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Gene Project\"/>
    </mc:Choice>
  </mc:AlternateContent>
  <bookViews>
    <workbookView xWindow="0" yWindow="0" windowWidth="25200" windowHeight="11985"/>
  </bookViews>
  <sheets>
    <sheet name="Agency ID Numbers" sheetId="13" r:id="rId1"/>
    <sheet name="Public Schools" sheetId="1" r:id="rId2"/>
    <sheet name="Charter Schools" sheetId="2" r:id="rId3"/>
    <sheet name="CESA" sheetId="8" r:id="rId4"/>
    <sheet name="WI State Agencies" sheetId="6" r:id="rId5"/>
    <sheet name="IHE" sheetId="7" r:id="rId6"/>
    <sheet name="CDEB" sheetId="4" r:id="rId7"/>
    <sheet name="Counties" sheetId="9" r:id="rId8"/>
    <sheet name="Libraries" sheetId="12" r:id="rId9"/>
    <sheet name="Non-Profits" sheetId="10" r:id="rId10"/>
    <sheet name="State Grants" sheetId="1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AC93" i="1"/>
  <c r="AC21" i="1"/>
  <c r="H32" i="7" l="1"/>
  <c r="H33" i="7"/>
  <c r="H34" i="7"/>
  <c r="H35" i="7"/>
  <c r="E12" i="9"/>
  <c r="G94" i="1"/>
  <c r="G154" i="1"/>
  <c r="G393" i="1"/>
  <c r="G329" i="1"/>
  <c r="G102" i="1"/>
  <c r="G85" i="1"/>
  <c r="G109" i="1"/>
  <c r="G275" i="1"/>
  <c r="G256" i="1"/>
  <c r="G346" i="1"/>
  <c r="G335" i="1"/>
  <c r="G128" i="1"/>
  <c r="G212" i="1"/>
  <c r="G9" i="1"/>
  <c r="G10" i="1"/>
  <c r="G17" i="1"/>
  <c r="G22" i="1"/>
  <c r="G29" i="1"/>
  <c r="G34" i="1"/>
  <c r="G37" i="1"/>
  <c r="G45" i="1"/>
  <c r="G48" i="1"/>
  <c r="G51" i="1"/>
  <c r="G53" i="1"/>
  <c r="G61" i="1"/>
  <c r="G67" i="1"/>
  <c r="G86" i="1"/>
  <c r="G89" i="1"/>
  <c r="G97" i="1"/>
  <c r="G107" i="1"/>
  <c r="G115" i="1"/>
  <c r="G120" i="1"/>
  <c r="G130" i="1"/>
  <c r="G141" i="1"/>
  <c r="G146" i="1"/>
  <c r="G156" i="1"/>
  <c r="G157" i="1"/>
  <c r="G159" i="1"/>
  <c r="G170" i="1"/>
  <c r="G176" i="1"/>
  <c r="G177" i="1"/>
  <c r="G179" i="1"/>
  <c r="G189" i="1"/>
  <c r="G191" i="1"/>
  <c r="G194" i="1"/>
  <c r="G196" i="1"/>
  <c r="G204" i="1"/>
  <c r="G208" i="1"/>
  <c r="G209" i="1"/>
  <c r="G211" i="1"/>
  <c r="G215" i="1"/>
  <c r="G219" i="1"/>
  <c r="G222" i="1"/>
  <c r="G226" i="1"/>
  <c r="G227" i="1"/>
  <c r="G230" i="1"/>
  <c r="G233" i="1"/>
  <c r="G235" i="1"/>
  <c r="G239" i="1"/>
  <c r="G241" i="1"/>
  <c r="G244" i="1"/>
  <c r="G248" i="1"/>
  <c r="G249" i="1"/>
  <c r="G254" i="1"/>
  <c r="G258" i="1"/>
  <c r="G259" i="1"/>
  <c r="G265" i="1"/>
  <c r="G269" i="1"/>
  <c r="G271" i="1"/>
  <c r="G273" i="1"/>
  <c r="G276" i="1"/>
  <c r="G280" i="1"/>
  <c r="G282" i="1"/>
  <c r="G285" i="1"/>
  <c r="G294" i="1"/>
  <c r="G295" i="1"/>
  <c r="G298" i="1"/>
  <c r="G305" i="1"/>
  <c r="G308" i="1"/>
  <c r="G310" i="1"/>
  <c r="G313" i="1"/>
  <c r="G315" i="1"/>
  <c r="G316" i="1"/>
  <c r="G318" i="1"/>
  <c r="G323" i="1"/>
  <c r="G333" i="1"/>
  <c r="G342" i="1"/>
  <c r="G357" i="1"/>
  <c r="G361" i="1"/>
  <c r="G365" i="1"/>
  <c r="G375" i="1"/>
  <c r="G377" i="1"/>
  <c r="G388" i="1"/>
  <c r="G389" i="1"/>
  <c r="G395" i="1"/>
  <c r="G396" i="1"/>
  <c r="G405" i="1"/>
  <c r="G412" i="1"/>
  <c r="G414" i="1"/>
  <c r="G417" i="1"/>
  <c r="G418" i="1"/>
  <c r="G421" i="1"/>
  <c r="G423" i="1"/>
  <c r="G425" i="1"/>
  <c r="G27" i="7"/>
  <c r="G26" i="7"/>
  <c r="G31" i="7"/>
  <c r="G30" i="7"/>
  <c r="G29" i="7"/>
  <c r="G28" i="7"/>
  <c r="G7" i="7"/>
  <c r="I21" i="1"/>
  <c r="I30" i="1"/>
  <c r="I32" i="1"/>
  <c r="I48" i="1"/>
  <c r="I58" i="1"/>
  <c r="I61" i="1"/>
  <c r="I68" i="1"/>
  <c r="I69" i="1"/>
  <c r="I71" i="1"/>
  <c r="I81" i="1"/>
  <c r="I86" i="1"/>
  <c r="I87" i="1"/>
  <c r="I90" i="1"/>
  <c r="I91" i="1"/>
  <c r="I117" i="1"/>
  <c r="I119" i="1"/>
  <c r="I140" i="1"/>
  <c r="I141" i="1"/>
  <c r="I144" i="1"/>
  <c r="I146" i="1"/>
  <c r="I157" i="1"/>
  <c r="I183" i="1"/>
  <c r="I188" i="1"/>
  <c r="I202" i="1"/>
  <c r="I222" i="1"/>
  <c r="I225" i="1"/>
  <c r="I233" i="1"/>
  <c r="I235" i="1"/>
  <c r="I236" i="1"/>
  <c r="I263" i="1"/>
  <c r="I276" i="1"/>
  <c r="I290" i="1"/>
  <c r="I299" i="1"/>
  <c r="I300" i="1"/>
  <c r="I303" i="1"/>
  <c r="I309" i="1"/>
  <c r="I343" i="1"/>
  <c r="I355" i="1"/>
  <c r="I362" i="1"/>
  <c r="I368" i="1"/>
  <c r="I374" i="1"/>
  <c r="I384" i="1"/>
  <c r="I385" i="1"/>
  <c r="I401" i="1"/>
  <c r="I408" i="1"/>
  <c r="I409" i="1"/>
  <c r="I8" i="1"/>
  <c r="I7" i="1"/>
  <c r="I77" i="1"/>
  <c r="I139" i="1"/>
  <c r="I145" i="1"/>
  <c r="I199" i="1"/>
  <c r="I244" i="1"/>
  <c r="I278" i="1"/>
  <c r="I366" i="1"/>
  <c r="I80" i="1"/>
  <c r="I257" i="1"/>
  <c r="I298" i="1"/>
  <c r="I400" i="1"/>
  <c r="I227" i="1"/>
  <c r="I332" i="1"/>
  <c r="I363" i="1"/>
  <c r="I25" i="1"/>
  <c r="I101" i="1"/>
  <c r="I118" i="1"/>
  <c r="I258" i="1"/>
  <c r="I82" i="1"/>
  <c r="I322" i="1"/>
  <c r="I210" i="1"/>
  <c r="I96" i="1"/>
  <c r="I162" i="1"/>
  <c r="I12" i="1"/>
  <c r="I43" i="1"/>
  <c r="I218" i="1"/>
  <c r="I121" i="1"/>
  <c r="I169" i="1"/>
  <c r="I391" i="1"/>
  <c r="I325" i="1"/>
  <c r="I213" i="1"/>
  <c r="I242" i="1"/>
  <c r="I250" i="1"/>
  <c r="I425" i="1"/>
  <c r="I173" i="1"/>
  <c r="I181" i="1"/>
  <c r="I272" i="1"/>
  <c r="I42" i="1"/>
  <c r="I16" i="1"/>
  <c r="I104" i="1"/>
  <c r="I411" i="1"/>
  <c r="I204" i="1"/>
  <c r="I23" i="1"/>
  <c r="I396" i="1"/>
  <c r="I83" i="1"/>
  <c r="I208" i="1"/>
  <c r="I397" i="1"/>
  <c r="I407" i="1"/>
  <c r="I54" i="1"/>
  <c r="I85" i="1"/>
  <c r="I229" i="1"/>
  <c r="I328" i="1"/>
  <c r="I347" i="1"/>
  <c r="I402" i="1"/>
  <c r="I63" i="1"/>
  <c r="I264" i="1"/>
  <c r="I351" i="1"/>
  <c r="I369" i="1"/>
  <c r="I132" i="1"/>
  <c r="I269" i="1"/>
  <c r="I364" i="1"/>
  <c r="I311" i="1"/>
  <c r="I17" i="1"/>
  <c r="I15" i="1"/>
  <c r="I379" i="1"/>
  <c r="I72" i="1"/>
  <c r="I124" i="1"/>
  <c r="I327" i="1"/>
  <c r="I13" i="1"/>
  <c r="I356" i="1"/>
  <c r="I288" i="1"/>
  <c r="I56" i="1"/>
  <c r="I304" i="1"/>
  <c r="I315" i="1"/>
  <c r="I36" i="1"/>
  <c r="I37" i="1"/>
  <c r="I74" i="1"/>
  <c r="I113" i="1"/>
  <c r="I168" i="1"/>
  <c r="I282" i="1"/>
  <c r="I55" i="1"/>
  <c r="I184" i="1"/>
  <c r="I252" i="1"/>
  <c r="I28" i="1"/>
  <c r="I421" i="1"/>
  <c r="I420" i="1"/>
  <c r="I46" i="1"/>
  <c r="I335" i="1"/>
  <c r="I336" i="1"/>
  <c r="I133" i="1"/>
  <c r="I312" i="1"/>
  <c r="I18" i="1"/>
  <c r="I44" i="1"/>
  <c r="I105" i="1"/>
  <c r="I164" i="1"/>
  <c r="I277" i="1"/>
  <c r="I413" i="1"/>
  <c r="I155" i="1"/>
  <c r="I182" i="1"/>
  <c r="I177" i="1"/>
  <c r="I382" i="1"/>
  <c r="I262" i="1"/>
  <c r="I93" i="1"/>
  <c r="I334" i="1"/>
  <c r="I414" i="1"/>
  <c r="I41" i="1"/>
  <c r="I338" i="1"/>
  <c r="I353" i="1"/>
  <c r="I392" i="1"/>
  <c r="I75" i="1"/>
  <c r="I209" i="1"/>
  <c r="I251" i="1"/>
  <c r="I394" i="1"/>
  <c r="I373" i="1"/>
  <c r="I398" i="1"/>
  <c r="I219" i="1"/>
  <c r="I212" i="1"/>
  <c r="I245" i="1"/>
  <c r="I293" i="1"/>
  <c r="I423" i="1"/>
  <c r="I220" i="1"/>
  <c r="G9" i="7"/>
  <c r="G6" i="7"/>
  <c r="G8" i="7"/>
  <c r="C427" i="1" l="1"/>
  <c r="C425" i="1"/>
  <c r="C424" i="1"/>
  <c r="C423" i="1"/>
  <c r="C422" i="1"/>
  <c r="C419" i="1"/>
  <c r="C415" i="1"/>
  <c r="C414" i="1"/>
  <c r="C409" i="1"/>
  <c r="C406" i="1"/>
  <c r="C405" i="1"/>
  <c r="C404" i="1"/>
  <c r="C403" i="1"/>
  <c r="C402" i="1"/>
  <c r="C396" i="1"/>
  <c r="C394" i="1"/>
  <c r="C392" i="1"/>
  <c r="C391" i="1"/>
  <c r="C390" i="1"/>
  <c r="C388" i="1"/>
  <c r="C385" i="1"/>
  <c r="C382" i="1"/>
  <c r="C381" i="1"/>
  <c r="C380" i="1"/>
  <c r="C377" i="1"/>
  <c r="C376" i="1"/>
  <c r="C371" i="1"/>
  <c r="C370" i="1"/>
  <c r="C369" i="1"/>
  <c r="C367" i="1"/>
  <c r="C363" i="1"/>
  <c r="C362" i="1"/>
  <c r="C361" i="1"/>
  <c r="C360" i="1"/>
  <c r="C359" i="1"/>
  <c r="C356" i="1"/>
  <c r="C353" i="1"/>
  <c r="C352" i="1"/>
  <c r="C350" i="1"/>
  <c r="C349" i="1"/>
  <c r="C348" i="1"/>
  <c r="C346" i="1"/>
  <c r="C344" i="1"/>
  <c r="C340" i="1"/>
  <c r="C339" i="1"/>
  <c r="C337" i="1"/>
  <c r="C336" i="1"/>
  <c r="C335" i="1"/>
  <c r="C333" i="1"/>
  <c r="C332" i="1"/>
  <c r="C330" i="1"/>
  <c r="C327" i="1"/>
  <c r="C326" i="1"/>
  <c r="C324" i="1"/>
  <c r="C322" i="1"/>
  <c r="C321" i="1"/>
  <c r="C319" i="1"/>
  <c r="C318" i="1"/>
  <c r="C314" i="1"/>
  <c r="C313" i="1"/>
  <c r="C311" i="1"/>
  <c r="C309" i="1"/>
  <c r="C307" i="1"/>
  <c r="C306" i="1"/>
  <c r="C305" i="1"/>
  <c r="C304" i="1"/>
  <c r="C303" i="1"/>
  <c r="C300" i="1"/>
  <c r="C299" i="1"/>
  <c r="C297" i="1"/>
  <c r="C296" i="1"/>
  <c r="C293" i="1"/>
  <c r="C292" i="1"/>
  <c r="C291" i="1"/>
  <c r="C290" i="1"/>
  <c r="C284" i="1"/>
  <c r="C283" i="1"/>
  <c r="C282" i="1"/>
  <c r="C280" i="1"/>
  <c r="C276" i="1"/>
  <c r="C275" i="1"/>
  <c r="C274" i="1"/>
  <c r="C272" i="1"/>
  <c r="C271" i="1"/>
  <c r="C269" i="1"/>
  <c r="C268" i="1"/>
  <c r="C267" i="1"/>
  <c r="C266" i="1"/>
  <c r="C262" i="1"/>
  <c r="C261" i="1"/>
  <c r="C252" i="1"/>
  <c r="C251" i="1"/>
  <c r="C249" i="1"/>
  <c r="C248" i="1"/>
  <c r="C245" i="1"/>
  <c r="C243" i="1"/>
  <c r="C240" i="1"/>
  <c r="C239" i="1"/>
  <c r="C238" i="1"/>
  <c r="C236" i="1"/>
  <c r="C235" i="1"/>
  <c r="C234" i="1"/>
  <c r="C233" i="1"/>
  <c r="C232" i="1"/>
  <c r="C231" i="1"/>
  <c r="C230" i="1"/>
  <c r="C229" i="1"/>
  <c r="C228" i="1"/>
  <c r="C227" i="1"/>
  <c r="C223" i="1"/>
  <c r="C222" i="1"/>
  <c r="C221" i="1"/>
  <c r="C218" i="1"/>
  <c r="C216" i="1"/>
  <c r="C215" i="1"/>
  <c r="C212" i="1"/>
  <c r="C211" i="1"/>
  <c r="C210" i="1"/>
  <c r="C207" i="1"/>
  <c r="C202" i="1"/>
  <c r="C200" i="1"/>
  <c r="C198" i="1"/>
  <c r="C197" i="1"/>
  <c r="C192" i="1"/>
  <c r="C189" i="1"/>
  <c r="C179" i="1"/>
  <c r="C178" i="1"/>
  <c r="C176" i="1"/>
  <c r="C175" i="1"/>
  <c r="C173" i="1"/>
  <c r="C172" i="1"/>
  <c r="C171" i="1"/>
  <c r="C170" i="1"/>
  <c r="C169" i="1"/>
  <c r="C167" i="1"/>
  <c r="C166" i="1"/>
  <c r="C165" i="1"/>
  <c r="C163" i="1"/>
  <c r="C161" i="1"/>
  <c r="C160" i="1"/>
  <c r="C158" i="1"/>
  <c r="C156" i="1"/>
  <c r="C153" i="1"/>
  <c r="C152" i="1"/>
  <c r="C150" i="1"/>
  <c r="C149" i="1"/>
  <c r="C148" i="1"/>
  <c r="C143" i="1"/>
  <c r="C141" i="1"/>
  <c r="C140" i="1"/>
  <c r="C138" i="1"/>
  <c r="C136" i="1"/>
  <c r="C134" i="1"/>
  <c r="C130" i="1"/>
  <c r="C127" i="1"/>
  <c r="C125" i="1"/>
  <c r="C121" i="1"/>
  <c r="C120" i="1"/>
  <c r="C119" i="1"/>
  <c r="C118" i="1"/>
  <c r="C116" i="1"/>
  <c r="C115" i="1"/>
  <c r="C114" i="1"/>
  <c r="C111" i="1"/>
  <c r="C110" i="1"/>
  <c r="C109" i="1"/>
  <c r="C108" i="1"/>
  <c r="C105" i="1"/>
  <c r="C104" i="1"/>
  <c r="C97" i="1"/>
  <c r="C96" i="1"/>
  <c r="C95" i="1"/>
  <c r="C94" i="1"/>
  <c r="C93" i="1"/>
  <c r="C92" i="1"/>
  <c r="C91" i="1"/>
  <c r="C90" i="1"/>
  <c r="C89" i="1"/>
  <c r="C87" i="1"/>
  <c r="C84" i="1"/>
  <c r="C20" i="2"/>
  <c r="C24" i="2"/>
  <c r="C7" i="2"/>
  <c r="C80" i="1"/>
  <c r="C77" i="1"/>
  <c r="C76" i="1"/>
  <c r="C73" i="1"/>
  <c r="C72" i="1"/>
  <c r="C71" i="1"/>
  <c r="C70" i="1"/>
  <c r="C68" i="1"/>
  <c r="C64" i="1"/>
  <c r="C62" i="1"/>
  <c r="C60" i="1"/>
  <c r="C59" i="1"/>
  <c r="C58" i="1"/>
  <c r="C52" i="1"/>
  <c r="C51" i="1"/>
  <c r="C47" i="1"/>
  <c r="C46" i="1"/>
  <c r="C45" i="1"/>
  <c r="C44" i="1"/>
  <c r="C43" i="1"/>
  <c r="C41" i="1"/>
  <c r="C40" i="1"/>
  <c r="C37" i="1"/>
  <c r="C36" i="1"/>
  <c r="C35" i="1"/>
  <c r="C34" i="1"/>
  <c r="C29" i="1"/>
  <c r="C27" i="1"/>
  <c r="C26" i="1"/>
  <c r="C25" i="1"/>
  <c r="C23" i="1"/>
  <c r="C22" i="1"/>
  <c r="C21" i="1"/>
  <c r="C20" i="1"/>
  <c r="C19" i="1"/>
  <c r="C18" i="1"/>
  <c r="C17" i="1"/>
  <c r="C11" i="1"/>
  <c r="C9" i="1"/>
  <c r="G8" i="6"/>
  <c r="G7" i="6"/>
  <c r="G6" i="6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2" i="1"/>
  <c r="D391" i="1"/>
  <c r="D390" i="1"/>
  <c r="D389" i="1"/>
  <c r="D385" i="1"/>
  <c r="D384" i="1"/>
  <c r="D383" i="1"/>
  <c r="D27" i="2"/>
  <c r="D26" i="2"/>
  <c r="D382" i="1"/>
  <c r="D381" i="1"/>
  <c r="D380" i="1"/>
  <c r="D379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24" i="2"/>
  <c r="D23" i="2"/>
  <c r="D22" i="2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20" i="2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4" i="1"/>
  <c r="D263" i="1"/>
  <c r="D262" i="1"/>
  <c r="D261" i="1"/>
  <c r="D260" i="1"/>
  <c r="D258" i="1"/>
  <c r="D257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19" i="2"/>
  <c r="D17" i="2"/>
  <c r="D18" i="2"/>
  <c r="D15" i="2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3" i="2"/>
  <c r="D7" i="2"/>
  <c r="D8" i="2"/>
  <c r="D9" i="2"/>
  <c r="D10" i="2"/>
  <c r="D168" i="1"/>
  <c r="D169" i="1"/>
  <c r="D170" i="1"/>
  <c r="D171" i="1"/>
  <c r="D172" i="1"/>
  <c r="D173" i="1"/>
  <c r="D174" i="1"/>
  <c r="D175" i="1"/>
  <c r="D176" i="1"/>
  <c r="D177" i="1"/>
  <c r="D178" i="1"/>
  <c r="D179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46" i="1"/>
  <c r="D145" i="1"/>
  <c r="D144" i="1"/>
  <c r="D143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18" i="1"/>
  <c r="D119" i="1"/>
  <c r="D120" i="1"/>
  <c r="D121" i="1"/>
  <c r="D122" i="1"/>
  <c r="D123" i="1"/>
  <c r="D124" i="1"/>
  <c r="D125" i="1"/>
  <c r="D126" i="1"/>
  <c r="D127" i="1"/>
  <c r="D109" i="1"/>
  <c r="D110" i="1"/>
  <c r="D111" i="1"/>
  <c r="D112" i="1"/>
  <c r="D113" i="1"/>
  <c r="D114" i="1"/>
  <c r="D115" i="1"/>
  <c r="D116" i="1"/>
  <c r="D117" i="1"/>
  <c r="D108" i="1"/>
  <c r="D106" i="1"/>
  <c r="D105" i="1"/>
  <c r="D104" i="1"/>
  <c r="D103" i="1"/>
  <c r="D102" i="1"/>
  <c r="D101" i="1"/>
  <c r="D100" i="1"/>
  <c r="D99" i="1"/>
  <c r="D98" i="1"/>
  <c r="D96" i="1"/>
  <c r="D95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76" i="1"/>
  <c r="D75" i="1"/>
  <c r="D74" i="1"/>
  <c r="D73" i="1"/>
  <c r="D72" i="1"/>
  <c r="D71" i="1"/>
  <c r="D70" i="1"/>
  <c r="D69" i="1"/>
  <c r="D68" i="1"/>
  <c r="D57" i="1"/>
  <c r="D58" i="1"/>
  <c r="D59" i="1"/>
  <c r="D60" i="1"/>
  <c r="D61" i="1"/>
  <c r="D62" i="1"/>
  <c r="D63" i="1"/>
  <c r="D64" i="1"/>
  <c r="D65" i="1"/>
  <c r="D66" i="1"/>
  <c r="D55" i="1"/>
  <c r="D54" i="1"/>
  <c r="D56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7" i="1"/>
  <c r="D6" i="2"/>
  <c r="E402" i="1" l="1"/>
  <c r="E396" i="1"/>
  <c r="E395" i="1"/>
  <c r="E381" i="1"/>
  <c r="E370" i="1"/>
  <c r="E363" i="1"/>
  <c r="E352" i="1"/>
  <c r="E351" i="1"/>
  <c r="E346" i="1"/>
  <c r="E319" i="1"/>
  <c r="E307" i="1"/>
  <c r="E304" i="1"/>
  <c r="E253" i="1"/>
  <c r="E251" i="1"/>
  <c r="E208" i="1"/>
  <c r="E202" i="1"/>
  <c r="E121" i="1"/>
  <c r="E119" i="1"/>
  <c r="E80" i="1"/>
  <c r="E63" i="1"/>
  <c r="E53" i="1"/>
  <c r="E38" i="1"/>
  <c r="F425" i="1"/>
  <c r="F423" i="1"/>
  <c r="F421" i="1"/>
  <c r="F420" i="1"/>
  <c r="F416" i="1"/>
  <c r="F413" i="1"/>
  <c r="F411" i="1"/>
  <c r="F408" i="1"/>
  <c r="F401" i="1"/>
  <c r="F398" i="1"/>
  <c r="F396" i="1"/>
  <c r="F392" i="1"/>
  <c r="F376" i="1"/>
  <c r="F375" i="1"/>
  <c r="F373" i="1"/>
  <c r="F364" i="1"/>
  <c r="F363" i="1"/>
  <c r="F353" i="1"/>
  <c r="F351" i="1"/>
  <c r="F348" i="1"/>
  <c r="F338" i="1"/>
  <c r="F336" i="1"/>
  <c r="F335" i="1"/>
  <c r="F312" i="1"/>
  <c r="F310" i="1"/>
  <c r="F309" i="1"/>
  <c r="F304" i="1"/>
  <c r="F287" i="1"/>
  <c r="F278" i="1"/>
  <c r="F277" i="1"/>
  <c r="F276" i="1"/>
  <c r="F264" i="1"/>
  <c r="F263" i="1"/>
  <c r="F258" i="1"/>
  <c r="F257" i="1"/>
  <c r="F253" i="1"/>
  <c r="F251" i="1"/>
  <c r="F246" i="1"/>
  <c r="F243" i="1"/>
  <c r="F242" i="1"/>
  <c r="F236" i="1"/>
  <c r="F229" i="1"/>
  <c r="F225" i="1"/>
  <c r="F222" i="1"/>
  <c r="F220" i="1"/>
  <c r="F219" i="1"/>
  <c r="F217" i="1"/>
  <c r="F213" i="1"/>
  <c r="F212" i="1"/>
  <c r="F208" i="1"/>
  <c r="F204" i="1"/>
  <c r="F202" i="1"/>
  <c r="F188" i="1"/>
  <c r="F182" i="1"/>
  <c r="F184" i="1"/>
  <c r="F181" i="1"/>
  <c r="F183" i="1"/>
  <c r="F173" i="1"/>
  <c r="F168" i="1"/>
  <c r="F155" i="1"/>
  <c r="F146" i="1"/>
  <c r="F140" i="1"/>
  <c r="F139" i="1"/>
  <c r="F133" i="1"/>
  <c r="F124" i="1"/>
  <c r="F119" i="1"/>
  <c r="F117" i="1"/>
  <c r="F104" i="1"/>
  <c r="F101" i="1"/>
  <c r="F98" i="1"/>
  <c r="F93" i="1"/>
  <c r="F87" i="1"/>
  <c r="F71" i="1"/>
  <c r="F81" i="1"/>
  <c r="F75" i="1"/>
  <c r="F68" i="1"/>
  <c r="F55" i="1"/>
  <c r="F48" i="1"/>
  <c r="F41" i="1"/>
  <c r="F42" i="1"/>
  <c r="F36" i="1"/>
  <c r="F31" i="1"/>
  <c r="F25" i="1"/>
  <c r="F21" i="1"/>
  <c r="F18" i="1"/>
  <c r="F17" i="1"/>
  <c r="F16" i="1"/>
  <c r="F12" i="1"/>
  <c r="F8" i="1"/>
  <c r="F7" i="1"/>
  <c r="I497" i="10" l="1"/>
  <c r="I496" i="10"/>
  <c r="I495" i="10"/>
  <c r="I494" i="10"/>
  <c r="I493" i="10"/>
  <c r="I492" i="10"/>
  <c r="I491" i="10"/>
  <c r="I490" i="10"/>
  <c r="I489" i="10"/>
  <c r="I488" i="10"/>
  <c r="I487" i="10"/>
  <c r="I486" i="10"/>
  <c r="I485" i="10"/>
  <c r="I484" i="10"/>
  <c r="I483" i="10"/>
  <c r="I482" i="10"/>
  <c r="I481" i="10"/>
  <c r="I480" i="10"/>
  <c r="I479" i="10"/>
  <c r="I478" i="10"/>
  <c r="I477" i="10"/>
  <c r="I476" i="10"/>
  <c r="I475" i="10"/>
  <c r="I474" i="10"/>
  <c r="I473" i="10"/>
  <c r="I472" i="10"/>
  <c r="I471" i="10"/>
  <c r="I470" i="10"/>
  <c r="I469" i="10"/>
  <c r="I468" i="10"/>
  <c r="I467" i="10"/>
  <c r="I466" i="10"/>
  <c r="I465" i="10"/>
  <c r="I464" i="10"/>
  <c r="I463" i="10"/>
  <c r="I462" i="10"/>
  <c r="I461" i="10"/>
  <c r="I460" i="10"/>
  <c r="I459" i="10"/>
  <c r="I458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25" i="10"/>
  <c r="I424" i="10"/>
  <c r="I423" i="10"/>
  <c r="I422" i="10"/>
  <c r="I421" i="10"/>
  <c r="I420" i="10"/>
  <c r="I419" i="10"/>
  <c r="I418" i="10"/>
  <c r="I417" i="10"/>
  <c r="I416" i="10"/>
  <c r="I415" i="10"/>
  <c r="I414" i="10"/>
  <c r="I413" i="10"/>
  <c r="I412" i="10"/>
  <c r="I411" i="10"/>
  <c r="I410" i="10"/>
  <c r="I409" i="10"/>
  <c r="I408" i="10"/>
  <c r="I407" i="10"/>
  <c r="I406" i="10"/>
  <c r="I405" i="10"/>
  <c r="I404" i="10"/>
  <c r="I403" i="10"/>
  <c r="I402" i="10"/>
  <c r="I401" i="10"/>
  <c r="I400" i="10"/>
  <c r="I399" i="10"/>
  <c r="I398" i="10"/>
  <c r="I397" i="10"/>
  <c r="I396" i="10"/>
  <c r="I395" i="10"/>
  <c r="I39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66" i="10"/>
  <c r="I365" i="10"/>
  <c r="I364" i="10"/>
  <c r="I363" i="10"/>
  <c r="I362" i="10"/>
  <c r="I361" i="10"/>
  <c r="I360" i="10"/>
  <c r="I359" i="10"/>
  <c r="I358" i="10"/>
  <c r="I35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3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90" i="10"/>
  <c r="I289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4" i="10"/>
  <c r="I32" i="10"/>
  <c r="I21" i="10"/>
  <c r="I13" i="10"/>
  <c r="C652" i="10"/>
  <c r="C653" i="10"/>
  <c r="C654" i="10"/>
  <c r="C655" i="10"/>
  <c r="C656" i="10"/>
  <c r="C657" i="10"/>
  <c r="C658" i="10"/>
  <c r="C659" i="10"/>
  <c r="C660" i="10"/>
  <c r="C661" i="10"/>
  <c r="C662" i="10"/>
  <c r="C663" i="10"/>
  <c r="C664" i="10"/>
  <c r="C665" i="10"/>
  <c r="C666" i="10"/>
  <c r="C667" i="10"/>
  <c r="C668" i="10"/>
  <c r="C669" i="10"/>
  <c r="C670" i="10"/>
  <c r="C671" i="10"/>
  <c r="C672" i="10"/>
  <c r="C673" i="10"/>
  <c r="C674" i="10"/>
  <c r="C675" i="10"/>
  <c r="C676" i="10"/>
  <c r="C677" i="10"/>
  <c r="C678" i="10"/>
  <c r="C679" i="10"/>
  <c r="C680" i="10"/>
  <c r="C681" i="10"/>
  <c r="C682" i="10"/>
  <c r="C683" i="10"/>
  <c r="C684" i="10"/>
  <c r="C685" i="10"/>
  <c r="C686" i="10"/>
  <c r="C687" i="10"/>
  <c r="C688" i="10"/>
  <c r="C689" i="10"/>
  <c r="C690" i="10"/>
  <c r="C691" i="10"/>
  <c r="C692" i="10"/>
  <c r="C693" i="10"/>
  <c r="C694" i="10"/>
  <c r="C695" i="10"/>
  <c r="C696" i="10"/>
  <c r="C697" i="10"/>
  <c r="C698" i="10"/>
  <c r="C699" i="10"/>
  <c r="C700" i="10"/>
  <c r="C701" i="10"/>
  <c r="C702" i="10"/>
  <c r="C703" i="10"/>
  <c r="C704" i="10"/>
  <c r="C705" i="10"/>
  <c r="C706" i="10"/>
  <c r="C707" i="10"/>
  <c r="C708" i="10"/>
  <c r="C709" i="10"/>
  <c r="C710" i="10"/>
  <c r="C711" i="10"/>
  <c r="C712" i="10"/>
  <c r="C713" i="10"/>
  <c r="C714" i="10"/>
  <c r="C715" i="10"/>
  <c r="C716" i="10"/>
  <c r="C717" i="10"/>
  <c r="C718" i="10"/>
  <c r="C719" i="10"/>
  <c r="C720" i="10"/>
  <c r="C721" i="10"/>
  <c r="C722" i="10"/>
  <c r="C723" i="10"/>
  <c r="C724" i="10"/>
  <c r="C725" i="10"/>
  <c r="C726" i="10"/>
  <c r="C727" i="10"/>
  <c r="C728" i="10"/>
  <c r="C729" i="10"/>
  <c r="C730" i="10"/>
  <c r="C731" i="10"/>
  <c r="C732" i="10"/>
  <c r="C733" i="10"/>
  <c r="C734" i="10"/>
  <c r="C735" i="10"/>
  <c r="C736" i="10"/>
  <c r="C737" i="10"/>
  <c r="C738" i="10"/>
  <c r="C739" i="10"/>
  <c r="C740" i="10"/>
  <c r="C741" i="10"/>
  <c r="C742" i="10"/>
  <c r="C743" i="10"/>
  <c r="C744" i="10"/>
  <c r="C745" i="10"/>
  <c r="C746" i="10"/>
  <c r="C747" i="10"/>
  <c r="C748" i="10"/>
  <c r="C749" i="10"/>
  <c r="C750" i="10"/>
  <c r="C751" i="10"/>
  <c r="C752" i="10"/>
  <c r="C753" i="10"/>
  <c r="C754" i="10"/>
  <c r="C755" i="10"/>
  <c r="C756" i="10"/>
  <c r="C757" i="10"/>
  <c r="C758" i="10"/>
  <c r="C759" i="10"/>
  <c r="C760" i="10"/>
  <c r="C761" i="10"/>
  <c r="C762" i="10"/>
  <c r="C763" i="10"/>
  <c r="C764" i="10"/>
  <c r="C765" i="10"/>
  <c r="C766" i="10"/>
  <c r="C767" i="10"/>
  <c r="C768" i="10"/>
  <c r="C769" i="10"/>
  <c r="C770" i="10"/>
  <c r="C771" i="10"/>
  <c r="C772" i="10"/>
  <c r="C773" i="10"/>
  <c r="C774" i="10"/>
  <c r="C775" i="10"/>
  <c r="C776" i="10"/>
  <c r="C777" i="10"/>
  <c r="C778" i="10"/>
  <c r="C779" i="10"/>
  <c r="C780" i="10"/>
  <c r="C781" i="10"/>
  <c r="C782" i="10"/>
  <c r="C783" i="10"/>
  <c r="C784" i="10"/>
  <c r="C785" i="10"/>
  <c r="C786" i="10"/>
  <c r="C787" i="10"/>
  <c r="C788" i="10"/>
  <c r="C789" i="10"/>
  <c r="C790" i="10"/>
  <c r="C791" i="10"/>
  <c r="C792" i="10"/>
  <c r="C793" i="10"/>
  <c r="C794" i="10"/>
  <c r="C795" i="10"/>
  <c r="C796" i="10"/>
  <c r="C797" i="10"/>
  <c r="C798" i="10"/>
  <c r="C799" i="10"/>
  <c r="C800" i="10"/>
  <c r="C801" i="10"/>
  <c r="C802" i="10"/>
  <c r="C803" i="10"/>
  <c r="C804" i="10"/>
  <c r="C805" i="10"/>
  <c r="C806" i="10"/>
  <c r="C807" i="10"/>
  <c r="C808" i="10"/>
  <c r="C809" i="10"/>
  <c r="C810" i="10"/>
  <c r="C811" i="10"/>
  <c r="C812" i="10"/>
  <c r="C813" i="10"/>
  <c r="C814" i="10"/>
  <c r="C815" i="10"/>
  <c r="C816" i="10"/>
  <c r="C817" i="10"/>
  <c r="C818" i="10"/>
  <c r="C819" i="10"/>
  <c r="C820" i="10"/>
  <c r="C821" i="10"/>
  <c r="C822" i="10"/>
  <c r="C823" i="10"/>
  <c r="C824" i="10"/>
  <c r="C825" i="10"/>
  <c r="C826" i="10"/>
  <c r="C827" i="10"/>
  <c r="C828" i="10"/>
  <c r="C829" i="10"/>
  <c r="C830" i="10"/>
  <c r="C831" i="10"/>
  <c r="C832" i="10"/>
  <c r="C833" i="10"/>
  <c r="C834" i="10"/>
  <c r="C835" i="10"/>
  <c r="C836" i="10"/>
  <c r="C837" i="10"/>
  <c r="C838" i="10"/>
  <c r="C839" i="10"/>
  <c r="C840" i="10"/>
  <c r="C841" i="10"/>
  <c r="C842" i="10"/>
  <c r="C843" i="10"/>
  <c r="C844" i="10"/>
  <c r="C845" i="10"/>
  <c r="C846" i="10"/>
  <c r="C847" i="10"/>
  <c r="C848" i="10"/>
  <c r="C849" i="10"/>
  <c r="C850" i="10"/>
  <c r="C851" i="10"/>
  <c r="C852" i="10"/>
  <c r="C853" i="10"/>
  <c r="C854" i="10"/>
  <c r="C855" i="10"/>
  <c r="C856" i="10"/>
  <c r="C857" i="10"/>
  <c r="C858" i="10"/>
  <c r="C859" i="10"/>
  <c r="C860" i="10"/>
  <c r="C861" i="10"/>
  <c r="C862" i="10"/>
  <c r="C863" i="10"/>
  <c r="C864" i="10"/>
  <c r="C865" i="10"/>
  <c r="C866" i="10"/>
  <c r="C867" i="10"/>
  <c r="C868" i="10"/>
  <c r="C869" i="10"/>
  <c r="C870" i="10"/>
  <c r="C871" i="10"/>
  <c r="C872" i="10"/>
  <c r="C873" i="10"/>
  <c r="C874" i="10"/>
  <c r="C875" i="10"/>
  <c r="C876" i="10"/>
  <c r="C877" i="10"/>
  <c r="C878" i="10"/>
  <c r="C879" i="10"/>
  <c r="C880" i="10"/>
  <c r="C881" i="10"/>
  <c r="C882" i="10"/>
  <c r="C883" i="10"/>
  <c r="C884" i="10"/>
  <c r="C885" i="10"/>
  <c r="C886" i="10"/>
  <c r="C887" i="10"/>
  <c r="C888" i="10"/>
  <c r="C889" i="10"/>
  <c r="C890" i="10"/>
  <c r="C891" i="10"/>
  <c r="C892" i="10"/>
  <c r="C893" i="10"/>
  <c r="C894" i="10"/>
  <c r="C895" i="10"/>
  <c r="C896" i="10"/>
  <c r="C897" i="10"/>
  <c r="C898" i="10"/>
  <c r="C899" i="10"/>
  <c r="C900" i="10"/>
  <c r="C901" i="10"/>
  <c r="C902" i="10"/>
  <c r="C903" i="10"/>
  <c r="C904" i="10"/>
  <c r="C905" i="10"/>
  <c r="C906" i="10"/>
  <c r="C907" i="10"/>
  <c r="C908" i="10"/>
  <c r="C909" i="10"/>
  <c r="C910" i="10"/>
  <c r="C911" i="10"/>
  <c r="C912" i="10"/>
  <c r="C913" i="10"/>
  <c r="C914" i="10"/>
  <c r="C651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05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33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575" i="10"/>
  <c r="G530" i="10"/>
  <c r="G531" i="10"/>
  <c r="G532" i="10"/>
  <c r="G529" i="10"/>
  <c r="H500" i="10"/>
  <c r="H501" i="10"/>
  <c r="H502" i="10"/>
  <c r="H503" i="10"/>
  <c r="H504" i="10"/>
  <c r="H505" i="10"/>
  <c r="H506" i="10"/>
  <c r="H507" i="10"/>
  <c r="H508" i="10"/>
  <c r="H509" i="10"/>
  <c r="H510" i="10"/>
  <c r="H511" i="10"/>
  <c r="H512" i="10"/>
  <c r="H513" i="10"/>
  <c r="H514" i="10"/>
  <c r="H515" i="10"/>
  <c r="H516" i="10"/>
  <c r="H517" i="10"/>
  <c r="H518" i="10"/>
  <c r="H519" i="10"/>
  <c r="H520" i="10"/>
  <c r="H521" i="10"/>
  <c r="H522" i="10"/>
  <c r="H523" i="10"/>
  <c r="H524" i="10"/>
  <c r="H525" i="10"/>
  <c r="H526" i="10"/>
  <c r="H527" i="10"/>
  <c r="H528" i="10"/>
  <c r="H499" i="10"/>
  <c r="J31" i="10"/>
  <c r="J32" i="10"/>
  <c r="J33" i="10"/>
  <c r="J34" i="10"/>
  <c r="J35" i="10"/>
  <c r="J36" i="10"/>
  <c r="J37" i="10"/>
  <c r="J38" i="10"/>
  <c r="J30" i="10"/>
  <c r="M7" i="2" l="1"/>
  <c r="M8" i="2"/>
  <c r="M9" i="2"/>
  <c r="M10" i="2"/>
  <c r="M11" i="2"/>
  <c r="M12" i="2"/>
  <c r="M13" i="2"/>
  <c r="M15" i="2"/>
  <c r="M17" i="2"/>
  <c r="M18" i="2"/>
  <c r="M19" i="2"/>
  <c r="M20" i="2"/>
  <c r="M21" i="2"/>
  <c r="M22" i="2"/>
  <c r="M23" i="2"/>
  <c r="M24" i="2"/>
  <c r="M25" i="2"/>
  <c r="M26" i="2"/>
  <c r="M27" i="2"/>
  <c r="M6" i="2"/>
  <c r="E7" i="6"/>
  <c r="E6" i="6"/>
  <c r="P29" i="10" l="1"/>
  <c r="P28" i="10"/>
  <c r="J8" i="1" l="1"/>
  <c r="J16" i="1"/>
  <c r="J21" i="1"/>
  <c r="J47" i="1"/>
  <c r="J75" i="1"/>
  <c r="J116" i="1"/>
  <c r="J151" i="1"/>
  <c r="J155" i="1"/>
  <c r="J191" i="1"/>
  <c r="J202" i="1"/>
  <c r="J204" i="1"/>
  <c r="J213" i="1"/>
  <c r="J222" i="1"/>
  <c r="J291" i="1"/>
  <c r="J328" i="1"/>
  <c r="J336" i="1"/>
  <c r="J363" i="1"/>
  <c r="J374" i="1"/>
  <c r="J416" i="1"/>
  <c r="J421" i="1"/>
  <c r="R10" i="2" l="1"/>
  <c r="C7" i="12" l="1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6" i="12"/>
  <c r="O27" i="10" l="1"/>
  <c r="O26" i="10"/>
  <c r="O25" i="10"/>
  <c r="AL313" i="1" l="1"/>
  <c r="AL229" i="1"/>
  <c r="AL276" i="1"/>
  <c r="AL202" i="1"/>
  <c r="N24" i="10"/>
  <c r="AL141" i="1"/>
  <c r="AL30" i="1"/>
  <c r="AL17" i="1"/>
  <c r="E12" i="7" l="1"/>
  <c r="E16" i="7"/>
  <c r="D6" i="6" l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7" i="1"/>
  <c r="H10" i="8" l="1"/>
  <c r="G11" i="8" l="1"/>
  <c r="G9" i="8"/>
  <c r="N27" i="2" l="1"/>
  <c r="N26" i="2"/>
  <c r="N25" i="2"/>
  <c r="N24" i="2"/>
  <c r="N23" i="2"/>
  <c r="N22" i="2"/>
  <c r="N21" i="2"/>
  <c r="N20" i="2"/>
  <c r="N19" i="2"/>
  <c r="N18" i="2"/>
  <c r="N17" i="2"/>
  <c r="N15" i="2"/>
  <c r="N13" i="2"/>
  <c r="N12" i="2"/>
  <c r="N11" i="2"/>
  <c r="N10" i="2"/>
  <c r="N9" i="2"/>
  <c r="N8" i="2"/>
  <c r="N7" i="2"/>
  <c r="F17" i="8"/>
  <c r="F16" i="8"/>
  <c r="F15" i="8"/>
  <c r="F14" i="8"/>
  <c r="F13" i="8"/>
  <c r="F12" i="8"/>
  <c r="F11" i="8"/>
  <c r="F10" i="8"/>
  <c r="F9" i="8"/>
  <c r="F8" i="8"/>
  <c r="F7" i="8"/>
  <c r="F6" i="8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7" i="1"/>
  <c r="J27" i="2" l="1"/>
  <c r="J26" i="2"/>
  <c r="J25" i="2"/>
  <c r="J24" i="2"/>
  <c r="J23" i="2"/>
  <c r="J22" i="2"/>
  <c r="J21" i="2"/>
  <c r="J20" i="2"/>
  <c r="J19" i="2"/>
  <c r="J18" i="2"/>
  <c r="J17" i="2"/>
  <c r="J15" i="2"/>
  <c r="J13" i="2"/>
  <c r="J12" i="2"/>
  <c r="J11" i="2"/>
  <c r="J10" i="2"/>
  <c r="J9" i="2"/>
  <c r="J8" i="2"/>
  <c r="J7" i="2"/>
  <c r="K23" i="10"/>
  <c r="K22" i="10"/>
  <c r="K21" i="10"/>
  <c r="K19" i="10"/>
  <c r="K20" i="10"/>
  <c r="K18" i="10"/>
  <c r="K17" i="10"/>
  <c r="K15" i="10"/>
  <c r="K16" i="10"/>
  <c r="K14" i="10"/>
  <c r="K12" i="10"/>
  <c r="K13" i="10"/>
  <c r="K11" i="10"/>
  <c r="K10" i="10"/>
  <c r="K9" i="10"/>
  <c r="K8" i="10"/>
  <c r="K7" i="10"/>
  <c r="J6" i="2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7" i="1"/>
  <c r="I8" i="2" l="1"/>
  <c r="I6" i="2"/>
  <c r="O8" i="1"/>
  <c r="O17" i="1"/>
  <c r="O20" i="1"/>
  <c r="O31" i="1"/>
  <c r="O36" i="1"/>
  <c r="O40" i="1"/>
  <c r="O75" i="1"/>
  <c r="O88" i="1"/>
  <c r="O93" i="1"/>
  <c r="O101" i="1"/>
  <c r="O119" i="1"/>
  <c r="O130" i="1"/>
  <c r="O141" i="1"/>
  <c r="O159" i="1"/>
  <c r="O168" i="1"/>
  <c r="O169" i="1"/>
  <c r="O170" i="1"/>
  <c r="O173" i="1"/>
  <c r="O183" i="1"/>
  <c r="O189" i="1"/>
  <c r="O202" i="1"/>
  <c r="O219" i="1"/>
  <c r="O220" i="1"/>
  <c r="O223" i="1"/>
  <c r="O227" i="1"/>
  <c r="O244" i="1"/>
  <c r="O304" i="1"/>
  <c r="O336" i="1"/>
  <c r="O337" i="1"/>
  <c r="O362" i="1"/>
  <c r="O373" i="1"/>
  <c r="O381" i="1"/>
  <c r="O383" i="1"/>
  <c r="O414" i="1"/>
  <c r="D8" i="8" l="1"/>
  <c r="D9" i="8"/>
  <c r="D10" i="8"/>
  <c r="D11" i="8"/>
  <c r="D12" i="8"/>
  <c r="D17" i="8"/>
  <c r="D16" i="8"/>
  <c r="D15" i="8"/>
  <c r="D14" i="8"/>
  <c r="D13" i="8"/>
  <c r="D6" i="8"/>
  <c r="Q20" i="2" l="1"/>
  <c r="Q25" i="2"/>
  <c r="Q24" i="2"/>
  <c r="Q27" i="2"/>
  <c r="Q26" i="2"/>
  <c r="Q21" i="2"/>
  <c r="Q23" i="2"/>
  <c r="Q22" i="2"/>
  <c r="Q19" i="2"/>
  <c r="Q18" i="2"/>
  <c r="Q17" i="2"/>
  <c r="Q15" i="2"/>
  <c r="Q13" i="2"/>
  <c r="Q12" i="2"/>
  <c r="Q11" i="2"/>
  <c r="Q10" i="2"/>
  <c r="Q9" i="2"/>
  <c r="Q8" i="2"/>
  <c r="Q6" i="2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AH136" i="1"/>
  <c r="AH137" i="1"/>
  <c r="AH138" i="1"/>
  <c r="AH139" i="1"/>
  <c r="AH140" i="1"/>
  <c r="AH141" i="1"/>
  <c r="AH142" i="1"/>
  <c r="AH143" i="1"/>
  <c r="AH144" i="1"/>
  <c r="AH145" i="1"/>
  <c r="AH146" i="1"/>
  <c r="AH147" i="1"/>
  <c r="AH148" i="1"/>
  <c r="AH149" i="1"/>
  <c r="AH150" i="1"/>
  <c r="AH151" i="1"/>
  <c r="AH152" i="1"/>
  <c r="AH153" i="1"/>
  <c r="AH154" i="1"/>
  <c r="AH155" i="1"/>
  <c r="AH156" i="1"/>
  <c r="AH157" i="1"/>
  <c r="AH158" i="1"/>
  <c r="AH159" i="1"/>
  <c r="AH160" i="1"/>
  <c r="AH161" i="1"/>
  <c r="AH162" i="1"/>
  <c r="AH163" i="1"/>
  <c r="AH164" i="1"/>
  <c r="AH165" i="1"/>
  <c r="AH166" i="1"/>
  <c r="AH167" i="1"/>
  <c r="AH168" i="1"/>
  <c r="AH169" i="1"/>
  <c r="AH170" i="1"/>
  <c r="AH171" i="1"/>
  <c r="AH172" i="1"/>
  <c r="AH173" i="1"/>
  <c r="AH174" i="1"/>
  <c r="AH175" i="1"/>
  <c r="AH176" i="1"/>
  <c r="AH177" i="1"/>
  <c r="AH178" i="1"/>
  <c r="AH179" i="1"/>
  <c r="AH180" i="1"/>
  <c r="AH181" i="1"/>
  <c r="AH182" i="1"/>
  <c r="AH183" i="1"/>
  <c r="AH184" i="1"/>
  <c r="AH185" i="1"/>
  <c r="AH186" i="1"/>
  <c r="AH187" i="1"/>
  <c r="AH188" i="1"/>
  <c r="AH189" i="1"/>
  <c r="AH190" i="1"/>
  <c r="AH191" i="1"/>
  <c r="AH192" i="1"/>
  <c r="AH193" i="1"/>
  <c r="AH194" i="1"/>
  <c r="AH195" i="1"/>
  <c r="AH196" i="1"/>
  <c r="AH197" i="1"/>
  <c r="AH198" i="1"/>
  <c r="AH199" i="1"/>
  <c r="AH200" i="1"/>
  <c r="AH201" i="1"/>
  <c r="AH202" i="1"/>
  <c r="AH203" i="1"/>
  <c r="AH204" i="1"/>
  <c r="AH205" i="1"/>
  <c r="AH206" i="1"/>
  <c r="AH207" i="1"/>
  <c r="AH208" i="1"/>
  <c r="AH209" i="1"/>
  <c r="AH210" i="1"/>
  <c r="AH211" i="1"/>
  <c r="AH212" i="1"/>
  <c r="AH213" i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H234" i="1"/>
  <c r="AH235" i="1"/>
  <c r="AH236" i="1"/>
  <c r="AH237" i="1"/>
  <c r="AH238" i="1"/>
  <c r="AH239" i="1"/>
  <c r="AH240" i="1"/>
  <c r="AH241" i="1"/>
  <c r="AH242" i="1"/>
  <c r="AH243" i="1"/>
  <c r="AH244" i="1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H266" i="1"/>
  <c r="AH267" i="1"/>
  <c r="AH268" i="1"/>
  <c r="AH269" i="1"/>
  <c r="AH270" i="1"/>
  <c r="AH271" i="1"/>
  <c r="AH272" i="1"/>
  <c r="AH273" i="1"/>
  <c r="AH274" i="1"/>
  <c r="AH275" i="1"/>
  <c r="AH276" i="1"/>
  <c r="AH277" i="1"/>
  <c r="AH278" i="1"/>
  <c r="AH279" i="1"/>
  <c r="AH280" i="1"/>
  <c r="AH281" i="1"/>
  <c r="AH282" i="1"/>
  <c r="AH283" i="1"/>
  <c r="AH284" i="1"/>
  <c r="AH285" i="1"/>
  <c r="AH286" i="1"/>
  <c r="AH287" i="1"/>
  <c r="AH288" i="1"/>
  <c r="AH289" i="1"/>
  <c r="AH290" i="1"/>
  <c r="AH291" i="1"/>
  <c r="AH292" i="1"/>
  <c r="AH293" i="1"/>
  <c r="AH294" i="1"/>
  <c r="AH295" i="1"/>
  <c r="AH296" i="1"/>
  <c r="AH297" i="1"/>
  <c r="AH298" i="1"/>
  <c r="AH299" i="1"/>
  <c r="AH300" i="1"/>
  <c r="AH301" i="1"/>
  <c r="AH302" i="1"/>
  <c r="AH303" i="1"/>
  <c r="AH304" i="1"/>
  <c r="AH305" i="1"/>
  <c r="AH306" i="1"/>
  <c r="AH307" i="1"/>
  <c r="AH308" i="1"/>
  <c r="AH309" i="1"/>
  <c r="AH310" i="1"/>
  <c r="AH311" i="1"/>
  <c r="AH312" i="1"/>
  <c r="AH313" i="1"/>
  <c r="AH314" i="1"/>
  <c r="AH315" i="1"/>
  <c r="AH316" i="1"/>
  <c r="AH318" i="1"/>
  <c r="AH319" i="1"/>
  <c r="AH320" i="1"/>
  <c r="AH321" i="1"/>
  <c r="AH322" i="1"/>
  <c r="AH323" i="1"/>
  <c r="AH324" i="1"/>
  <c r="AH325" i="1"/>
  <c r="AH326" i="1"/>
  <c r="AH327" i="1"/>
  <c r="AH328" i="1"/>
  <c r="AH329" i="1"/>
  <c r="AH330" i="1"/>
  <c r="AH331" i="1"/>
  <c r="AH332" i="1"/>
  <c r="AH333" i="1"/>
  <c r="AH334" i="1"/>
  <c r="AH335" i="1"/>
  <c r="AH336" i="1"/>
  <c r="AH337" i="1"/>
  <c r="AH338" i="1"/>
  <c r="AH339" i="1"/>
  <c r="AH340" i="1"/>
  <c r="AH341" i="1"/>
  <c r="AH342" i="1"/>
  <c r="AH343" i="1"/>
  <c r="AH344" i="1"/>
  <c r="AH345" i="1"/>
  <c r="AH346" i="1"/>
  <c r="AH347" i="1"/>
  <c r="AH348" i="1"/>
  <c r="AH349" i="1"/>
  <c r="AH350" i="1"/>
  <c r="AH351" i="1"/>
  <c r="AH352" i="1"/>
  <c r="AH353" i="1"/>
  <c r="AH354" i="1"/>
  <c r="AH355" i="1"/>
  <c r="AH356" i="1"/>
  <c r="AH357" i="1"/>
  <c r="AH358" i="1"/>
  <c r="AH359" i="1"/>
  <c r="AH360" i="1"/>
  <c r="AH361" i="1"/>
  <c r="AH362" i="1"/>
  <c r="AH363" i="1"/>
  <c r="AH364" i="1"/>
  <c r="AH365" i="1"/>
  <c r="AH366" i="1"/>
  <c r="AH367" i="1"/>
  <c r="AH368" i="1"/>
  <c r="AH369" i="1"/>
  <c r="AH370" i="1"/>
  <c r="AH371" i="1"/>
  <c r="AH372" i="1"/>
  <c r="AH373" i="1"/>
  <c r="AH374" i="1"/>
  <c r="AH375" i="1"/>
  <c r="AH376" i="1"/>
  <c r="AH377" i="1"/>
  <c r="AH378" i="1"/>
  <c r="AH379" i="1"/>
  <c r="AH380" i="1"/>
  <c r="AH381" i="1"/>
  <c r="AH382" i="1"/>
  <c r="AH383" i="1"/>
  <c r="AH384" i="1"/>
  <c r="AH385" i="1"/>
  <c r="AH386" i="1"/>
  <c r="AH387" i="1"/>
  <c r="AH388" i="1"/>
  <c r="AH389" i="1"/>
  <c r="AH390" i="1"/>
  <c r="AH391" i="1"/>
  <c r="AH392" i="1"/>
  <c r="AH393" i="1"/>
  <c r="AH394" i="1"/>
  <c r="AH395" i="1"/>
  <c r="AH396" i="1"/>
  <c r="AH397" i="1"/>
  <c r="AH398" i="1"/>
  <c r="AH399" i="1"/>
  <c r="AH400" i="1"/>
  <c r="AH401" i="1"/>
  <c r="AH402" i="1"/>
  <c r="AH403" i="1"/>
  <c r="AH404" i="1"/>
  <c r="AH405" i="1"/>
  <c r="AH406" i="1"/>
  <c r="AH407" i="1"/>
  <c r="AH408" i="1"/>
  <c r="AH409" i="1"/>
  <c r="AH410" i="1"/>
  <c r="AH411" i="1"/>
  <c r="AH412" i="1"/>
  <c r="AH413" i="1"/>
  <c r="AH414" i="1"/>
  <c r="AH415" i="1"/>
  <c r="AH416" i="1"/>
  <c r="AH417" i="1"/>
  <c r="AH418" i="1"/>
  <c r="AH419" i="1"/>
  <c r="AH420" i="1"/>
  <c r="AH421" i="1"/>
  <c r="AH422" i="1"/>
  <c r="AH423" i="1"/>
  <c r="AH424" i="1"/>
  <c r="AH425" i="1"/>
  <c r="AH426" i="1"/>
  <c r="AH427" i="1"/>
  <c r="AH428" i="1"/>
  <c r="AH7" i="1"/>
  <c r="H9" i="2" l="1"/>
  <c r="H18" i="2"/>
  <c r="H23" i="2"/>
  <c r="L8" i="1"/>
  <c r="L16" i="1"/>
  <c r="L17" i="1"/>
  <c r="L21" i="1"/>
  <c r="L28" i="1"/>
  <c r="L30" i="1"/>
  <c r="L31" i="1"/>
  <c r="L33" i="1"/>
  <c r="L36" i="1"/>
  <c r="L55" i="1"/>
  <c r="L77" i="1"/>
  <c r="L81" i="1"/>
  <c r="L85" i="1"/>
  <c r="L101" i="1"/>
  <c r="L119" i="1"/>
  <c r="L132" i="1"/>
  <c r="L168" i="1"/>
  <c r="L173" i="1"/>
  <c r="L183" i="1"/>
  <c r="L184" i="1"/>
  <c r="L199" i="1"/>
  <c r="L202" i="1"/>
  <c r="L204" i="1"/>
  <c r="L213" i="1"/>
  <c r="L219" i="1"/>
  <c r="L220" i="1"/>
  <c r="L222" i="1"/>
  <c r="L229" i="1"/>
  <c r="L257" i="1"/>
  <c r="L263" i="1"/>
  <c r="L276" i="1"/>
  <c r="L298" i="1"/>
  <c r="L304" i="1"/>
  <c r="L315" i="1"/>
  <c r="L331" i="1"/>
  <c r="L336" i="1"/>
  <c r="L363" i="1"/>
  <c r="L368" i="1"/>
  <c r="L369" i="1"/>
  <c r="L373" i="1"/>
  <c r="L376" i="1"/>
  <c r="L379" i="1"/>
  <c r="L392" i="1"/>
  <c r="L401" i="1"/>
  <c r="L402" i="1"/>
  <c r="L423" i="1"/>
  <c r="L7" i="1"/>
  <c r="AF421" i="1" l="1"/>
  <c r="AF420" i="1"/>
  <c r="AF419" i="1"/>
  <c r="AF418" i="1"/>
  <c r="AF417" i="1"/>
  <c r="AF416" i="1"/>
  <c r="AF415" i="1"/>
  <c r="AF414" i="1"/>
  <c r="AF413" i="1"/>
  <c r="AF412" i="1"/>
  <c r="AF411" i="1"/>
  <c r="AF410" i="1"/>
  <c r="AF409" i="1"/>
  <c r="AF407" i="1"/>
  <c r="AF406" i="1"/>
  <c r="AF405" i="1"/>
  <c r="AF404" i="1"/>
  <c r="AF403" i="1"/>
  <c r="AF402" i="1"/>
  <c r="AF401" i="1"/>
  <c r="AF399" i="1"/>
  <c r="AF398" i="1"/>
  <c r="AF397" i="1"/>
  <c r="AF396" i="1"/>
  <c r="AF394" i="1"/>
  <c r="AF392" i="1"/>
  <c r="AF391" i="1"/>
  <c r="AF390" i="1"/>
  <c r="AF388" i="1"/>
  <c r="AF385" i="1"/>
  <c r="AF384" i="1"/>
  <c r="AF383" i="1"/>
  <c r="AF382" i="1"/>
  <c r="AF381" i="1"/>
  <c r="AF380" i="1"/>
  <c r="AF379" i="1"/>
  <c r="AF378" i="1"/>
  <c r="AF377" i="1"/>
  <c r="AF376" i="1"/>
  <c r="AF375" i="1"/>
  <c r="AF374" i="1"/>
  <c r="AF373" i="1"/>
  <c r="AF370" i="1"/>
  <c r="AF369" i="1"/>
  <c r="AF368" i="1"/>
  <c r="AF367" i="1"/>
  <c r="AF364" i="1"/>
  <c r="AF363" i="1"/>
  <c r="AF362" i="1"/>
  <c r="AF361" i="1"/>
  <c r="AF359" i="1"/>
  <c r="AF358" i="1"/>
  <c r="AF356" i="1"/>
  <c r="AF355" i="1"/>
  <c r="AF353" i="1"/>
  <c r="AF351" i="1"/>
  <c r="AF349" i="1"/>
  <c r="AF348" i="1"/>
  <c r="AF347" i="1"/>
  <c r="AF344" i="1"/>
  <c r="AF343" i="1"/>
  <c r="AF340" i="1"/>
  <c r="AF339" i="1"/>
  <c r="AF338" i="1"/>
  <c r="AF336" i="1"/>
  <c r="AF335" i="1"/>
  <c r="AF334" i="1"/>
  <c r="AF333" i="1"/>
  <c r="AF332" i="1"/>
  <c r="AF330" i="1"/>
  <c r="AF329" i="1"/>
  <c r="AF328" i="1"/>
  <c r="AF326" i="1"/>
  <c r="AF324" i="1"/>
  <c r="AF321" i="1"/>
  <c r="AF319" i="1"/>
  <c r="AF318" i="1"/>
  <c r="AF317" i="1"/>
  <c r="AF316" i="1"/>
  <c r="AF315" i="1"/>
  <c r="AF314" i="1"/>
  <c r="AF313" i="1"/>
  <c r="AF312" i="1"/>
  <c r="AF311" i="1"/>
  <c r="AF310" i="1"/>
  <c r="AF309" i="1"/>
  <c r="AF308" i="1"/>
  <c r="AF307" i="1"/>
  <c r="AF306" i="1"/>
  <c r="AF305" i="1"/>
  <c r="AF304" i="1"/>
  <c r="AF303" i="1"/>
  <c r="AF302" i="1"/>
  <c r="AF301" i="1"/>
  <c r="AF300" i="1"/>
  <c r="AF299" i="1"/>
  <c r="AF298" i="1"/>
  <c r="AF297" i="1"/>
  <c r="AF296" i="1"/>
  <c r="AF295" i="1"/>
  <c r="AF294" i="1"/>
  <c r="AF293" i="1"/>
  <c r="AF292" i="1"/>
  <c r="AF289" i="1"/>
  <c r="AF288" i="1"/>
  <c r="AF286" i="1"/>
  <c r="AF279" i="1"/>
  <c r="AF278" i="1"/>
  <c r="AF277" i="1"/>
  <c r="AF276" i="1"/>
  <c r="AF275" i="1"/>
  <c r="AF274" i="1"/>
  <c r="AF273" i="1"/>
  <c r="AF272" i="1"/>
  <c r="AF271" i="1"/>
  <c r="AF270" i="1"/>
  <c r="AF269" i="1"/>
  <c r="AF268" i="1"/>
  <c r="AF267" i="1"/>
  <c r="AF266" i="1"/>
  <c r="AF264" i="1"/>
  <c r="AF262" i="1"/>
  <c r="AF261" i="1"/>
  <c r="AF260" i="1"/>
  <c r="AF258" i="1"/>
  <c r="AF257" i="1"/>
  <c r="AF254" i="1"/>
  <c r="AF252" i="1"/>
  <c r="AF251" i="1"/>
  <c r="AF249" i="1"/>
  <c r="AF248" i="1"/>
  <c r="AF247" i="1"/>
  <c r="AF246" i="1"/>
  <c r="AF245" i="1"/>
  <c r="AF244" i="1"/>
  <c r="AF243" i="1"/>
  <c r="AF242" i="1"/>
  <c r="AF241" i="1"/>
  <c r="AF239" i="1"/>
  <c r="AF238" i="1"/>
  <c r="AF236" i="1"/>
  <c r="AF235" i="1"/>
  <c r="AF234" i="1"/>
  <c r="AF233" i="1"/>
  <c r="AF232" i="1"/>
  <c r="AF231" i="1"/>
  <c r="AF229" i="1"/>
  <c r="AF225" i="1"/>
  <c r="AF224" i="1"/>
  <c r="AF222" i="1"/>
  <c r="AF221" i="1"/>
  <c r="AF220" i="1"/>
  <c r="AF219" i="1"/>
  <c r="AF218" i="1"/>
  <c r="AF217" i="1"/>
  <c r="AF216" i="1"/>
  <c r="AF215" i="1"/>
  <c r="AF214" i="1"/>
  <c r="AF213" i="1"/>
  <c r="AF212" i="1"/>
  <c r="AF211" i="1"/>
  <c r="AF209" i="1"/>
  <c r="AF208" i="1"/>
  <c r="AF206" i="1"/>
  <c r="AF205" i="1"/>
  <c r="AF204" i="1"/>
  <c r="AF203" i="1"/>
  <c r="AF202" i="1"/>
  <c r="AF201" i="1"/>
  <c r="AF200" i="1"/>
  <c r="AF198" i="1"/>
  <c r="AF197" i="1"/>
  <c r="AF196" i="1"/>
  <c r="AF193" i="1"/>
  <c r="AF192" i="1"/>
  <c r="AF190" i="1"/>
  <c r="AF189" i="1"/>
  <c r="AF188" i="1"/>
  <c r="AF187" i="1"/>
  <c r="AF186" i="1"/>
  <c r="AF184" i="1"/>
  <c r="AF183" i="1"/>
  <c r="AF181" i="1"/>
  <c r="AF180" i="1"/>
  <c r="AF179" i="1"/>
  <c r="AF178" i="1"/>
  <c r="AF177" i="1"/>
  <c r="AF176" i="1"/>
  <c r="AF175" i="1"/>
  <c r="AF174" i="1"/>
  <c r="AF173" i="1"/>
  <c r="AF172" i="1"/>
  <c r="AF170" i="1"/>
  <c r="AF169" i="1"/>
  <c r="AF168" i="1"/>
  <c r="AF162" i="1"/>
  <c r="AF161" i="1"/>
  <c r="AF160" i="1"/>
  <c r="AF159" i="1"/>
  <c r="AF158" i="1"/>
  <c r="AF157" i="1"/>
  <c r="AF156" i="1"/>
  <c r="AF154" i="1"/>
  <c r="AF151" i="1"/>
  <c r="AF150" i="1"/>
  <c r="AF149" i="1"/>
  <c r="AF148" i="1"/>
  <c r="AF147" i="1"/>
  <c r="AF144" i="1"/>
  <c r="AF143" i="1"/>
  <c r="AF141" i="1"/>
  <c r="AF140" i="1"/>
  <c r="AF139" i="1"/>
  <c r="AF138" i="1"/>
  <c r="AF137" i="1"/>
  <c r="AF136" i="1"/>
  <c r="AF135" i="1"/>
  <c r="AF132" i="1"/>
  <c r="AF131" i="1"/>
  <c r="AF130" i="1"/>
  <c r="AF129" i="1"/>
  <c r="AF127" i="1"/>
  <c r="AF125" i="1"/>
  <c r="AF124" i="1"/>
  <c r="AF123" i="1"/>
  <c r="AF122" i="1"/>
  <c r="AF121" i="1"/>
  <c r="AF120" i="1"/>
  <c r="AF119" i="1"/>
  <c r="AF118" i="1"/>
  <c r="AF117" i="1"/>
  <c r="AF115" i="1"/>
  <c r="AF114" i="1"/>
  <c r="AF113" i="1"/>
  <c r="AF110" i="1"/>
  <c r="AF109" i="1"/>
  <c r="AF108" i="1"/>
  <c r="AF107" i="1"/>
  <c r="AF106" i="1"/>
  <c r="AF105" i="1"/>
  <c r="AF103" i="1"/>
  <c r="AF101" i="1"/>
  <c r="AF98" i="1"/>
  <c r="AF95" i="1"/>
  <c r="AF94" i="1"/>
  <c r="AF93" i="1"/>
  <c r="AF92" i="1"/>
  <c r="AF90" i="1"/>
  <c r="AF89" i="1"/>
  <c r="AF87" i="1"/>
  <c r="AF86" i="1"/>
  <c r="AF85" i="1"/>
  <c r="AF82" i="1"/>
  <c r="AF81" i="1"/>
  <c r="AF80" i="1"/>
  <c r="AF79" i="1"/>
  <c r="AF78" i="1"/>
  <c r="AF77" i="1"/>
  <c r="AF75" i="1"/>
  <c r="AF74" i="1"/>
  <c r="AF72" i="1"/>
  <c r="AF71" i="1"/>
  <c r="AF69" i="1"/>
  <c r="AF68" i="1"/>
  <c r="AF66" i="1"/>
  <c r="AF65" i="1"/>
  <c r="AF61" i="1"/>
  <c r="AF60" i="1"/>
  <c r="AF59" i="1"/>
  <c r="AF58" i="1"/>
  <c r="AF57" i="1"/>
  <c r="AF56" i="1"/>
  <c r="AF55" i="1"/>
  <c r="AF54" i="1"/>
  <c r="AF51" i="1"/>
  <c r="AF49" i="1"/>
  <c r="AF48" i="1"/>
  <c r="AF46" i="1"/>
  <c r="AF44" i="1"/>
  <c r="AF43" i="1"/>
  <c r="AF41" i="1"/>
  <c r="AF40" i="1"/>
  <c r="AF39" i="1"/>
  <c r="AF37" i="1"/>
  <c r="AF36" i="1"/>
  <c r="AF34" i="1"/>
  <c r="AF32" i="1"/>
  <c r="AF31" i="1"/>
  <c r="AF30" i="1"/>
  <c r="AF28" i="1"/>
  <c r="AF27" i="1"/>
  <c r="AF26" i="1"/>
  <c r="AF25" i="1"/>
  <c r="AF22" i="1"/>
  <c r="AF21" i="1"/>
  <c r="AF20" i="1"/>
  <c r="AF18" i="1"/>
  <c r="AF17" i="1"/>
  <c r="AF16" i="1"/>
  <c r="AF15" i="1"/>
  <c r="AF14" i="1"/>
  <c r="AF13" i="1"/>
  <c r="AF12" i="1"/>
  <c r="AF10" i="1"/>
  <c r="AF8" i="1"/>
  <c r="AF7" i="1"/>
  <c r="AF426" i="1"/>
  <c r="AF425" i="1"/>
  <c r="AF424" i="1"/>
  <c r="AF423" i="1"/>
  <c r="AF427" i="1"/>
  <c r="AE7" i="1"/>
  <c r="Y359" i="1" l="1"/>
  <c r="Y229" i="1"/>
  <c r="Y160" i="1"/>
  <c r="Y141" i="1"/>
  <c r="Y43" i="1"/>
  <c r="Y28" i="1"/>
  <c r="E8" i="8" l="1"/>
  <c r="M6" i="10" l="1"/>
  <c r="A6" i="10"/>
  <c r="M379" i="1" l="1"/>
  <c r="M355" i="1"/>
  <c r="M351" i="1"/>
  <c r="M336" i="1"/>
  <c r="M304" i="1"/>
  <c r="M276" i="1"/>
  <c r="M248" i="1"/>
  <c r="M232" i="1"/>
  <c r="M227" i="1"/>
  <c r="M205" i="1"/>
  <c r="M181" i="1"/>
  <c r="M164" i="1"/>
  <c r="M157" i="1"/>
  <c r="M119" i="1"/>
  <c r="M48" i="1"/>
  <c r="M31" i="1"/>
  <c r="M17" i="1"/>
  <c r="AE8" i="1" l="1"/>
  <c r="AE25" i="1"/>
  <c r="AE30" i="1"/>
  <c r="AE47" i="1"/>
  <c r="AE69" i="1"/>
  <c r="AE82" i="1"/>
  <c r="AE86" i="1"/>
  <c r="AE116" i="1"/>
  <c r="AE140" i="1"/>
  <c r="AE151" i="1"/>
  <c r="AE184" i="1"/>
  <c r="AE220" i="1"/>
  <c r="AE236" i="1"/>
  <c r="AE242" i="1"/>
  <c r="AE250" i="1"/>
  <c r="AE264" i="1"/>
  <c r="AE322" i="1"/>
  <c r="AE338" i="1"/>
  <c r="AE366" i="1"/>
  <c r="AE373" i="1"/>
  <c r="AE382" i="1"/>
  <c r="AE398" i="1"/>
  <c r="AE401" i="1"/>
  <c r="AE406" i="1"/>
  <c r="AE413" i="1"/>
  <c r="AI141" i="1" l="1"/>
  <c r="AI229" i="1"/>
  <c r="AI304" i="1"/>
  <c r="P8" i="2" l="1"/>
  <c r="AD14" i="1"/>
  <c r="AD80" i="1"/>
  <c r="AD83" i="1"/>
  <c r="AD93" i="1"/>
  <c r="AD96" i="1"/>
  <c r="AD107" i="1"/>
  <c r="AD156" i="1"/>
  <c r="AD168" i="1"/>
  <c r="AD178" i="1"/>
  <c r="AD198" i="1"/>
  <c r="AD241" i="1"/>
  <c r="AD245" i="1"/>
  <c r="AD250" i="1"/>
  <c r="AD266" i="1"/>
  <c r="AD341" i="1"/>
  <c r="AD363" i="1"/>
  <c r="AD379" i="1"/>
  <c r="AD391" i="1"/>
  <c r="W250" i="1" l="1"/>
  <c r="W356" i="1"/>
  <c r="W361" i="1"/>
  <c r="W362" i="1"/>
  <c r="W382" i="1"/>
  <c r="W402" i="1"/>
  <c r="W425" i="1"/>
  <c r="W427" i="1"/>
  <c r="W229" i="1"/>
  <c r="W231" i="1"/>
  <c r="W202" i="1"/>
  <c r="W204" i="1"/>
  <c r="W205" i="1"/>
  <c r="W168" i="1"/>
  <c r="W189" i="1"/>
  <c r="W141" i="1"/>
  <c r="W143" i="1"/>
  <c r="W151" i="1"/>
  <c r="W153" i="1"/>
  <c r="W156" i="1"/>
  <c r="W101" i="1"/>
  <c r="W109" i="1"/>
  <c r="W119" i="1"/>
  <c r="W54" i="1"/>
  <c r="W78" i="1"/>
  <c r="W44" i="1"/>
  <c r="W22" i="1"/>
  <c r="AA229" i="1" l="1"/>
  <c r="C6" i="6" l="1"/>
  <c r="AJ17" i="1" l="1"/>
  <c r="AJ36" i="1"/>
  <c r="AJ82" i="1"/>
  <c r="AJ93" i="1"/>
  <c r="AJ119" i="1"/>
  <c r="AJ141" i="1"/>
  <c r="AJ168" i="1"/>
  <c r="AJ202" i="1"/>
  <c r="AJ220" i="1"/>
  <c r="AJ222" i="1"/>
  <c r="AJ229" i="1"/>
  <c r="AJ243" i="1"/>
  <c r="AJ304" i="1"/>
  <c r="AJ363" i="1"/>
  <c r="AJ396" i="1"/>
  <c r="G23" i="2" l="1"/>
  <c r="G18" i="2"/>
  <c r="G9" i="2"/>
  <c r="K8" i="1"/>
  <c r="K16" i="1"/>
  <c r="K17" i="1"/>
  <c r="K21" i="1"/>
  <c r="K28" i="1"/>
  <c r="K30" i="1"/>
  <c r="K31" i="1"/>
  <c r="K33" i="1"/>
  <c r="K36" i="1"/>
  <c r="K55" i="1"/>
  <c r="K77" i="1"/>
  <c r="K81" i="1"/>
  <c r="K85" i="1"/>
  <c r="K101" i="1"/>
  <c r="K119" i="1"/>
  <c r="K132" i="1"/>
  <c r="K168" i="1"/>
  <c r="K173" i="1"/>
  <c r="K183" i="1"/>
  <c r="K184" i="1"/>
  <c r="K199" i="1"/>
  <c r="K202" i="1"/>
  <c r="K204" i="1"/>
  <c r="K213" i="1"/>
  <c r="K219" i="1"/>
  <c r="K220" i="1"/>
  <c r="K222" i="1"/>
  <c r="K229" i="1"/>
  <c r="K257" i="1"/>
  <c r="K263" i="1"/>
  <c r="K276" i="1"/>
  <c r="K298" i="1"/>
  <c r="K304" i="1"/>
  <c r="K315" i="1"/>
  <c r="K331" i="1"/>
  <c r="K336" i="1"/>
  <c r="K363" i="1"/>
  <c r="K368" i="1"/>
  <c r="K369" i="1"/>
  <c r="K373" i="1"/>
  <c r="K376" i="1"/>
  <c r="K379" i="1"/>
  <c r="K392" i="1"/>
  <c r="K401" i="1"/>
  <c r="K402" i="1"/>
  <c r="K423" i="1"/>
  <c r="K7" i="1"/>
  <c r="U416" i="1" l="1"/>
  <c r="U407" i="1"/>
  <c r="U398" i="1"/>
  <c r="AB402" i="1" l="1"/>
  <c r="AB401" i="1"/>
  <c r="AB336" i="1"/>
  <c r="AB304" i="1"/>
  <c r="AB229" i="1"/>
  <c r="AB208" i="1"/>
  <c r="AB202" i="1"/>
  <c r="AB181" i="1"/>
  <c r="AB173" i="1"/>
  <c r="AB169" i="1"/>
  <c r="AB168" i="1"/>
  <c r="AB119" i="1"/>
  <c r="AB36" i="1"/>
  <c r="AB22" i="1"/>
  <c r="AB17" i="1"/>
  <c r="O14" i="2" l="1"/>
  <c r="O13" i="2"/>
  <c r="O9" i="2"/>
  <c r="AC425" i="1"/>
  <c r="AC423" i="1"/>
  <c r="AC420" i="1"/>
  <c r="AC416" i="1"/>
  <c r="AC413" i="1"/>
  <c r="AC402" i="1"/>
  <c r="AC401" i="1"/>
  <c r="AC398" i="1"/>
  <c r="AC396" i="1"/>
  <c r="AC395" i="1"/>
  <c r="AC382" i="1"/>
  <c r="AC379" i="1"/>
  <c r="AC376" i="1"/>
  <c r="AC375" i="1"/>
  <c r="AC364" i="1"/>
  <c r="AC327" i="1"/>
  <c r="AC353" i="1"/>
  <c r="AC351" i="1"/>
  <c r="AC345" i="1"/>
  <c r="AC338" i="1"/>
  <c r="AC336" i="1"/>
  <c r="AC312" i="1"/>
  <c r="AC311" i="1"/>
  <c r="AC309" i="1"/>
  <c r="AC304" i="1"/>
  <c r="AC288" i="1"/>
  <c r="AC277" i="1"/>
  <c r="AC276" i="1"/>
  <c r="AC264" i="1"/>
  <c r="AC263" i="1"/>
  <c r="AC258" i="1"/>
  <c r="AC245" i="1"/>
  <c r="AC243" i="1"/>
  <c r="AC242" i="1"/>
  <c r="AC236" i="1"/>
  <c r="AC229" i="1"/>
  <c r="AC225" i="1"/>
  <c r="AC222" i="1"/>
  <c r="AC219" i="1"/>
  <c r="AC217" i="1"/>
  <c r="AC212" i="1"/>
  <c r="AC204" i="1"/>
  <c r="AC202" i="1"/>
  <c r="AC184" i="1"/>
  <c r="AC183" i="1"/>
  <c r="AC182" i="1"/>
  <c r="AC181" i="1"/>
  <c r="AC173" i="1"/>
  <c r="AC168" i="1"/>
  <c r="AC162" i="1"/>
  <c r="AC155" i="1"/>
  <c r="AC146" i="1"/>
  <c r="AC141" i="1"/>
  <c r="AC139" i="1"/>
  <c r="AC119" i="1"/>
  <c r="AC101" i="1"/>
  <c r="AC91" i="1"/>
  <c r="AC81" i="1"/>
  <c r="AC75" i="1"/>
  <c r="AC68" i="1"/>
  <c r="AC54" i="1"/>
  <c r="AC53" i="1"/>
  <c r="AC43" i="1"/>
  <c r="AC41" i="1"/>
  <c r="AC36" i="1"/>
  <c r="AC31" i="1"/>
  <c r="AC25" i="1"/>
  <c r="AC18" i="1"/>
  <c r="AC17" i="1"/>
  <c r="AC8" i="1"/>
  <c r="AK402" i="1" l="1"/>
  <c r="AK304" i="1"/>
  <c r="AK229" i="1"/>
  <c r="AK222" i="1"/>
  <c r="AK202" i="1"/>
  <c r="AK168" i="1"/>
  <c r="AK141" i="1"/>
  <c r="AK119" i="1"/>
  <c r="AK108" i="1"/>
  <c r="AK36" i="1"/>
  <c r="AK31" i="1"/>
  <c r="AK8" i="1"/>
  <c r="L6" i="2" l="1"/>
  <c r="T362" i="1"/>
  <c r="T304" i="1"/>
  <c r="T219" i="1"/>
  <c r="T173" i="1"/>
  <c r="T159" i="1"/>
  <c r="T119" i="1"/>
  <c r="T101" i="1"/>
  <c r="T17" i="1"/>
  <c r="T8" i="1"/>
  <c r="AG414" i="1" l="1"/>
  <c r="AG254" i="1"/>
  <c r="AG116" i="1"/>
  <c r="AG65" i="1"/>
  <c r="AG30" i="1"/>
  <c r="X423" i="1" l="1"/>
  <c r="X415" i="1"/>
  <c r="X403" i="1"/>
  <c r="X402" i="1"/>
  <c r="X399" i="1"/>
  <c r="X396" i="1"/>
  <c r="X394" i="1"/>
  <c r="X393" i="1"/>
  <c r="X391" i="1"/>
  <c r="X382" i="1"/>
  <c r="X369" i="1"/>
  <c r="X363" i="1"/>
  <c r="X362" i="1"/>
  <c r="X356" i="1"/>
  <c r="X351" i="1"/>
  <c r="X347" i="1"/>
  <c r="X336" i="1"/>
  <c r="X330" i="1"/>
  <c r="X309" i="1"/>
  <c r="X304" i="1"/>
  <c r="X295" i="1"/>
  <c r="X292" i="1"/>
  <c r="X276" i="1"/>
  <c r="X274" i="1"/>
  <c r="X272" i="1"/>
  <c r="X268" i="1"/>
  <c r="X240" i="1"/>
  <c r="X239" i="1"/>
  <c r="X234" i="1"/>
  <c r="X229" i="1"/>
  <c r="X227" i="1"/>
  <c r="X225" i="1"/>
  <c r="X222" i="1"/>
  <c r="X216" i="1"/>
  <c r="X212" i="1"/>
  <c r="X202" i="1"/>
  <c r="X187" i="1"/>
  <c r="X181" i="1"/>
  <c r="X173" i="1"/>
  <c r="X170" i="1"/>
  <c r="X169" i="1"/>
  <c r="X168" i="1"/>
  <c r="X161" i="1"/>
  <c r="X156" i="1"/>
  <c r="X151" i="1"/>
  <c r="X141" i="1"/>
  <c r="X119" i="1"/>
  <c r="X103" i="1"/>
  <c r="X93" i="1"/>
  <c r="X89" i="1"/>
  <c r="X87" i="1"/>
  <c r="X67" i="1"/>
  <c r="X56" i="1"/>
  <c r="X53" i="1"/>
  <c r="X36" i="1"/>
  <c r="X28" i="1"/>
  <c r="X21" i="1"/>
  <c r="X20" i="1"/>
  <c r="X17" i="1"/>
  <c r="X16" i="1"/>
  <c r="X8" i="1"/>
</calcChain>
</file>

<file path=xl/comments1.xml><?xml version="1.0" encoding="utf-8"?>
<comments xmlns="http://schemas.openxmlformats.org/spreadsheetml/2006/main">
  <authors>
    <author>Department of Public Instruction</author>
  </authors>
  <commentList>
    <comment ref="D46" authorId="0" shapeId="0">
      <text>
        <r>
          <rPr>
            <b/>
            <sz val="10"/>
            <color indexed="81"/>
            <rFont val="Tahoma"/>
            <family val="2"/>
          </rPr>
          <t>Department of Public Instruction: 
All AODA grants including mini-grants</t>
        </r>
      </text>
    </comment>
  </commentList>
</comments>
</file>

<file path=xl/sharedStrings.xml><?xml version="1.0" encoding="utf-8"?>
<sst xmlns="http://schemas.openxmlformats.org/spreadsheetml/2006/main" count="3533" uniqueCount="2214">
  <si>
    <t>21st Century Preparatory School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</si>
  <si>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</si>
  <si>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</si>
  <si>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</si>
  <si>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</si>
  <si>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</si>
  <si>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</si>
  <si>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</si>
  <si>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</si>
  <si>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</si>
  <si>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 Unified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</si>
  <si>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</si>
  <si>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</si>
  <si>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</si>
  <si>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</si>
  <si>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</si>
  <si>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</si>
  <si>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</si>
  <si>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</si>
  <si>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</si>
  <si>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</si>
  <si>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</si>
  <si>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</si>
  <si>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</si>
  <si>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</si>
  <si>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</si>
  <si>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 Unified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</si>
  <si>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</si>
  <si>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</si>
  <si>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</si>
  <si>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</si>
  <si>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</si>
  <si>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</si>
  <si>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</si>
  <si>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</si>
  <si>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</si>
  <si>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</si>
  <si>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</si>
  <si>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</si>
  <si>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</si>
  <si>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</si>
  <si>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 Area</t>
  </si>
  <si>
    <t>Bowler</t>
  </si>
  <si>
    <t>Boyceville Community</t>
  </si>
  <si>
    <t>Brighton #1</t>
  </si>
  <si>
    <t>Brillion</t>
  </si>
  <si>
    <t>Bristol #1</t>
  </si>
  <si>
    <t>Brodhead</t>
  </si>
  <si>
    <t>Brown Co CDEB</t>
  </si>
  <si>
    <t>Brown Deer</t>
  </si>
  <si>
    <t>Bruce</t>
  </si>
  <si>
    <t>Bruce Guadalupe</t>
  </si>
  <si>
    <t>Burlington Area</t>
  </si>
  <si>
    <t>Butternut</t>
  </si>
  <si>
    <t>Cadott Community</t>
  </si>
  <si>
    <t>Calumet Co CDEB</t>
  </si>
  <si>
    <t>Cambria-Friesland</t>
  </si>
  <si>
    <t>Cambridge</t>
  </si>
  <si>
    <t>Cameron</t>
  </si>
  <si>
    <t>Campbellsport</t>
  </si>
  <si>
    <t>Capitol West Academy</t>
  </si>
  <si>
    <t>Cashton</t>
  </si>
  <si>
    <t>Cassville</t>
  </si>
  <si>
    <t>Cedar Grove-Belgium Area</t>
  </si>
  <si>
    <t>Cedarburg</t>
  </si>
  <si>
    <t>Central City Cyberschool</t>
  </si>
  <si>
    <t>Central/Westosha UHS</t>
  </si>
  <si>
    <t>Chequamegon</t>
  </si>
  <si>
    <t>Chetek-Weyerhaeuser Area</t>
  </si>
  <si>
    <t>Chilton</t>
  </si>
  <si>
    <t>Chippewa Falls Area Unified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</si>
  <si>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</si>
  <si>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</si>
  <si>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</si>
  <si>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</si>
  <si>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</si>
  <si>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</si>
  <si>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</si>
  <si>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</si>
  <si>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</si>
  <si>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</si>
  <si>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</si>
  <si>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</si>
  <si>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</si>
  <si>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</si>
  <si>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</si>
  <si>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</si>
  <si>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</si>
  <si>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Darrell Lynn Hines Academy</t>
  </si>
  <si>
    <t>De Forest Area</t>
  </si>
  <si>
    <t>De Pere</t>
  </si>
  <si>
    <t>De Soto Area</t>
  </si>
  <si>
    <t>Deerfield Community</t>
  </si>
  <si>
    <t>Delavan-Darien</t>
  </si>
  <si>
    <t>Denmark</t>
  </si>
  <si>
    <t>Dodgeland</t>
  </si>
  <si>
    <t>Dodgeville</t>
  </si>
  <si>
    <t>Dover #1</t>
  </si>
  <si>
    <t>Drummond Area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</si>
  <si>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</si>
  <si>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</si>
  <si>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</si>
  <si>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</si>
  <si>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</si>
  <si>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</si>
  <si>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</si>
  <si>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</si>
  <si>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</si>
  <si>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</si>
  <si>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</si>
  <si>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</si>
  <si>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</si>
  <si>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</si>
  <si>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</si>
  <si>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</si>
  <si>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</si>
  <si>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</si>
  <si>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</si>
  <si>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 County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</si>
  <si>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</si>
  <si>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</si>
  <si>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</si>
  <si>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</si>
  <si>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</si>
  <si>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</si>
  <si>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</si>
  <si>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</si>
  <si>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</si>
  <si>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</si>
  <si>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</si>
  <si>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</si>
  <si>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</si>
  <si>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</si>
  <si>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</si>
  <si>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</si>
  <si>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</si>
  <si>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</si>
  <si>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 Creek</t>
  </si>
  <si>
    <t>Grafton</t>
  </si>
  <si>
    <t>Granton Area</t>
  </si>
  <si>
    <t>Grantsburg</t>
  </si>
  <si>
    <t>Green Bay Area Public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</si>
  <si>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</si>
  <si>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</si>
  <si>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</si>
  <si>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</si>
  <si>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</si>
  <si>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</si>
  <si>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</si>
  <si>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</si>
  <si>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</si>
  <si>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</si>
  <si>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</si>
  <si>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</si>
  <si>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</si>
  <si>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</si>
  <si>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</si>
  <si>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 Area</t>
  </si>
  <si>
    <t>Howards Grove</t>
  </si>
  <si>
    <t>Howard-Suamico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</si>
  <si>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</si>
  <si>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</si>
  <si>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</si>
  <si>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</si>
  <si>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</si>
  <si>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</si>
  <si>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</si>
  <si>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</si>
  <si>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</si>
  <si>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</si>
  <si>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</si>
  <si>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</si>
  <si>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</si>
  <si>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</si>
  <si>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</si>
  <si>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</si>
  <si>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</si>
  <si>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</si>
  <si>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</si>
  <si>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</si>
  <si>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 Casa de Esperanza Charter School</t>
  </si>
  <si>
    <t>La Crosse</t>
  </si>
  <si>
    <t>La Farge</t>
  </si>
  <si>
    <t>Lac du Flambeau #1</t>
  </si>
  <si>
    <t>Ladysmith</t>
  </si>
  <si>
    <t>Lake Country</t>
  </si>
  <si>
    <t>Lake Geneva J1</t>
  </si>
  <si>
    <t>Lake Geneva-Genoa City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</si>
  <si>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</si>
  <si>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</si>
  <si>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</si>
  <si>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</si>
  <si>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</si>
  <si>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</si>
  <si>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</si>
  <si>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</si>
  <si>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</si>
  <si>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</si>
  <si>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</si>
  <si>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</si>
  <si>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</si>
  <si>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</si>
  <si>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</si>
  <si>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</si>
  <si>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</si>
  <si>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</si>
  <si>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</si>
  <si>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</si>
  <si>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Marathon Co CDEB</t>
  </si>
  <si>
    <t>Marinette</t>
  </si>
  <si>
    <t>Marion</t>
  </si>
  <si>
    <t>Markesan</t>
  </si>
  <si>
    <t>Marshall</t>
  </si>
  <si>
    <t>Marshfield Unified</t>
  </si>
  <si>
    <t>Mauston</t>
  </si>
  <si>
    <t>Mayville</t>
  </si>
  <si>
    <t>McFarland</t>
  </si>
  <si>
    <t>Medford Area Public</t>
  </si>
  <si>
    <t>Mellen</t>
  </si>
  <si>
    <t>Melrose-Mindoro</t>
  </si>
  <si>
    <t>Menasha Joint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</si>
  <si>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</si>
  <si>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</si>
  <si>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</si>
  <si>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</si>
  <si>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</si>
  <si>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</si>
  <si>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</si>
  <si>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 Area</t>
  </si>
  <si>
    <t>Milton</t>
  </si>
  <si>
    <t>Milwaukee</t>
  </si>
  <si>
    <t>Milwaukee Math and Science Academy</t>
  </si>
  <si>
    <t>Mineral Point Unified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</si>
  <si>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</si>
  <si>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</si>
  <si>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</si>
  <si>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</si>
  <si>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</si>
  <si>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</si>
  <si>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</si>
  <si>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</si>
  <si>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</si>
  <si>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</si>
  <si>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</si>
  <si>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</si>
  <si>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 Joint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</si>
  <si>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</si>
  <si>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</si>
  <si>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</si>
  <si>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</si>
  <si>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</si>
  <si>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</si>
  <si>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</si>
  <si>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</si>
  <si>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</si>
  <si>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</si>
  <si>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</si>
  <si>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</si>
  <si>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</si>
  <si>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</si>
  <si>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</si>
  <si>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</si>
  <si>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</si>
  <si>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</si>
  <si>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</si>
  <si>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</si>
  <si>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</si>
  <si>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</si>
  <si>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 Joint</t>
  </si>
  <si>
    <t>Oakfield</t>
  </si>
  <si>
    <t>Oconomowoc Area</t>
  </si>
  <si>
    <t>Oconto Falls Public</t>
  </si>
  <si>
    <t>Oconto Unified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</si>
  <si>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</si>
  <si>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</si>
  <si>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</si>
  <si>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</si>
  <si>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</si>
  <si>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</si>
  <si>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</si>
  <si>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</si>
  <si>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</si>
  <si>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</si>
  <si>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</si>
  <si>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</si>
  <si>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</si>
  <si>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</si>
  <si>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</si>
  <si>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</si>
  <si>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</si>
  <si>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</si>
  <si>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</si>
  <si>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</si>
  <si>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</si>
  <si>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 Joint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</si>
  <si>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</si>
  <si>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</si>
  <si>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</si>
  <si>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</si>
  <si>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</si>
  <si>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</si>
  <si>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 Public</t>
  </si>
  <si>
    <t>Prentice</t>
  </si>
  <si>
    <t>Prescott</t>
  </si>
  <si>
    <t>Princeton</t>
  </si>
  <si>
    <t>Pulaski Community</t>
  </si>
  <si>
    <t>Racine Unified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</si>
  <si>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</si>
  <si>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</si>
  <si>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</si>
  <si>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</si>
  <si>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</si>
  <si>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</si>
  <si>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</si>
  <si>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</si>
  <si>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</si>
  <si>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</si>
  <si>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</si>
  <si>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</si>
  <si>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</si>
  <si>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</si>
  <si>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</si>
  <si>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</si>
  <si>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</si>
  <si>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</si>
  <si>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</si>
  <si>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</si>
  <si>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</si>
  <si>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</si>
  <si>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</si>
  <si>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</si>
  <si>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</si>
  <si>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</si>
  <si>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 Area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</si>
  <si>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</si>
  <si>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</si>
  <si>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</si>
  <si>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</si>
  <si>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</si>
  <si>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</si>
  <si>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</si>
  <si>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</si>
  <si>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</si>
  <si>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</si>
  <si>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</si>
  <si>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</si>
  <si>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</si>
  <si>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</si>
  <si>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</si>
  <si>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</si>
  <si>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</si>
  <si>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</si>
  <si>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</si>
  <si>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</si>
  <si>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</si>
  <si>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 Area</t>
  </si>
  <si>
    <t>Spring Valley</t>
  </si>
  <si>
    <t>Stanley-Boyd Area</t>
  </si>
  <si>
    <t>Stevens Point Area Public</t>
  </si>
  <si>
    <t>Stockbridge</t>
  </si>
  <si>
    <t>Stone Bank</t>
  </si>
  <si>
    <t>Stoughton Area</t>
  </si>
  <si>
    <t>Stratford</t>
  </si>
  <si>
    <t>Sturgeon Bay</t>
  </si>
  <si>
    <t>Sun Prairie Area</t>
  </si>
  <si>
    <t>Superior</t>
  </si>
  <si>
    <t>Suring Public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</si>
  <si>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</si>
  <si>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</si>
  <si>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</si>
  <si>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</si>
  <si>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</si>
  <si>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</si>
  <si>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</si>
  <si>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</si>
  <si>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</si>
  <si>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</si>
  <si>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</si>
  <si>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 Public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</si>
  <si>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</si>
  <si>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</si>
  <si>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</si>
  <si>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</si>
  <si>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</si>
  <si>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</si>
  <si>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</si>
  <si>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Co CDEB</t>
  </si>
  <si>
    <t>Walworth J1</t>
  </si>
  <si>
    <t>Washburn</t>
  </si>
  <si>
    <t>Washington</t>
  </si>
  <si>
    <t>Washington-Caldwell</t>
  </si>
  <si>
    <t>Waterford Graded J1</t>
  </si>
  <si>
    <t>Waterford UHS</t>
  </si>
  <si>
    <t>Waterloo</t>
  </si>
  <si>
    <t>Watertown Unified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</si>
  <si>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</si>
  <si>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</si>
  <si>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</si>
  <si>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</si>
  <si>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</si>
  <si>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</si>
  <si>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</si>
  <si>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</si>
  <si>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</si>
  <si>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</si>
  <si>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Allis-West Milwaukee</t>
  </si>
  <si>
    <t>West Bend</t>
  </si>
  <si>
    <t>West De 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</si>
  <si>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</si>
  <si>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</si>
  <si>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</si>
  <si>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</si>
  <si>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</si>
  <si>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</si>
  <si>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</si>
  <si>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</si>
  <si>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</si>
  <si>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 Unified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</si>
  <si>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</si>
  <si>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</si>
  <si>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</si>
  <si>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</si>
  <si>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</si>
  <si>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</si>
  <si>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</si>
  <si>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</si>
  <si>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</si>
  <si>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</si>
  <si>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</si>
  <si>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Woodlands School</t>
  </si>
  <si>
    <t>Woodruff J1</t>
  </si>
  <si>
    <t>Wrightstown Community</t>
  </si>
  <si>
    <t>Yorkville J2</t>
  </si>
  <si>
    <t xml:space="preserve">Federal Award Name (23) </t>
  </si>
  <si>
    <t>CFDA Number (29)</t>
  </si>
  <si>
    <t>Federal Award Project Description (32)</t>
  </si>
  <si>
    <t>After School Learning Centers</t>
  </si>
  <si>
    <t>Education for Homeless Children and Youth</t>
  </si>
  <si>
    <t>English Language Acquisition, Language Enhancement, and Academic Achievement Program for Limited English Proficient Children</t>
  </si>
  <si>
    <t>Fresh Fruit and Vegetable Program</t>
  </si>
  <si>
    <t>Migrant Education - Basic State Grant Program</t>
  </si>
  <si>
    <t>MEP Consortium Incentive Grants</t>
  </si>
  <si>
    <t>Refugee School Impact Grant Program</t>
  </si>
  <si>
    <t>Rural and Low-Income Schools</t>
  </si>
  <si>
    <t>School Improvement Grants</t>
  </si>
  <si>
    <t>Special Education - Preschool Grant</t>
  </si>
  <si>
    <t>State Grants - B</t>
  </si>
  <si>
    <t>Support for Expectant &amp; Parenting Teens, Women, Fathers &amp; Their Families</t>
  </si>
  <si>
    <t>Title I Grants to Local Education Agencies</t>
  </si>
  <si>
    <t>Title II, Part A, Teacher and Principal Training &amp; Recruiting Fund</t>
  </si>
  <si>
    <t>Vocational Education Basic Grants to States</t>
  </si>
  <si>
    <t>Promoting Adolescent Health in Wisconsin through school based HIV/STD</t>
  </si>
  <si>
    <t>Special Education State Program Improvement Grants</t>
  </si>
  <si>
    <t>National Institute of Justice Research, Evaluation</t>
  </si>
  <si>
    <t>Head Start Collaboration</t>
  </si>
  <si>
    <t>Head Start State Collaboration Grant_x000D_
93.600</t>
  </si>
  <si>
    <t>Title I Grants to LEAs</t>
  </si>
  <si>
    <t>CFDA #84.287C</t>
  </si>
  <si>
    <t>After School Learning Center Formula Award</t>
  </si>
  <si>
    <t>English Language Acquisition State Formula Grant Program</t>
  </si>
  <si>
    <t>Migrant Education</t>
  </si>
  <si>
    <t>CFDA #84.196A</t>
  </si>
  <si>
    <t>CFDA #84.365A</t>
  </si>
  <si>
    <t>CFDA #10.582</t>
  </si>
  <si>
    <t>CFDA #84.144F</t>
  </si>
  <si>
    <t>CFDA #84.011A</t>
  </si>
  <si>
    <t>CFDA #16.56</t>
  </si>
  <si>
    <t>CFDA #93.079</t>
  </si>
  <si>
    <t>CFDA #93.576</t>
  </si>
  <si>
    <t>CFDA #84.358B</t>
  </si>
  <si>
    <t>CFDA #84.377A</t>
  </si>
  <si>
    <t>CFDA #84.173A</t>
  </si>
  <si>
    <t>CFDA #84.323A</t>
  </si>
  <si>
    <t>CFDA #84.027A</t>
  </si>
  <si>
    <t>CFDA #84.010A</t>
  </si>
  <si>
    <t>CFDA #84.367A</t>
  </si>
  <si>
    <t>CFDA #84.048A</t>
  </si>
  <si>
    <t>Improving Teacher Quality State Grants</t>
  </si>
  <si>
    <t>State Grants</t>
  </si>
  <si>
    <t>Title III Immigrant Children and Youth Grant</t>
  </si>
  <si>
    <t>Title II-A Grants to LEAs</t>
  </si>
  <si>
    <t>Downtown Montessori Academy-2R</t>
  </si>
  <si>
    <t>Escuela Verde-2R</t>
  </si>
  <si>
    <t>Milwaukee Academy of Science (Milwaukee Science Education Consortium, Inc)</t>
  </si>
  <si>
    <t>Milwaukee College Preparatory School</t>
  </si>
  <si>
    <t>Milwaukee Scholars</t>
  </si>
  <si>
    <t>School for Early Development &amp; Achievement, Inc. (SEDA)</t>
  </si>
  <si>
    <t>Rocketship Education</t>
  </si>
  <si>
    <t>Woodlands East</t>
  </si>
  <si>
    <t>Seeds of Health, Inc.</t>
  </si>
  <si>
    <t>21st Century Community Learning Centers</t>
  </si>
  <si>
    <t>La Causa Inc</t>
  </si>
  <si>
    <t>ESEA Title X-C Homeless Children</t>
  </si>
  <si>
    <t>SPDG</t>
  </si>
  <si>
    <t>Rural and Low Income Grant</t>
  </si>
  <si>
    <t xml:space="preserve">Refugee School Impact Grant </t>
  </si>
  <si>
    <t>Perkins NTO STEM</t>
  </si>
  <si>
    <t>IDEA Preschool Entitlement</t>
  </si>
  <si>
    <t>Title I, Part D - Delinquent</t>
  </si>
  <si>
    <t>Title I, Part A Focus Schools</t>
  </si>
  <si>
    <t>Title I, Part A Grants to LEAs</t>
  </si>
  <si>
    <t>Title I, Part D - Neglected</t>
  </si>
  <si>
    <t>Title II, Part A, Grants to LEAs</t>
  </si>
  <si>
    <t>Title III-A Grants to LEAs</t>
  </si>
  <si>
    <t>Title I, Part C Summer 2015 Math Matters Migrant Education</t>
  </si>
  <si>
    <t>Title I-C Migrant Education Grant</t>
  </si>
  <si>
    <t>CDC-WILY</t>
  </si>
  <si>
    <t>Academic Parent Teacher Team Continuation Grant</t>
  </si>
  <si>
    <t>InSPIRE</t>
  </si>
  <si>
    <t>Carl Perkins CTE Grant</t>
  </si>
  <si>
    <t>Wisconsin Violence and Bullying Prevention Research Project</t>
  </si>
  <si>
    <t>IDEA Flow-Through Entitlement</t>
  </si>
  <si>
    <t>IDEA Discretionary</t>
  </si>
  <si>
    <t>CFDA #93.500</t>
  </si>
  <si>
    <t>CFDA #10.579</t>
  </si>
  <si>
    <t>National School Lunch Program Equipment</t>
  </si>
  <si>
    <t>Child and Adult Care Food Program</t>
  </si>
  <si>
    <t>CFDA #10.558</t>
  </si>
  <si>
    <t>CFDA #10.553</t>
  </si>
  <si>
    <t>CFDA #10.555</t>
  </si>
  <si>
    <t>CFDA #10.556</t>
  </si>
  <si>
    <t>School Breakfast Programs</t>
  </si>
  <si>
    <t>National School Lunch Program</t>
  </si>
  <si>
    <t>Special Milk Program for Children</t>
  </si>
  <si>
    <t>Food Service Aid Breakfast SB</t>
  </si>
  <si>
    <t>Food Service Aid Lunch NSL</t>
  </si>
  <si>
    <t>Food Service Aid Milk SMP</t>
  </si>
  <si>
    <t>School Breakfast Program</t>
  </si>
  <si>
    <t>100007</t>
  </si>
  <si>
    <t>010014</t>
  </si>
  <si>
    <t>230063</t>
  </si>
  <si>
    <t>310070</t>
  </si>
  <si>
    <t>060084</t>
  </si>
  <si>
    <t>270091</t>
  </si>
  <si>
    <t>490105</t>
  </si>
  <si>
    <t>180112</t>
  </si>
  <si>
    <t>480119</t>
  </si>
  <si>
    <t>340140</t>
  </si>
  <si>
    <t>440147</t>
  </si>
  <si>
    <t>610154</t>
  </si>
  <si>
    <t>330161</t>
  </si>
  <si>
    <t>672450</t>
  </si>
  <si>
    <t>020170</t>
  </si>
  <si>
    <t>050182</t>
  </si>
  <si>
    <t>370196</t>
  </si>
  <si>
    <t>710203</t>
  </si>
  <si>
    <t>180217</t>
  </si>
  <si>
    <t>550231</t>
  </si>
  <si>
    <t>320245</t>
  </si>
  <si>
    <t>560280</t>
  </si>
  <si>
    <t>250287</t>
  </si>
  <si>
    <t>030308</t>
  </si>
  <si>
    <t>040315</t>
  </si>
  <si>
    <t>140336</t>
  </si>
  <si>
    <t>384263</t>
  </si>
  <si>
    <t>130350</t>
  </si>
  <si>
    <t>330364</t>
  </si>
  <si>
    <t>530413</t>
  </si>
  <si>
    <t>530422</t>
  </si>
  <si>
    <t>330427</t>
  </si>
  <si>
    <t>240434</t>
  </si>
  <si>
    <t>646013</t>
  </si>
  <si>
    <t>650441</t>
  </si>
  <si>
    <t>332240</t>
  </si>
  <si>
    <t>270476</t>
  </si>
  <si>
    <t>610485</t>
  </si>
  <si>
    <t>090497</t>
  </si>
  <si>
    <t>580602</t>
  </si>
  <si>
    <t>220609</t>
  </si>
  <si>
    <t>580623</t>
  </si>
  <si>
    <t>170637</t>
  </si>
  <si>
    <t>300657</t>
  </si>
  <si>
    <t>080658</t>
  </si>
  <si>
    <t>300665</t>
  </si>
  <si>
    <t>230700</t>
  </si>
  <si>
    <t>400721</t>
  </si>
  <si>
    <t>540735</t>
  </si>
  <si>
    <t>510777</t>
  </si>
  <si>
    <t>020840</t>
  </si>
  <si>
    <t>090870</t>
  </si>
  <si>
    <t>110882</t>
  </si>
  <si>
    <t>130896</t>
  </si>
  <si>
    <t>030903</t>
  </si>
  <si>
    <t>200910</t>
  </si>
  <si>
    <t>410980</t>
  </si>
  <si>
    <t>220994</t>
  </si>
  <si>
    <t>591029</t>
  </si>
  <si>
    <t>451015</t>
  </si>
  <si>
    <t>305054</t>
  </si>
  <si>
    <t>501071</t>
  </si>
  <si>
    <t>031080</t>
  </si>
  <si>
    <t>081085</t>
  </si>
  <si>
    <t>091092</t>
  </si>
  <si>
    <t>481120</t>
  </si>
  <si>
    <t>481127</t>
  </si>
  <si>
    <t>531134</t>
  </si>
  <si>
    <t>681141</t>
  </si>
  <si>
    <t>061155</t>
  </si>
  <si>
    <t>101162</t>
  </si>
  <si>
    <t>381169</t>
  </si>
  <si>
    <t>171176</t>
  </si>
  <si>
    <t>111183</t>
  </si>
  <si>
    <t>091204</t>
  </si>
  <si>
    <t>211218</t>
  </si>
  <si>
    <t>381232</t>
  </si>
  <si>
    <t>221246</t>
  </si>
  <si>
    <t>401253</t>
  </si>
  <si>
    <t>031260</t>
  </si>
  <si>
    <t>374970</t>
  </si>
  <si>
    <t>331295</t>
  </si>
  <si>
    <t>131309</t>
  </si>
  <si>
    <t>641380</t>
  </si>
  <si>
    <t>051407</t>
  </si>
  <si>
    <t>051414</t>
  </si>
  <si>
    <t>621421</t>
  </si>
  <si>
    <t>142744</t>
  </si>
  <si>
    <t>251428</t>
  </si>
  <si>
    <t>511449</t>
  </si>
  <si>
    <t>041491</t>
  </si>
  <si>
    <t>461499</t>
  </si>
  <si>
    <t>641540</t>
  </si>
  <si>
    <t>181554</t>
  </si>
  <si>
    <t>371561</t>
  </si>
  <si>
    <t>531568</t>
  </si>
  <si>
    <t>341582</t>
  </si>
  <si>
    <t>611600</t>
  </si>
  <si>
    <t>171645</t>
  </si>
  <si>
    <t>591631</t>
  </si>
  <si>
    <t>641638</t>
  </si>
  <si>
    <t>471659</t>
  </si>
  <si>
    <t>670714</t>
  </si>
  <si>
    <t>471666</t>
  </si>
  <si>
    <t>661687</t>
  </si>
  <si>
    <t>531694</t>
  </si>
  <si>
    <t>181729</t>
  </si>
  <si>
    <t>111736</t>
  </si>
  <si>
    <t>221813</t>
  </si>
  <si>
    <t>545757</t>
  </si>
  <si>
    <t>191855</t>
  </si>
  <si>
    <t>201862</t>
  </si>
  <si>
    <t>641870</t>
  </si>
  <si>
    <t>281883</t>
  </si>
  <si>
    <t>401890</t>
  </si>
  <si>
    <t>401900</t>
  </si>
  <si>
    <t>481939</t>
  </si>
  <si>
    <t>441953</t>
  </si>
  <si>
    <t>664843</t>
  </si>
  <si>
    <t>612009</t>
  </si>
  <si>
    <t>642044</t>
  </si>
  <si>
    <t>642051</t>
  </si>
  <si>
    <t>662058</t>
  </si>
  <si>
    <t>152114</t>
  </si>
  <si>
    <t>422128</t>
  </si>
  <si>
    <t>602135</t>
  </si>
  <si>
    <t>062142</t>
  </si>
  <si>
    <t>402184</t>
  </si>
  <si>
    <t>552198</t>
  </si>
  <si>
    <t>382212</t>
  </si>
  <si>
    <t>452217</t>
  </si>
  <si>
    <t>102226</t>
  </si>
  <si>
    <t>072233</t>
  </si>
  <si>
    <t>052289</t>
  </si>
  <si>
    <t>242310</t>
  </si>
  <si>
    <t>402296</t>
  </si>
  <si>
    <t>402303</t>
  </si>
  <si>
    <t>102394</t>
  </si>
  <si>
    <t>582415</t>
  </si>
  <si>
    <t>672420</t>
  </si>
  <si>
    <t>662443</t>
  </si>
  <si>
    <t>662436</t>
  </si>
  <si>
    <t>672460</t>
  </si>
  <si>
    <t>572478</t>
  </si>
  <si>
    <t>252527</t>
  </si>
  <si>
    <t>082534</t>
  </si>
  <si>
    <t>622541</t>
  </si>
  <si>
    <t>322562</t>
  </si>
  <si>
    <t>142576</t>
  </si>
  <si>
    <t>442583</t>
  </si>
  <si>
    <t>592605</t>
  </si>
  <si>
    <t>052604</t>
  </si>
  <si>
    <t>552611</t>
  </si>
  <si>
    <t>262618</t>
  </si>
  <si>
    <t>142625</t>
  </si>
  <si>
    <t>612632</t>
  </si>
  <si>
    <t>682639</t>
  </si>
  <si>
    <t>252646</t>
  </si>
  <si>
    <t>522660</t>
  </si>
  <si>
    <t>532695</t>
  </si>
  <si>
    <t>282702</t>
  </si>
  <si>
    <t>282730</t>
  </si>
  <si>
    <t>232737</t>
  </si>
  <si>
    <t>442758</t>
  </si>
  <si>
    <t>302793</t>
  </si>
  <si>
    <t>671376</t>
  </si>
  <si>
    <t>662800</t>
  </si>
  <si>
    <t>312814</t>
  </si>
  <si>
    <t>625960</t>
  </si>
  <si>
    <t>362828</t>
  </si>
  <si>
    <t>442835</t>
  </si>
  <si>
    <t>592842</t>
  </si>
  <si>
    <t>631848</t>
  </si>
  <si>
    <t>322849</t>
  </si>
  <si>
    <t>542856</t>
  </si>
  <si>
    <t>622863</t>
  </si>
  <si>
    <t>673862</t>
  </si>
  <si>
    <t>642885</t>
  </si>
  <si>
    <t>642884</t>
  </si>
  <si>
    <t>092891</t>
  </si>
  <si>
    <t>282898</t>
  </si>
  <si>
    <t>433647</t>
  </si>
  <si>
    <t>222912</t>
  </si>
  <si>
    <t>212940</t>
  </si>
  <si>
    <t>422961</t>
  </si>
  <si>
    <t>643087</t>
  </si>
  <si>
    <t>643094</t>
  </si>
  <si>
    <t>443129</t>
  </si>
  <si>
    <t>113150</t>
  </si>
  <si>
    <t>143171</t>
  </si>
  <si>
    <t>103206</t>
  </si>
  <si>
    <t>483213</t>
  </si>
  <si>
    <t>313220</t>
  </si>
  <si>
    <t>133269</t>
  </si>
  <si>
    <t>683276</t>
  </si>
  <si>
    <t>363290</t>
  </si>
  <si>
    <t>163297</t>
  </si>
  <si>
    <t>401897</t>
  </si>
  <si>
    <t>373304</t>
  </si>
  <si>
    <t>383311</t>
  </si>
  <si>
    <t>683318</t>
  </si>
  <si>
    <t>243325</t>
  </si>
  <si>
    <t>133332</t>
  </si>
  <si>
    <t>713339</t>
  </si>
  <si>
    <t>293360</t>
  </si>
  <si>
    <t>143367</t>
  </si>
  <si>
    <t>133381</t>
  </si>
  <si>
    <t>603409</t>
  </si>
  <si>
    <t>023427</t>
  </si>
  <si>
    <t>273428</t>
  </si>
  <si>
    <t>703430</t>
  </si>
  <si>
    <t>723434</t>
  </si>
  <si>
    <t>673437</t>
  </si>
  <si>
    <t>173444</t>
  </si>
  <si>
    <t>453479</t>
  </si>
  <si>
    <t>263484</t>
  </si>
  <si>
    <t>353500</t>
  </si>
  <si>
    <t>673528</t>
  </si>
  <si>
    <t>133549</t>
  </si>
  <si>
    <t>533612</t>
  </si>
  <si>
    <t>403619</t>
  </si>
  <si>
    <t>253633</t>
  </si>
  <si>
    <t>433640</t>
  </si>
  <si>
    <t>363661</t>
  </si>
  <si>
    <t>063668</t>
  </si>
  <si>
    <t>133675</t>
  </si>
  <si>
    <t>233682</t>
  </si>
  <si>
    <t>393689</t>
  </si>
  <si>
    <t>233696</t>
  </si>
  <si>
    <t>373787</t>
  </si>
  <si>
    <t>133794</t>
  </si>
  <si>
    <t>673822</t>
  </si>
  <si>
    <t>673857</t>
  </si>
  <si>
    <t>293871</t>
  </si>
  <si>
    <t>703892</t>
  </si>
  <si>
    <t>103899</t>
  </si>
  <si>
    <t>713906</t>
  </si>
  <si>
    <t>093920</t>
  </si>
  <si>
    <t>673925</t>
  </si>
  <si>
    <t>233934</t>
  </si>
  <si>
    <t>083941</t>
  </si>
  <si>
    <t>293948</t>
  </si>
  <si>
    <t>683955</t>
  </si>
  <si>
    <t>553962</t>
  </si>
  <si>
    <t>383969</t>
  </si>
  <si>
    <t>402177</t>
  </si>
  <si>
    <t>673976</t>
  </si>
  <si>
    <t>514690</t>
  </si>
  <si>
    <t>122016</t>
  </si>
  <si>
    <t>203983</t>
  </si>
  <si>
    <t>673514</t>
  </si>
  <si>
    <t>630616</t>
  </si>
  <si>
    <t>451945</t>
  </si>
  <si>
    <t>631526</t>
  </si>
  <si>
    <t>653654</t>
  </si>
  <si>
    <t>413990</t>
  </si>
  <si>
    <t>514011</t>
  </si>
  <si>
    <t>404018</t>
  </si>
  <si>
    <t>204025</t>
  </si>
  <si>
    <t>674060</t>
  </si>
  <si>
    <t>424067</t>
  </si>
  <si>
    <t>424074</t>
  </si>
  <si>
    <t>704088</t>
  </si>
  <si>
    <t>324095</t>
  </si>
  <si>
    <t>594137</t>
  </si>
  <si>
    <t>134144</t>
  </si>
  <si>
    <t>484165</t>
  </si>
  <si>
    <t>704179</t>
  </si>
  <si>
    <t>614186</t>
  </si>
  <si>
    <t>104207</t>
  </si>
  <si>
    <t>284221</t>
  </si>
  <si>
    <t>114228</t>
  </si>
  <si>
    <t>304235</t>
  </si>
  <si>
    <t>534151</t>
  </si>
  <si>
    <t>330490</t>
  </si>
  <si>
    <t>464270</t>
  </si>
  <si>
    <t>384305</t>
  </si>
  <si>
    <t>674312</t>
  </si>
  <si>
    <t>634330</t>
  </si>
  <si>
    <t>504347</t>
  </si>
  <si>
    <t>714368</t>
  </si>
  <si>
    <t>224389</t>
  </si>
  <si>
    <t>474459</t>
  </si>
  <si>
    <t>594473</t>
  </si>
  <si>
    <t>714508</t>
  </si>
  <si>
    <t>454515</t>
  </si>
  <si>
    <t>114501</t>
  </si>
  <si>
    <t>224529</t>
  </si>
  <si>
    <t>114536</t>
  </si>
  <si>
    <t>124543</t>
  </si>
  <si>
    <t>034557</t>
  </si>
  <si>
    <t>504571</t>
  </si>
  <si>
    <t>474578</t>
  </si>
  <si>
    <t>244606</t>
  </si>
  <si>
    <t>054613</t>
  </si>
  <si>
    <t>514620</t>
  </si>
  <si>
    <t>304627</t>
  </si>
  <si>
    <t>114634</t>
  </si>
  <si>
    <t>594641</t>
  </si>
  <si>
    <t>514686</t>
  </si>
  <si>
    <t>564753</t>
  </si>
  <si>
    <t>364760</t>
  </si>
  <si>
    <t>434781</t>
  </si>
  <si>
    <t>604795</t>
  </si>
  <si>
    <t>034802</t>
  </si>
  <si>
    <t>664820</t>
  </si>
  <si>
    <t>524851</t>
  </si>
  <si>
    <t>673122</t>
  </si>
  <si>
    <t>204872</t>
  </si>
  <si>
    <t>474893</t>
  </si>
  <si>
    <t>224904</t>
  </si>
  <si>
    <t>565523</t>
  </si>
  <si>
    <t>223850</t>
  </si>
  <si>
    <t>204956</t>
  </si>
  <si>
    <t>494963</t>
  </si>
  <si>
    <t>291673</t>
  </si>
  <si>
    <t>552422</t>
  </si>
  <si>
    <t>485019</t>
  </si>
  <si>
    <t>405026</t>
  </si>
  <si>
    <t>305068</t>
  </si>
  <si>
    <t>565100</t>
  </si>
  <si>
    <t>125124</t>
  </si>
  <si>
    <t>155130</t>
  </si>
  <si>
    <t>445138</t>
  </si>
  <si>
    <t>645258</t>
  </si>
  <si>
    <t>585264</t>
  </si>
  <si>
    <t>595271</t>
  </si>
  <si>
    <t>595278</t>
  </si>
  <si>
    <t>655306</t>
  </si>
  <si>
    <t>445348</t>
  </si>
  <si>
    <t>405355</t>
  </si>
  <si>
    <t>335362</t>
  </si>
  <si>
    <t>305369</t>
  </si>
  <si>
    <t>075376</t>
  </si>
  <si>
    <t>665390</t>
  </si>
  <si>
    <t>165397</t>
  </si>
  <si>
    <t>555432</t>
  </si>
  <si>
    <t>405439</t>
  </si>
  <si>
    <t>044522</t>
  </si>
  <si>
    <t>155457</t>
  </si>
  <si>
    <t>222485</t>
  </si>
  <si>
    <t>415460</t>
  </si>
  <si>
    <t>375467</t>
  </si>
  <si>
    <t>655474</t>
  </si>
  <si>
    <t>475586</t>
  </si>
  <si>
    <t>095593</t>
  </si>
  <si>
    <t>495607</t>
  </si>
  <si>
    <t>085614</t>
  </si>
  <si>
    <t>673542</t>
  </si>
  <si>
    <t>135621</t>
  </si>
  <si>
    <t>155642</t>
  </si>
  <si>
    <t>135656</t>
  </si>
  <si>
    <t>165663</t>
  </si>
  <si>
    <t>425670</t>
  </si>
  <si>
    <t>673510</t>
  </si>
  <si>
    <t>105726</t>
  </si>
  <si>
    <t>435733</t>
  </si>
  <si>
    <t>585740</t>
  </si>
  <si>
    <t>415747</t>
  </si>
  <si>
    <t>355754</t>
  </si>
  <si>
    <t>490126</t>
  </si>
  <si>
    <t>305780</t>
  </si>
  <si>
    <t>694375</t>
  </si>
  <si>
    <t>305817</t>
  </si>
  <si>
    <t>365824</t>
  </si>
  <si>
    <t>515859</t>
  </si>
  <si>
    <t>515852</t>
  </si>
  <si>
    <t>480238</t>
  </si>
  <si>
    <t>365866</t>
  </si>
  <si>
    <t>135901</t>
  </si>
  <si>
    <t>625985</t>
  </si>
  <si>
    <t>215992</t>
  </si>
  <si>
    <t>646022</t>
  </si>
  <si>
    <t>046027</t>
  </si>
  <si>
    <t>156069</t>
  </si>
  <si>
    <t>516104</t>
  </si>
  <si>
    <t>516113</t>
  </si>
  <si>
    <t>516083</t>
  </si>
  <si>
    <t>286118</t>
  </si>
  <si>
    <t>286125</t>
  </si>
  <si>
    <t>676174</t>
  </si>
  <si>
    <t>136181</t>
  </si>
  <si>
    <t>686195</t>
  </si>
  <si>
    <t>206216</t>
  </si>
  <si>
    <t>376223</t>
  </si>
  <si>
    <t>386230</t>
  </si>
  <si>
    <t>696237</t>
  </si>
  <si>
    <t>406244</t>
  </si>
  <si>
    <t>126251</t>
  </si>
  <si>
    <t>076293</t>
  </si>
  <si>
    <t>406300</t>
  </si>
  <si>
    <t>666307</t>
  </si>
  <si>
    <t>056328</t>
  </si>
  <si>
    <t>326370</t>
  </si>
  <si>
    <t>626321</t>
  </si>
  <si>
    <t>396335</t>
  </si>
  <si>
    <t>566354</t>
  </si>
  <si>
    <t>686384</t>
  </si>
  <si>
    <t>306412</t>
  </si>
  <si>
    <t>346440</t>
  </si>
  <si>
    <t>406419</t>
  </si>
  <si>
    <t>616426</t>
  </si>
  <si>
    <t>646461</t>
  </si>
  <si>
    <t>406470</t>
  </si>
  <si>
    <t>696475</t>
  </si>
  <si>
    <t>646482</t>
  </si>
  <si>
    <t>306545</t>
  </si>
  <si>
    <t>706608</t>
  </si>
  <si>
    <t>576615</t>
  </si>
  <si>
    <t>566678</t>
  </si>
  <si>
    <t>130469</t>
  </si>
  <si>
    <t>716685</t>
  </si>
  <si>
    <t>586692</t>
  </si>
  <si>
    <t>296713</t>
  </si>
  <si>
    <t>636720</t>
  </si>
  <si>
    <t>056734</t>
  </si>
  <si>
    <t>516748</t>
  </si>
  <si>
    <t>CFDA #10.559</t>
  </si>
  <si>
    <t>Summer Food Service Program</t>
  </si>
  <si>
    <t>Summer Food Service Program for Children</t>
  </si>
  <si>
    <t>NSL Snack Program</t>
  </si>
  <si>
    <t>National School Lunch Snack Program</t>
  </si>
  <si>
    <t>NSL Area Eligible Snack Program</t>
  </si>
  <si>
    <t>035810</t>
  </si>
  <si>
    <t>DPI Program Area Grant Name</t>
  </si>
  <si>
    <t xml:space="preserve">
Wis. School Violence &amp; Bullying Prevention Study</t>
  </si>
  <si>
    <t>Agency Code</t>
  </si>
  <si>
    <t>056905</t>
  </si>
  <si>
    <t>131316</t>
  </si>
  <si>
    <t>Department of Corrections</t>
  </si>
  <si>
    <t>University of Wisconsin-Milwaukee</t>
  </si>
  <si>
    <t>University of Wisconsin-Stout</t>
  </si>
  <si>
    <t>University of Wisconsin - Whitewater</t>
  </si>
  <si>
    <t>2016-17-759473-SPDG-349</t>
  </si>
  <si>
    <t>2016-17-756802-SPDG-349</t>
  </si>
  <si>
    <t>2016-17-756809-SPDG-349</t>
  </si>
  <si>
    <t>IDEA Preschool Discretionary</t>
  </si>
  <si>
    <t>University of Wisconsin - Eau Claire</t>
  </si>
  <si>
    <t>University of Wisconsin - La Crosse</t>
  </si>
  <si>
    <t>University of Wisconsin - Oshkosh Pre-College/NYSP</t>
  </si>
  <si>
    <t>University of Wisconsin - Parkside</t>
  </si>
  <si>
    <t>University of Wisconsin - River Falls</t>
  </si>
  <si>
    <t>137804</t>
  </si>
  <si>
    <t>CFDA #93.600</t>
  </si>
  <si>
    <t>CESA 1</t>
  </si>
  <si>
    <t>CESA 2</t>
  </si>
  <si>
    <t>CESA 3</t>
  </si>
  <si>
    <t>CESA 4</t>
  </si>
  <si>
    <t>CESA 5</t>
  </si>
  <si>
    <t>CESA 6</t>
  </si>
  <si>
    <t>CESA 7</t>
  </si>
  <si>
    <t>CESA 8</t>
  </si>
  <si>
    <t>CESA 9</t>
  </si>
  <si>
    <t>CESA 10</t>
  </si>
  <si>
    <t>CESA 11</t>
  </si>
  <si>
    <t>CESA 12</t>
  </si>
  <si>
    <t>2017-749901-IDEA-342</t>
  </si>
  <si>
    <t>2017-749902-IDEA-342</t>
  </si>
  <si>
    <t>2017-749903-IDEA-342</t>
  </si>
  <si>
    <t>2017-749904-IDEA-342</t>
  </si>
  <si>
    <t>2017-749905-IDEA-342</t>
  </si>
  <si>
    <t>2017-749906-IDEA-342</t>
  </si>
  <si>
    <t>2017-749907-IDEA-342</t>
  </si>
  <si>
    <t>2017-749908-IDEA-342</t>
  </si>
  <si>
    <t>2017-749909-IDEA-342</t>
  </si>
  <si>
    <t>2017-749910-IDEA-342</t>
  </si>
  <si>
    <t>2017-749911-IDEA-342</t>
  </si>
  <si>
    <t>2017-749912-IDEA-342</t>
  </si>
  <si>
    <t>Title I, Part A State Program Improvement Supplement</t>
  </si>
  <si>
    <t>2017-723434-SPIS-155</t>
  </si>
  <si>
    <t>2017-403619-SPIS-155</t>
  </si>
  <si>
    <t>Title 1, Part A State Program Improvement Supplemental</t>
  </si>
  <si>
    <t>2017-408106-SPIS-155</t>
  </si>
  <si>
    <t xml:space="preserve">Federal Award Name </t>
  </si>
  <si>
    <t>Federal Award Project Description</t>
  </si>
  <si>
    <t>CFDA Number</t>
  </si>
  <si>
    <t>Federal Award Name</t>
  </si>
  <si>
    <t>MPS CAR - Title I, Part A, Section 1003(a) Supplemental Grant</t>
  </si>
  <si>
    <t>2016-17-403619-CAR-155</t>
  </si>
  <si>
    <t>A420-00000-703892</t>
  </si>
  <si>
    <t>408138</t>
  </si>
  <si>
    <t>Penfield Montessori Academy</t>
  </si>
  <si>
    <t>UCC Acosta Middle School</t>
  </si>
  <si>
    <t>Stellar Collegiate</t>
  </si>
  <si>
    <t>408137</t>
  </si>
  <si>
    <t>408136</t>
  </si>
  <si>
    <t>408001</t>
  </si>
  <si>
    <t>Atonement Lutheran School</t>
  </si>
  <si>
    <t>Believers in Christ Ministries</t>
  </si>
  <si>
    <t>Catholic East Elementary</t>
  </si>
  <si>
    <t>Christ-Saint Peter Lutheran School</t>
  </si>
  <si>
    <t>Indian Community School of Milwaukee, Inc.</t>
  </si>
  <si>
    <t>LUMIN</t>
  </si>
  <si>
    <t>Menominee Indian Tribe of Wisconsin</t>
  </si>
  <si>
    <t>Messmer Catholic School</t>
  </si>
  <si>
    <t>Northwest Catholic School</t>
  </si>
  <si>
    <t>Northwest Lutheran Grade School</t>
  </si>
  <si>
    <t>Oneida Nation School System</t>
  </si>
  <si>
    <t>Prince of Peace School</t>
  </si>
  <si>
    <t>St. Adalbert School</t>
  </si>
  <si>
    <t>St. Marcus Lutheran School</t>
  </si>
  <si>
    <t>Saint Peter Immanuel Lutheran School - Milwaukee</t>
  </si>
  <si>
    <t>Saint Rafael the Archangel School</t>
  </si>
  <si>
    <t>Milwaukee Rescue Mission</t>
  </si>
  <si>
    <t>2017-407004-FF&amp;V-376</t>
  </si>
  <si>
    <t>2017-402843-FF&amp;V-376</t>
  </si>
  <si>
    <t>2017-407112-FF&amp;V-376</t>
  </si>
  <si>
    <t>2017-404024-FF&amp;V-376</t>
  </si>
  <si>
    <t>2017-407178-FF&amp;V-376</t>
  </si>
  <si>
    <t>2017-409862-FF&amp;V-376</t>
  </si>
  <si>
    <t>2017-727381-FF&amp;V-376</t>
  </si>
  <si>
    <t>2017-407186-FF&amp;V-376</t>
  </si>
  <si>
    <t>2017-401489-FF&amp;V-376</t>
  </si>
  <si>
    <t>2017-407215-FF&amp;V-376</t>
  </si>
  <si>
    <t>2017-407205-FF&amp;V-376</t>
  </si>
  <si>
    <t>2017-407618-FF&amp;V-376</t>
  </si>
  <si>
    <t>2017-407330-FF&amp;V-376</t>
  </si>
  <si>
    <t>2017-407646-FF&amp;V-376</t>
  </si>
  <si>
    <t>2017-407834-FF&amp;V-376</t>
  </si>
  <si>
    <t>2017-407096-FF&amp;V-376</t>
  </si>
  <si>
    <t>2017-407223-FF&amp;V-376</t>
  </si>
  <si>
    <t xml:space="preserve">CFDA Number </t>
  </si>
  <si>
    <t>Title I</t>
  </si>
  <si>
    <t>Herman-Neosha-Rubicon</t>
  </si>
  <si>
    <t>142525</t>
  </si>
  <si>
    <t>LSTA State Grant</t>
  </si>
  <si>
    <t>Mathematics &amp; Science Partnership</t>
  </si>
  <si>
    <t>ESEA Title II-B Math and Science Partnership</t>
  </si>
  <si>
    <t>CFDA #84.366B</t>
  </si>
  <si>
    <t>FY2016-759464-M&amp;SP-372</t>
  </si>
  <si>
    <t>FY2016-752364-M&amp;SP-372</t>
  </si>
  <si>
    <t>FY2016-759479-M&amp;SP-372</t>
  </si>
  <si>
    <t>FY2016-756691-M&amp;SP-372</t>
  </si>
  <si>
    <t>FY2016-759473-M&amp;SP-372</t>
  </si>
  <si>
    <t>FY2016-759470-M&amp;SP-372</t>
  </si>
  <si>
    <t>Milwaukee School of Engineering</t>
  </si>
  <si>
    <t>FY2016-409016-M&amp;SP-372</t>
  </si>
  <si>
    <t>375628</t>
  </si>
  <si>
    <t>Title I Program for Neglected &amp; Delinquent Childrent</t>
  </si>
  <si>
    <t>Title I-D Subpart 1</t>
  </si>
  <si>
    <t>CFDA $84.013A</t>
  </si>
  <si>
    <t>University of Wisconsin - Stevens Point Child Lrng &amp; Care Ctr.</t>
  </si>
  <si>
    <t>CACFP Garden</t>
  </si>
  <si>
    <t>Hmong American Women's Association</t>
  </si>
  <si>
    <t>136899</t>
  </si>
  <si>
    <t>136906</t>
  </si>
  <si>
    <t>136907</t>
  </si>
  <si>
    <t>Gay Straight Alliance for Safe Schools</t>
  </si>
  <si>
    <t>Wisconsin Alliance for Women's Health</t>
  </si>
  <si>
    <t>Healthcare Education &amp; Training, Inc.</t>
  </si>
  <si>
    <t>Fox Valley Technical College</t>
  </si>
  <si>
    <t>449936</t>
  </si>
  <si>
    <t>Outagamie Waupaca Library System</t>
  </si>
  <si>
    <t>309929</t>
  </si>
  <si>
    <t>Kenosha County Library System</t>
  </si>
  <si>
    <t>189928</t>
  </si>
  <si>
    <t>Indianhead Federated Library System</t>
  </si>
  <si>
    <t>379942</t>
  </si>
  <si>
    <t>Wisconsin Valley Library Service</t>
  </si>
  <si>
    <t>139937</t>
  </si>
  <si>
    <t>South Central Library System</t>
  </si>
  <si>
    <t>679939</t>
  </si>
  <si>
    <t>Waukesha County Federated Library System</t>
  </si>
  <si>
    <t>409933</t>
  </si>
  <si>
    <t>Milwaukee County Federated Library System</t>
  </si>
  <si>
    <t>329940</t>
  </si>
  <si>
    <t>Winding Rivers Library System</t>
  </si>
  <si>
    <t>717703</t>
  </si>
  <si>
    <t>McMillan Memorial Library</t>
  </si>
  <si>
    <t>207485</t>
  </si>
  <si>
    <t>Fond du Lac Public Library</t>
  </si>
  <si>
    <t>637549</t>
  </si>
  <si>
    <t>Frank B. Koller Memorial Library</t>
  </si>
  <si>
    <t>519930</t>
  </si>
  <si>
    <t>Lakeshores Library System</t>
  </si>
  <si>
    <t>077522</t>
  </si>
  <si>
    <t>Grantsburg Public Library</t>
  </si>
  <si>
    <t>707577</t>
  </si>
  <si>
    <t>Neenah Public Library</t>
  </si>
  <si>
    <t>539926</t>
  </si>
  <si>
    <t>Arrowhead Library System</t>
  </si>
  <si>
    <t>287487</t>
  </si>
  <si>
    <t>Dwight Foster Public Library</t>
  </si>
  <si>
    <t>367452</t>
  </si>
  <si>
    <t>Manitowoc Public Library</t>
  </si>
  <si>
    <t>137414</t>
  </si>
  <si>
    <t>Dane County Library Service</t>
  </si>
  <si>
    <t>029935</t>
  </si>
  <si>
    <t>Northern Waters Library Service</t>
  </si>
  <si>
    <t>369931</t>
  </si>
  <si>
    <t>Manitowoc-Calumet Library System</t>
  </si>
  <si>
    <t>307402</t>
  </si>
  <si>
    <t>Kenosha Public Library</t>
  </si>
  <si>
    <t>487438</t>
  </si>
  <si>
    <t>St. Croix Falls Public Library</t>
  </si>
  <si>
    <t>407454</t>
  </si>
  <si>
    <t>Milwaukee Public Library</t>
  </si>
  <si>
    <t>677575</t>
  </si>
  <si>
    <t>Muskego Public Library</t>
  </si>
  <si>
    <t>229938</t>
  </si>
  <si>
    <t>Southwest Wisconsin Library System</t>
  </si>
  <si>
    <t>599927</t>
  </si>
  <si>
    <t>Eastern Shores Library System</t>
  </si>
  <si>
    <t>059934</t>
  </si>
  <si>
    <t>Nicolet Federated Library System</t>
  </si>
  <si>
    <t>149932</t>
  </si>
  <si>
    <t>Mid-Wisconsin Federated Library System</t>
  </si>
  <si>
    <t>709941</t>
  </si>
  <si>
    <t>Winnefox Library System</t>
  </si>
  <si>
    <t>CFDA #45.31</t>
  </si>
  <si>
    <t>Calvary's Christian Academy School</t>
  </si>
  <si>
    <t>Hope Christian School: Fidelis</t>
  </si>
  <si>
    <t>Department of Health Services</t>
  </si>
  <si>
    <t>408132</t>
  </si>
  <si>
    <t>408113</t>
  </si>
  <si>
    <t>408107</t>
  </si>
  <si>
    <t>408133</t>
  </si>
  <si>
    <t>408129</t>
  </si>
  <si>
    <t>518110</t>
  </si>
  <si>
    <t>408123</t>
  </si>
  <si>
    <t>408114</t>
  </si>
  <si>
    <t>408105</t>
  </si>
  <si>
    <t>408109</t>
  </si>
  <si>
    <t>408101</t>
  </si>
  <si>
    <t>408131</t>
  </si>
  <si>
    <t>678135</t>
  </si>
  <si>
    <t>406803</t>
  </si>
  <si>
    <t>408106</t>
  </si>
  <si>
    <t>408127</t>
  </si>
  <si>
    <t>408128</t>
  </si>
  <si>
    <t>Grace Lutheran Foundation</t>
  </si>
  <si>
    <t>Agnesian Healthcare, Inc</t>
  </si>
  <si>
    <t>Langlade Hospital/LeRoyer CCC</t>
  </si>
  <si>
    <t>Kajsiab Senior Center Inc</t>
  </si>
  <si>
    <t>St Ann Center Intergen Care</t>
  </si>
  <si>
    <t>Milwaukee Center for Independence</t>
  </si>
  <si>
    <t>United Lutheran Program for the Aging</t>
  </si>
  <si>
    <t>Curative Care Network Inc</t>
  </si>
  <si>
    <t>Companion Day Services</t>
  </si>
  <si>
    <t>21 For Tots</t>
  </si>
  <si>
    <t>3J Academy Group</t>
  </si>
  <si>
    <t xml:space="preserve">A Passion For Kids  LLC </t>
  </si>
  <si>
    <t>ABC Child Care Centers LLC</t>
  </si>
  <si>
    <t>ABC's Daycare &amp; Preschool</t>
  </si>
  <si>
    <t>Abundant Life Apostolic Church</t>
  </si>
  <si>
    <t>Abundant Life Church</t>
  </si>
  <si>
    <t>Acelero Learning Milwaukee County</t>
  </si>
  <si>
    <t>ADVOCAP Inc</t>
  </si>
  <si>
    <t>Aim Now</t>
  </si>
  <si>
    <t>All About Learning Inc</t>
  </si>
  <si>
    <t>Alphabet Academy LLC</t>
  </si>
  <si>
    <t>Alphabet Soup Child Care II, Inc.</t>
  </si>
  <si>
    <t>Altoona Family Child Care Center LLC</t>
  </si>
  <si>
    <t>Amhersts Own Child Care Inc</t>
  </si>
  <si>
    <t>Animal Crackers, Inc</t>
  </si>
  <si>
    <t>Appleton's Community Child Care Center</t>
  </si>
  <si>
    <t>Aqua World Day Care Inc</t>
  </si>
  <si>
    <t>ARC Community Services Inc</t>
  </si>
  <si>
    <t>Armani Learning Center LLC</t>
  </si>
  <si>
    <t>Arts for Kids Inc</t>
  </si>
  <si>
    <t>Assumption Catholic Schools</t>
  </si>
  <si>
    <t>Auntie M's Child Care Center, LLC</t>
  </si>
  <si>
    <t>Babes In Toyland CC Center Inc</t>
  </si>
  <si>
    <t>Baby Bloomers Learning Center</t>
  </si>
  <si>
    <t>Bad River Band of Lake Superior Tribe</t>
  </si>
  <si>
    <t>Bagwolff LLC</t>
  </si>
  <si>
    <t>Bear Buddies Educational Resources Inc</t>
  </si>
  <si>
    <t>Bear-A-Boo Day Care LLC</t>
  </si>
  <si>
    <t>Beaver Dam Community Hospitals, Inc</t>
  </si>
  <si>
    <t>Bee Balm Learning Center LLC</t>
  </si>
  <si>
    <t>Beloit Life Center, Inc.</t>
  </si>
  <si>
    <t>Bernies Place Inc.</t>
  </si>
  <si>
    <t>Bethany Ev. Lutheran Church</t>
  </si>
  <si>
    <t>Bethlehem Lutheran Church</t>
  </si>
  <si>
    <t>Big Steps Little Feet</t>
  </si>
  <si>
    <t>Bizzy Bees Child Care Center</t>
  </si>
  <si>
    <t>Black River Area Child Care Services Inc</t>
  </si>
  <si>
    <t>Bomkamps Braids &amp; Britches Inc</t>
  </si>
  <si>
    <t>Born to Learn CCC LLC.</t>
  </si>
  <si>
    <t>Bows and Britches Child Care LLC</t>
  </si>
  <si>
    <t>Boys &amp; Girls Club of Oshkosh Inc</t>
  </si>
  <si>
    <t>Boys &amp; Girls Club of Portage County</t>
  </si>
  <si>
    <t>Boys &amp; Girls Clubs of Greater Milwaukee</t>
  </si>
  <si>
    <t>Brands Education LLC</t>
  </si>
  <si>
    <t>Bright Beginnings Academy for Kids LLC</t>
  </si>
  <si>
    <t>Bright Beginnings Child Care</t>
  </si>
  <si>
    <t>Bright from the Start Intgl Ctr LLC</t>
  </si>
  <si>
    <t>Brighter Beginnings ELC-AK LLC</t>
  </si>
  <si>
    <t>Brown Deer United Methodist Church</t>
  </si>
  <si>
    <t>Building Blocks Child Development Center</t>
  </si>
  <si>
    <t>Building Blocks Learning Center Inc</t>
  </si>
  <si>
    <t>Bullfrogs &amp; Butterflies Childcare Center</t>
  </si>
  <si>
    <t>Busy Bee Day Care Center</t>
  </si>
  <si>
    <t>Busy Bee's Child Care Center, LLC</t>
  </si>
  <si>
    <t>C &amp; C Child Development Inc.</t>
  </si>
  <si>
    <t>C and M Properties, LLC</t>
  </si>
  <si>
    <t>Cady's Kids Child Care</t>
  </si>
  <si>
    <t>CAJ LLC</t>
  </si>
  <si>
    <t>Calvary Gospel Church</t>
  </si>
  <si>
    <t>Cambridge Community Activities Program</t>
  </si>
  <si>
    <t>Cameron Road Day Care Inc</t>
  </si>
  <si>
    <t>CAP Services Inc</t>
  </si>
  <si>
    <t>Capitol Dr. Lutheran Church, Inc.</t>
  </si>
  <si>
    <t>Carebare Daycare LLC</t>
  </si>
  <si>
    <t>Cargill United Methodist Church</t>
  </si>
  <si>
    <t>Caring 4 Kids Child Learning Center, LLC</t>
  </si>
  <si>
    <t>Carolyn's Castle LLC</t>
  </si>
  <si>
    <t>Carters Christian Education Center Inc</t>
  </si>
  <si>
    <t>Cassandra Holley Enterprises Inc.</t>
  </si>
  <si>
    <t>002615</t>
  </si>
  <si>
    <t>Cathedral of Praise-LaCrosse</t>
  </si>
  <si>
    <t xml:space="preserve">Celebration Children's Center </t>
  </si>
  <si>
    <t>Center for Families Inc</t>
  </si>
  <si>
    <t>Central Clark Cty Community CCC</t>
  </si>
  <si>
    <t>Cerebral Palsy Inc</t>
  </si>
  <si>
    <t>CFAA, Inc</t>
  </si>
  <si>
    <t>Child and Family Centers of Excellence</t>
  </si>
  <si>
    <t>Child Care Centers of Marshfield Inc</t>
  </si>
  <si>
    <t>Childen's Place Child Dev. Ctr.</t>
  </si>
  <si>
    <t>Children of America - Appleton</t>
  </si>
  <si>
    <t>Children of America - Menomonee Falls</t>
  </si>
  <si>
    <t>Children of America - Oak Creek</t>
  </si>
  <si>
    <t>Childrens House Montessori School Inc</t>
  </si>
  <si>
    <t>Childrens Outing Association Inc</t>
  </si>
  <si>
    <t>Childrens Pantry Family Resource Center</t>
  </si>
  <si>
    <t>Children's Tree House DC &amp; Preschool LLC</t>
  </si>
  <si>
    <t>Children's Treehouse CC &amp; PS</t>
  </si>
  <si>
    <t>Chippewa Valley Family YMCA</t>
  </si>
  <si>
    <t>Christ Lutheran Church</t>
  </si>
  <si>
    <t>Christian Chapel Day Care Center Inc</t>
  </si>
  <si>
    <t>Christian Community Child Care Ctr Inc</t>
  </si>
  <si>
    <t>City Church Madison, Inc</t>
  </si>
  <si>
    <t>Claudi's Kids, Inc</t>
  </si>
  <si>
    <t>Color My World Child Care/Preschool Inc</t>
  </si>
  <si>
    <t>Come Learn With Me LLC</t>
  </si>
  <si>
    <t>Comm Action Inc of Rock &amp; Walworth Co</t>
  </si>
  <si>
    <t>Community Care, Inc.</t>
  </si>
  <si>
    <t>Community Child Care Center Inc</t>
  </si>
  <si>
    <t>Community Learning Center Inc</t>
  </si>
  <si>
    <t>Community Options Inc</t>
  </si>
  <si>
    <t>Community Partnerships</t>
  </si>
  <si>
    <t>Cornerstone Learning Center, Inc</t>
  </si>
  <si>
    <t>Coulee Childrens Center</t>
  </si>
  <si>
    <t>Council for the Spanish Speaking Inc</t>
  </si>
  <si>
    <t>Country Kids Day Care &amp; Preschool</t>
  </si>
  <si>
    <t>Creative Childrens Learning Center LLC</t>
  </si>
  <si>
    <t>Creative Explorers Lrning Cent</t>
  </si>
  <si>
    <t>Creative Kids' Discovery Cente</t>
  </si>
  <si>
    <t>Creative Kids Learning Center</t>
  </si>
  <si>
    <t>Creative Learning Preschool</t>
  </si>
  <si>
    <t>Creek Day School, Inc</t>
  </si>
  <si>
    <t>Crescent Learning Center</t>
  </si>
  <si>
    <t>Crivitz Youth, Inc.</t>
  </si>
  <si>
    <t>Crystals Creative Minds Learning Center</t>
  </si>
  <si>
    <t>Cuddle Care Inc</t>
  </si>
  <si>
    <t>Dane County Parent Council, Inc</t>
  </si>
  <si>
    <t>Darlington Community Day Care Center Inc</t>
  </si>
  <si>
    <t>Day Care Center of New London Inc</t>
  </si>
  <si>
    <t>Day Care Services for Children Inc</t>
  </si>
  <si>
    <t>Days Gone By Early Learning</t>
  </si>
  <si>
    <t>DCPS LLC</t>
  </si>
  <si>
    <t>Deborah T. Washington Learning Ctr. LLC</t>
  </si>
  <si>
    <t>Diane's Little Learners</t>
  </si>
  <si>
    <t>Discovery Stage Daycares LTD</t>
  </si>
  <si>
    <t>Door County YMCA</t>
  </si>
  <si>
    <t>Dream Catchers</t>
  </si>
  <si>
    <t>Dreamland Childcare Center LLC</t>
  </si>
  <si>
    <t>Early Childhood Academy, Inc.</t>
  </si>
  <si>
    <t>Early Learning Center LLC</t>
  </si>
  <si>
    <t>Early Steps Child Development Center</t>
  </si>
  <si>
    <t>Eau Claire YMCA</t>
  </si>
  <si>
    <t>EB Davis Children's Home Found</t>
  </si>
  <si>
    <t>Ebenezer Child Care Centers, Inc</t>
  </si>
  <si>
    <t>Edgar Child Care Center</t>
  </si>
  <si>
    <t>Encompass Early Education and Care Inc</t>
  </si>
  <si>
    <t>ENV LLC</t>
  </si>
  <si>
    <t>Estrellitas Brillantes LLC</t>
  </si>
  <si>
    <t>Faith Builders Int. Ministries</t>
  </si>
  <si>
    <t>Faith Child Care Inc</t>
  </si>
  <si>
    <t>Faith Lutheran Church</t>
  </si>
  <si>
    <t>002598</t>
  </si>
  <si>
    <t>Faith United Methodist Church</t>
  </si>
  <si>
    <t xml:space="preserve">Family &amp; Child Learning Ctrs of N.E.W. </t>
  </si>
  <si>
    <t>Family Forum Inc</t>
  </si>
  <si>
    <t>Fellowship of Christian Believers</t>
  </si>
  <si>
    <t>First Lutheran Church</t>
  </si>
  <si>
    <t>First Step Academy LLC</t>
  </si>
  <si>
    <t>First Steps Early Learning Center, LLC</t>
  </si>
  <si>
    <t>First United Methodist Church</t>
  </si>
  <si>
    <t>First United Presbyt Church of Vernon</t>
  </si>
  <si>
    <t>Forever Young Childcare Center</t>
  </si>
  <si>
    <t>Franciscan Villa</t>
  </si>
  <si>
    <t>Friendly Frogs Child Care LLC</t>
  </si>
  <si>
    <t>002597</t>
  </si>
  <si>
    <t>Friends of Wil-Mar Inc</t>
  </si>
  <si>
    <t>Future All*Star's Academy, LLC</t>
  </si>
  <si>
    <t>Gayle's Child Care, LLC</t>
  </si>
  <si>
    <t>God's Anointed Ones Child Care Dev Cntr</t>
  </si>
  <si>
    <t>Good News Fellowship Church Inc</t>
  </si>
  <si>
    <t>Good Shepherd Services LTD</t>
  </si>
  <si>
    <t>Grace Lutheran Church</t>
  </si>
  <si>
    <t>Grandma's Day Care Center, Inc</t>
  </si>
  <si>
    <t>Great Beginnings LC, LLC</t>
  </si>
  <si>
    <t>Great Beginnings LTD</t>
  </si>
  <si>
    <t>Greater Expectations Early Learning Cntr</t>
  </si>
  <si>
    <t>Growing Green Child Development Center</t>
  </si>
  <si>
    <t>Hales Corners Lutheran School</t>
  </si>
  <si>
    <t>Halo Child Care</t>
  </si>
  <si>
    <t>Happy Faces Daycare</t>
  </si>
  <si>
    <t>Happy Feet Child Care Ctr LLC</t>
  </si>
  <si>
    <t>Happy Hearts Day Care, Inc.</t>
  </si>
  <si>
    <t>Harvest Learning Center II LLc</t>
  </si>
  <si>
    <t>Head Start Child &amp; Family Dev Ctrs Inc</t>
  </si>
  <si>
    <t>HeartLove Place Inc</t>
  </si>
  <si>
    <t>Hearts and Minds Childcare, LLC</t>
  </si>
  <si>
    <t>Heaven's Steps Child Care, LLC</t>
  </si>
  <si>
    <t>Here We Grow Academy, LLC</t>
  </si>
  <si>
    <t>Here We Grow Child Care Center Inc</t>
  </si>
  <si>
    <t>Heritage Congregational Church</t>
  </si>
  <si>
    <t>Ho Chunk Nation Head Start Program</t>
  </si>
  <si>
    <t>Hope Lutheran Church</t>
  </si>
  <si>
    <t>Horizons Unlimited Inc</t>
  </si>
  <si>
    <t>Idea Main LLC, DBA The Creative Child</t>
  </si>
  <si>
    <t>Imagination Station, LLC</t>
  </si>
  <si>
    <t>Immanuel Ev. Lutheran Church</t>
  </si>
  <si>
    <t>Independence Childrens Center</t>
  </si>
  <si>
    <t xml:space="preserve">Indianhead Comm Action Agcy Headstart   </t>
  </si>
  <si>
    <t>Innovative Playhouse</t>
  </si>
  <si>
    <t>Interagency Employees Corp</t>
  </si>
  <si>
    <t>Irwin and Robert Goodman Community Ctr.</t>
  </si>
  <si>
    <t>Janesville Community Day Care Center Inc</t>
  </si>
  <si>
    <t>Jericho Road Ministries, Inc.</t>
  </si>
  <si>
    <t>Jewish Beginnings Lubavitch Preschool</t>
  </si>
  <si>
    <t>Jo's Early Learning Academy II</t>
  </si>
  <si>
    <t>Joys Daycare Inc.</t>
  </si>
  <si>
    <t>Jumpin' Jacks MCDLC, Site II</t>
  </si>
  <si>
    <t>Just 4 Kidz LLC</t>
  </si>
  <si>
    <t>Just a Touch of Love</t>
  </si>
  <si>
    <t>Just Kid Inn Day Care Center Inc</t>
  </si>
  <si>
    <t>K and N Learning Centers Inc.</t>
  </si>
  <si>
    <t>Kaukauna Kinder Haus Inc</t>
  </si>
  <si>
    <t>Kennedy Heights Neighborhood Association</t>
  </si>
  <si>
    <t>Kenosha YMCA</t>
  </si>
  <si>
    <t>Kettle Moraine YMCA Inc</t>
  </si>
  <si>
    <t>Key to Life LLC</t>
  </si>
  <si>
    <t>Kid Care, Inc.</t>
  </si>
  <si>
    <t>Kiddie Kollege</t>
  </si>
  <si>
    <t>KIDDIE RANCH CCC Central Campu</t>
  </si>
  <si>
    <t>Kids Castle Holding Co LLC</t>
  </si>
  <si>
    <t>Kids Club Learning Centers Inc</t>
  </si>
  <si>
    <t xml:space="preserve">Kid's Clubhouse Child Care Center, Inc. </t>
  </si>
  <si>
    <t>Kids Investments LLC</t>
  </si>
  <si>
    <t>Kids Kingdom Family Oriented D</t>
  </si>
  <si>
    <t>Kids Land Learning Center</t>
  </si>
  <si>
    <t>Kids N Care, Ltd.</t>
  </si>
  <si>
    <t>Kids Port Ltd</t>
  </si>
  <si>
    <t>Kids Stuff LLC</t>
  </si>
  <si>
    <t>Kids World Bilingual</t>
  </si>
  <si>
    <t>Kids World Learning Center</t>
  </si>
  <si>
    <t>Kidz In Motion Inc</t>
  </si>
  <si>
    <t>Kidz It Iz Family ChildcareLLC</t>
  </si>
  <si>
    <t>Kinder Korner Academy II LLC</t>
  </si>
  <si>
    <t>KinderCare Education LLC</t>
  </si>
  <si>
    <t>KinderCare LearningCenters LLC</t>
  </si>
  <si>
    <t>Kingdom Kidz EduCare Academy</t>
  </si>
  <si>
    <t>K's Play Days</t>
  </si>
  <si>
    <t>Kurtenbach Investments LLC.</t>
  </si>
  <si>
    <t>Kyrik Enterprise LLC</t>
  </si>
  <si>
    <t>L &amp; H Ventures LLC</t>
  </si>
  <si>
    <t>La Causa, Inc</t>
  </si>
  <si>
    <t>La Crosse Area Family YMCA</t>
  </si>
  <si>
    <t>La Petite Academy, Inc.</t>
  </si>
  <si>
    <t>Lac Courte Oreilles Tribal Governing Bd</t>
  </si>
  <si>
    <t>Lac du Flambeau Band/Lake Superior Chipp</t>
  </si>
  <si>
    <t>LaCrosse Toddle Inn Day Care, Inc</t>
  </si>
  <si>
    <t>Lake Geneva United Methodist Church</t>
  </si>
  <si>
    <t>Lakeshore Child Care Center Inc</t>
  </si>
  <si>
    <t>LaPre Enterprise</t>
  </si>
  <si>
    <t>Lathrop Ave LLC</t>
  </si>
  <si>
    <t>Layton Avenue LLC</t>
  </si>
  <si>
    <t>LC Academy CDC</t>
  </si>
  <si>
    <t>Learn &amp; Play Day Care &amp; Preschool Inc</t>
  </si>
  <si>
    <t>Learning Depot, Inc.</t>
  </si>
  <si>
    <t>Learning Through Tech. Childcare Academy</t>
  </si>
  <si>
    <t>Library Square School Assn Inc</t>
  </si>
  <si>
    <t>Lighthouse Church, Inc.</t>
  </si>
  <si>
    <t>Li'l Rascals World Day Care Center</t>
  </si>
  <si>
    <t>Lil' Wonders Child Care, LLC</t>
  </si>
  <si>
    <t>Little Acorns Lodge CDC, LLC</t>
  </si>
  <si>
    <t>Little Angel Day Care Inc</t>
  </si>
  <si>
    <t>Little Angels Day Care LLC</t>
  </si>
  <si>
    <t>Little Blessings Learning Center</t>
  </si>
  <si>
    <t>Little Friends &amp; 1/2 LLC</t>
  </si>
  <si>
    <t>Little Friends Learning Center</t>
  </si>
  <si>
    <t>Little Leaders Academy</t>
  </si>
  <si>
    <t>Little People's Academy Inc.</t>
  </si>
  <si>
    <t>Little Prints Learning Center LLC</t>
  </si>
  <si>
    <t>Little Red Caboose Inc (The)</t>
  </si>
  <si>
    <t>Little Scholars CC &amp; Preschool LLC</t>
  </si>
  <si>
    <t>Little Sprouts Discovery Ctr.</t>
  </si>
  <si>
    <t>Little Sprouts Learning Garden</t>
  </si>
  <si>
    <t>Little Starr's LLC</t>
  </si>
  <si>
    <t>Living Hope Academy</t>
  </si>
  <si>
    <t>Living Word Christian Church</t>
  </si>
  <si>
    <t>LLL 1, Inc.</t>
  </si>
  <si>
    <t>Lov N Care LLC</t>
  </si>
  <si>
    <t>Love, Laugh &amp; Learn Day Care LLC</t>
  </si>
  <si>
    <t>Lussier Community Education Center</t>
  </si>
  <si>
    <t>Malaika Early Learning Center</t>
  </si>
  <si>
    <t>Manitowoc-Two Rivers YMCA Child Dev Ctr</t>
  </si>
  <si>
    <t>Maranatha Baptist University</t>
  </si>
  <si>
    <t>Marathon County Child Development Agency</t>
  </si>
  <si>
    <t>Marion Day Care Center Inc</t>
  </si>
  <si>
    <t>Mary Linsmeier Schools Inc</t>
  </si>
  <si>
    <t>Mauer Home School LLC</t>
  </si>
  <si>
    <t>Mauston Area Child Care Services Inc</t>
  </si>
  <si>
    <t>Merri's Munchkins Too, LLC</t>
  </si>
  <si>
    <t>Midway's LiL Peanuts Inc</t>
  </si>
  <si>
    <t>Milam, Inc</t>
  </si>
  <si>
    <t>Milestones Early Educational Comm., LLC</t>
  </si>
  <si>
    <t>Minnie's Little Angels</t>
  </si>
  <si>
    <t xml:space="preserve">Miracles Safe Haven Dev. Ctr. </t>
  </si>
  <si>
    <t>Monkey Business Early Education Ctr Inc</t>
  </si>
  <si>
    <t>Monkey 'N Around Daycare</t>
  </si>
  <si>
    <t>Montychildcare Childrens World</t>
  </si>
  <si>
    <t>Montydaycare LLC. Lil Einstein</t>
  </si>
  <si>
    <t>Morrow Memorial Home</t>
  </si>
  <si>
    <t>Most Precious Journee</t>
  </si>
  <si>
    <t>My First Adventure Child Care &amp; PS</t>
  </si>
  <si>
    <t>My Lil Angels LLC</t>
  </si>
  <si>
    <t>Nana's Cozy Corner, Inc</t>
  </si>
  <si>
    <t>Nannies Daycare</t>
  </si>
  <si>
    <t>National Caretex Inc</t>
  </si>
  <si>
    <t>National Centers for Learning Excellence</t>
  </si>
  <si>
    <t>Neighborhood House of Milwauke</t>
  </si>
  <si>
    <t>New Beginnings Child Care</t>
  </si>
  <si>
    <t>New Beginnings Christian (Academy) CC</t>
  </si>
  <si>
    <t>New Creations Preschool Plus</t>
  </si>
  <si>
    <t>New Horizons Childrens Ctr Superior, LLC</t>
  </si>
  <si>
    <t>New Life Christian Day Care</t>
  </si>
  <si>
    <t>New Life Comm Advent Christ Church</t>
  </si>
  <si>
    <t>New Life Community Church-Wee Wisdom CCC</t>
  </si>
  <si>
    <t>Newman Catholic Schools</t>
  </si>
  <si>
    <t>Next Door Foundation, Inc</t>
  </si>
  <si>
    <t>Nies Corporation</t>
  </si>
  <si>
    <t>Northwoods Child Development Center</t>
  </si>
  <si>
    <t>Northwoods Creative Kids LLC</t>
  </si>
  <si>
    <t>Oconto Nonprofit Child Care Inc</t>
  </si>
  <si>
    <t>ODLCI Inc.</t>
  </si>
  <si>
    <t>One Step Ahead Children Center</t>
  </si>
  <si>
    <t>056807</t>
  </si>
  <si>
    <t>Oneida Tribe of Indians of WI Inc</t>
  </si>
  <si>
    <t>Opportunity Inc</t>
  </si>
  <si>
    <t>Oshkosh Community YMCA CDC</t>
  </si>
  <si>
    <t>Our Little Angels Childcare Ce</t>
  </si>
  <si>
    <t>Our Redeemer Lutheran Church</t>
  </si>
  <si>
    <t>Our Savior Lutheran Church</t>
  </si>
  <si>
    <t>Ozaukee Day Care Center Inc</t>
  </si>
  <si>
    <t>Pacelli Catholic Schools, Inc.</t>
  </si>
  <si>
    <t>Park View Home Inc</t>
  </si>
  <si>
    <t>Parkside Preschool Center Ltd</t>
  </si>
  <si>
    <t>Pats Day Care Center Inc</t>
  </si>
  <si>
    <t>Peace Lutheran DC &amp; PS</t>
  </si>
  <si>
    <t>002464</t>
  </si>
  <si>
    <t>Peaceful Beginnings Inc Christian CCC</t>
  </si>
  <si>
    <t>Penfield Childrens Center</t>
  </si>
  <si>
    <t>People Care, Inc</t>
  </si>
  <si>
    <t>Phillips Community Child Day Care Center</t>
  </si>
  <si>
    <t>PJ's Daycare LLC</t>
  </si>
  <si>
    <t>Play Haven Atlas LLC</t>
  </si>
  <si>
    <t>Play Haven East Towne</t>
  </si>
  <si>
    <t>Play Haven Sun Prairie LLC</t>
  </si>
  <si>
    <t>Play to Learn CDC LLC</t>
  </si>
  <si>
    <t>Play to Learn2 Child Devel Ctr</t>
  </si>
  <si>
    <t>Playcare Child Care Center LLC</t>
  </si>
  <si>
    <t>Playful Hearts Child Care</t>
  </si>
  <si>
    <t>Playhouse 4 the Precious</t>
  </si>
  <si>
    <t>Playing Field</t>
  </si>
  <si>
    <t>Playmates Child Care &amp; Preschool Inc</t>
  </si>
  <si>
    <t>Pleasant Prairie Renaissance School Inc</t>
  </si>
  <si>
    <t>Plymouth Children's Center</t>
  </si>
  <si>
    <t>Polka Tots Child Care Center, Inc.</t>
  </si>
  <si>
    <t>Pooh Corners Daycare Inc</t>
  </si>
  <si>
    <t>Precious Minds &amp; Memories CC, LLC</t>
  </si>
  <si>
    <t>Precious Moments Kindergarten Prep</t>
  </si>
  <si>
    <t>Preschool Playhouse Corporation</t>
  </si>
  <si>
    <t>Project Bridges Day Care &amp; Preschool Inc</t>
  </si>
  <si>
    <t>PVCC Assembly of God</t>
  </si>
  <si>
    <t>Racine Co Opportunity Ctr-Sheridan</t>
  </si>
  <si>
    <t>Rainbow Childcare Inc</t>
  </si>
  <si>
    <t>Rainbow Connection</t>
  </si>
  <si>
    <t>Rainbow Kidz Inc</t>
  </si>
  <si>
    <t>REACH Inc</t>
  </si>
  <si>
    <t>Reading Rainbow Academy III</t>
  </si>
  <si>
    <t>Red Balloon Early Learning Cnt</t>
  </si>
  <si>
    <t>Red Caboose Child Care Center</t>
  </si>
  <si>
    <t>Red Cliff Band of Lake Superior Chippewa</t>
  </si>
  <si>
    <t xml:space="preserve">Redeemer Lutheran Church </t>
  </si>
  <si>
    <t>Regis Catholic Schools</t>
  </si>
  <si>
    <t>Renaissance Child Development Center Inc</t>
  </si>
  <si>
    <t>Renewal Unlimited, Inc.</t>
  </si>
  <si>
    <t>Riddles &amp; Rhymes Childcare Ctr</t>
  </si>
  <si>
    <t>Ridgeway Church</t>
  </si>
  <si>
    <t>Ripon Childrens Learning Center Inc</t>
  </si>
  <si>
    <t>Robersons Family Day Care, Inc.</t>
  </si>
  <si>
    <t>Rock-Walworth Comprehensive Family Servs</t>
  </si>
  <si>
    <t>Rosebud's Day Care</t>
  </si>
  <si>
    <t>Royal Palace Child Development Center</t>
  </si>
  <si>
    <t>Shared Blessings Child Development Cntr.</t>
  </si>
  <si>
    <t>Sheboygan Human Rights Association Inc</t>
  </si>
  <si>
    <t>Sheila's Shining Stars Learning Center</t>
  </si>
  <si>
    <t>Shells Daycare Inc</t>
  </si>
  <si>
    <t>Shining Stars Child Care, LLC</t>
  </si>
  <si>
    <t>Shining Stars Learning Center</t>
  </si>
  <si>
    <t>Shining Stars Preschool &amp; CCC LLC</t>
  </si>
  <si>
    <t>Silver Spring Neighborhood Center, Inc</t>
  </si>
  <si>
    <t xml:space="preserve">Small World, Inc </t>
  </si>
  <si>
    <t>Smiling Faces Child Care &amp; Preschool</t>
  </si>
  <si>
    <t>Snug as a Bug Child Care Center</t>
  </si>
  <si>
    <t>Social Development Commission</t>
  </si>
  <si>
    <t>Southwest Wisconsin CAP INC</t>
  </si>
  <si>
    <t>Sprout Child Care Center</t>
  </si>
  <si>
    <t>SSM Health Care of WI Inc</t>
  </si>
  <si>
    <t>St Croix Chippewa Indians of Wisconsin</t>
  </si>
  <si>
    <t>St Edwards Catholic Church-OLGA</t>
  </si>
  <si>
    <t>St John Evangelical Lutheran Church</t>
  </si>
  <si>
    <t>St Johns Evangelical Church</t>
  </si>
  <si>
    <t>St Johns Lutheran Church</t>
  </si>
  <si>
    <t>St Marys Hospital</t>
  </si>
  <si>
    <t>St Paul Evangelical Lutheran C</t>
  </si>
  <si>
    <t>St. Anthony School</t>
  </si>
  <si>
    <t xml:space="preserve">St. James United Methodist Church </t>
  </si>
  <si>
    <t>St. John Ev Lutheran Sch</t>
  </si>
  <si>
    <t>St. Joseph Academy, Inc.</t>
  </si>
  <si>
    <t>St. Paul's Lutheran Church</t>
  </si>
  <si>
    <t>St.John's Lutheran Church</t>
  </si>
  <si>
    <t>Starbright Child Care Inc</t>
  </si>
  <si>
    <t>Starlight Learning Ctr</t>
  </si>
  <si>
    <t>Stepping Milestones Learning Academy</t>
  </si>
  <si>
    <t>Stepping Stones Child Care Inc</t>
  </si>
  <si>
    <t>Stevens Point Area YMCA</t>
  </si>
  <si>
    <t>Stockbridge-Munsee Tribe</t>
  </si>
  <si>
    <t>Sugow LLC</t>
  </si>
  <si>
    <t>Sunny Day Child Care &amp; Preschool Inc</t>
  </si>
  <si>
    <t>Sunshine Child Center Inc</t>
  </si>
  <si>
    <t>Sycamore Tree Christian Child Care Ctr</t>
  </si>
  <si>
    <t>T Russell Investments Inc</t>
  </si>
  <si>
    <t>Terris Treehouse LLC</t>
  </si>
  <si>
    <t>The Jungle Gym Childcare Center</t>
  </si>
  <si>
    <t>The Kiddie Patch Early Lrng Ct</t>
  </si>
  <si>
    <t>The Learning Center Daycare LLC</t>
  </si>
  <si>
    <t>The Learning Cottage Daycare &amp; Preschool</t>
  </si>
  <si>
    <t>The Learning Tree Child Care Center LLC</t>
  </si>
  <si>
    <t>The Mynski Corporation</t>
  </si>
  <si>
    <t>The Salvation Army</t>
  </si>
  <si>
    <t>The Sand Box Inc</t>
  </si>
  <si>
    <t>The Wonder Years, LLC</t>
  </si>
  <si>
    <t>ThedaCare Inc</t>
  </si>
  <si>
    <t>Tiny Treasures Christian Child Care Inc</t>
  </si>
  <si>
    <t>Tiny Truckers Day Care Center</t>
  </si>
  <si>
    <t>Tippi Toes Childcare Center</t>
  </si>
  <si>
    <t>Tomahawk Child Care Inc.</t>
  </si>
  <si>
    <t>Tomorrow's Future Academy LLC</t>
  </si>
  <si>
    <t>Trini-Dad's Child Development Center</t>
  </si>
  <si>
    <t>Trinity Lutheran Church</t>
  </si>
  <si>
    <t>True Life Ministries</t>
  </si>
  <si>
    <t>Two Rivers Day Care Center Inc</t>
  </si>
  <si>
    <t>UMOS Inc</t>
  </si>
  <si>
    <t xml:space="preserve">Under the Rainbow </t>
  </si>
  <si>
    <t>United Child Care Ctr of Lake Geneva</t>
  </si>
  <si>
    <t>United Covenant Foundation Inc.</t>
  </si>
  <si>
    <t>United Day Care, Inc</t>
  </si>
  <si>
    <t>United Methodist Church of the Pines</t>
  </si>
  <si>
    <t>University Avenue Day Care Inc</t>
  </si>
  <si>
    <t>V A Kids Center Inc</t>
  </si>
  <si>
    <t>Village of Learning Inc</t>
  </si>
  <si>
    <t>Viroqua Children's House Mont.</t>
  </si>
  <si>
    <t>Viroqua Community Care Services Inc</t>
  </si>
  <si>
    <t>Wausau Child Care Inc</t>
  </si>
  <si>
    <t>Wee Care Child Center of Waupun, Inc</t>
  </si>
  <si>
    <t>Westby Day Care &amp; Learning Center Inc</t>
  </si>
  <si>
    <t>Western Dairyland EOC Inc</t>
  </si>
  <si>
    <t>Willows Christian Child Care Center Inc</t>
  </si>
  <si>
    <t>Wings of Eagles Childcare</t>
  </si>
  <si>
    <t>Wood County Head Start, Inc.</t>
  </si>
  <si>
    <t>Woods Hollow Childrens Center</t>
  </si>
  <si>
    <t>002401</t>
  </si>
  <si>
    <t>Woodson YMCA Child Care</t>
  </si>
  <si>
    <t>YMCA of Dane County-Northeast</t>
  </si>
  <si>
    <t>YMCA of Dodge County, Inc.</t>
  </si>
  <si>
    <t>YMCA of Fond du Lac</t>
  </si>
  <si>
    <t>YMCA of the Fox Cities Inc</t>
  </si>
  <si>
    <t>YMCA of the Northwoods</t>
  </si>
  <si>
    <t>Young Child Development Center Inc.</t>
  </si>
  <si>
    <t>Youthful Minds Learning Center</t>
  </si>
  <si>
    <t>YWCA La Crosse</t>
  </si>
  <si>
    <t>YWCA of Green Bay - De Pere Day Care</t>
  </si>
  <si>
    <t>YWCA of Rock County</t>
  </si>
  <si>
    <t>YWCA of Wausau Wisconsin</t>
  </si>
  <si>
    <t>Zion Lutheran Church</t>
  </si>
  <si>
    <t>CCI</t>
  </si>
  <si>
    <t>ADC</t>
  </si>
  <si>
    <t>022902</t>
  </si>
  <si>
    <t>056827</t>
  </si>
  <si>
    <t>Northwest Passage LTD</t>
  </si>
  <si>
    <t>Notre Dame of Milwaukee, Inc.</t>
  </si>
  <si>
    <t>Blessed Savior Catholic School</t>
  </si>
  <si>
    <t>Milwaukee Seventh-day Adventist School</t>
  </si>
  <si>
    <t>Garden Homes Lutheran School</t>
  </si>
  <si>
    <t>Early View Academy of Excellence</t>
  </si>
  <si>
    <t>St. Rafael the Archangel</t>
  </si>
  <si>
    <t>Catholic East Elementary School</t>
  </si>
  <si>
    <t>Indian Community School</t>
  </si>
  <si>
    <t>Messmer Catholic Schools</t>
  </si>
  <si>
    <t>Mother of Good Counsel Grade School</t>
  </si>
  <si>
    <t>Northwest Catholic</t>
  </si>
  <si>
    <t>Our Lady Queen of Peace School</t>
  </si>
  <si>
    <t>Victory Christian Academy</t>
  </si>
  <si>
    <t>St. Vincent Pallotti School</t>
  </si>
  <si>
    <t>TransCenter for Youth/El Puente</t>
  </si>
  <si>
    <t>SaintA, Inc.</t>
  </si>
  <si>
    <t>St. Charles Youth &amp; Family Services</t>
  </si>
  <si>
    <t>St. John Paul II Congregation</t>
  </si>
  <si>
    <t>Carter's Christian Academy, Inc</t>
  </si>
  <si>
    <t>LUMIN, Inc.</t>
  </si>
  <si>
    <t>LSS Homme Youth &amp; Family Programs</t>
  </si>
  <si>
    <t>Lad Lake, Inc.</t>
  </si>
  <si>
    <t>079153</t>
  </si>
  <si>
    <t xml:space="preserve"> </t>
  </si>
  <si>
    <t>NSL Snack Program Private</t>
  </si>
  <si>
    <t>NSL Area Eligible Snack Program Private</t>
  </si>
  <si>
    <t>St. Paul Lutheran School</t>
  </si>
  <si>
    <t>Cristo Rey Jesuit Milwaukee High School</t>
  </si>
  <si>
    <t>Immanuel Lutheran School</t>
  </si>
  <si>
    <t>057820</t>
  </si>
  <si>
    <t>Our Lady Lake Catholic School</t>
  </si>
  <si>
    <t>Prentice House</t>
  </si>
  <si>
    <t>All Saints School</t>
  </si>
  <si>
    <t>St. Clare Catholic School</t>
  </si>
  <si>
    <t>St. Joseph School Inc</t>
  </si>
  <si>
    <t>Green Bay Area Catholic Education, Inc.</t>
  </si>
  <si>
    <t>St. Boniface Parochial School</t>
  </si>
  <si>
    <t>Trinity Lutheran School</t>
  </si>
  <si>
    <t>Chilton Catholic School</t>
  </si>
  <si>
    <t>St. Mary Parochial School</t>
  </si>
  <si>
    <t>McDonell Area Catholic Schools</t>
  </si>
  <si>
    <t>St. Joseph's School</t>
  </si>
  <si>
    <t>St. Paul's Catholic School</t>
  </si>
  <si>
    <t>St. Anthony's School</t>
  </si>
  <si>
    <t>St. John's Lutheran School</t>
  </si>
  <si>
    <t>St. Mary's School</t>
  </si>
  <si>
    <t>St. Mary School</t>
  </si>
  <si>
    <t>Thorp Catholic School</t>
  </si>
  <si>
    <t>St. Jeromes School</t>
  </si>
  <si>
    <t>Prairie Catholic Schools</t>
  </si>
  <si>
    <t>Sacred Hearts of Jesus Mary School</t>
  </si>
  <si>
    <t>St. Ann's School</t>
  </si>
  <si>
    <t>St. Maria Goretti</t>
  </si>
  <si>
    <t>St. Katharine Drexel School</t>
  </si>
  <si>
    <t>St. Stephen's Ev. Lutheran School</t>
  </si>
  <si>
    <t>St. John Bosco Catholic School</t>
  </si>
  <si>
    <t>St. Joseph Congregation</t>
  </si>
  <si>
    <t>Immanuel Lutheran High School</t>
  </si>
  <si>
    <t>Faith Lutheran School</t>
  </si>
  <si>
    <t>Redeemer Lutheran School</t>
  </si>
  <si>
    <t xml:space="preserve">Shepherd of the Hills School </t>
  </si>
  <si>
    <t>St. Mary Springs Academy</t>
  </si>
  <si>
    <t>St. Matthew School</t>
  </si>
  <si>
    <t>St. Peters Lutheran School</t>
  </si>
  <si>
    <t>Food Service Aid Lunch Private NSL</t>
  </si>
  <si>
    <t>St. Marks Lutheran School</t>
  </si>
  <si>
    <t>Aquinas Catholic Schools, Inc.</t>
  </si>
  <si>
    <t>All Saints Catholic School</t>
  </si>
  <si>
    <t>St. Francis of Assisi School</t>
  </si>
  <si>
    <t>Lutheran Special School and Education</t>
  </si>
  <si>
    <t>United to Serve Academy Co., Inc.</t>
  </si>
  <si>
    <t>A Promise of Hope Academy Inc</t>
  </si>
  <si>
    <t>Hope Christian Schools, Inc.: Fidelis</t>
  </si>
  <si>
    <t>Ceria M Travis Acdemy</t>
  </si>
  <si>
    <t>Holy Redeemer Christian Academy</t>
  </si>
  <si>
    <t>Nativity Jesuit Middle School</t>
  </si>
  <si>
    <t>St. Francis School</t>
  </si>
  <si>
    <t>Hope Christian Schools, Inc.: Via</t>
  </si>
  <si>
    <t>St. Charles School</t>
  </si>
  <si>
    <t>St. Rose School</t>
  </si>
  <si>
    <t>Lourdes Academy</t>
  </si>
  <si>
    <t>Food Service Aid Breakfast Private SB</t>
  </si>
  <si>
    <t>Summer Food Service Program Private</t>
  </si>
  <si>
    <t>Boys &amp; Girls Clubs of Barron County</t>
  </si>
  <si>
    <t>St Norbert College</t>
  </si>
  <si>
    <t>East Side Neighbor-Camp Bovey</t>
  </si>
  <si>
    <t>Boys &amp; Girls Club - Chippewa Valley</t>
  </si>
  <si>
    <t>Boscobel United Methodist Church</t>
  </si>
  <si>
    <t xml:space="preserve">Boys &amp; Girls Club of Kenosha </t>
  </si>
  <si>
    <t>Union League Foundation for Boys Clubs</t>
  </si>
  <si>
    <t>Boys &amp; Girls Club of Langlade County</t>
  </si>
  <si>
    <t>Boys and Girls Club of the Wausau Area</t>
  </si>
  <si>
    <t>BELIEVERS IN CHRIST</t>
  </si>
  <si>
    <t>Marquette University</t>
  </si>
  <si>
    <t>Agape Community Center</t>
  </si>
  <si>
    <t>Forward Service Corp - Upward Bound</t>
  </si>
  <si>
    <t>Boys and Girls Club Fox Valley</t>
  </si>
  <si>
    <t>The Salvation Army - Racine</t>
  </si>
  <si>
    <t>Beloit College Upward BD/HYSP</t>
  </si>
  <si>
    <t>Boys &amp; Girls Club of Janesville Inc</t>
  </si>
  <si>
    <t>The Salvation Army - Beloit</t>
  </si>
  <si>
    <t>Boys &amp; Girls Club-Lac Courte Oreilles</t>
  </si>
  <si>
    <t>Holiday Home Camp-Geneva Fresh Air Assn</t>
  </si>
  <si>
    <t>Northwestern University Settlement Assn</t>
  </si>
  <si>
    <t>The Salvation Army/Army Lake Camp</t>
  </si>
  <si>
    <t>Boys &amp; Girls Club - Wisconsin Rapids</t>
  </si>
  <si>
    <t>Marshfield Clinic</t>
  </si>
  <si>
    <t>Woodland Boys &amp; Girls Club Inc</t>
  </si>
  <si>
    <t>After School Clubs Inc</t>
  </si>
  <si>
    <t>Green Bay Trinity Lutheran School</t>
  </si>
  <si>
    <t>Greater Green Bay YMCA, Inc.</t>
  </si>
  <si>
    <t>Pilgrim Lutheran School</t>
  </si>
  <si>
    <t>St. Mark Evangelical Lutheran School</t>
  </si>
  <si>
    <t>Family Violence Center/Golden House</t>
  </si>
  <si>
    <t>First United Methodist Church/Preschool</t>
  </si>
  <si>
    <t>Holyland Catholic School</t>
  </si>
  <si>
    <t>St. John-Sacred Heart</t>
  </si>
  <si>
    <t>Holy Family School</t>
  </si>
  <si>
    <t>St. Peter's School</t>
  </si>
  <si>
    <t>ARROWHEAD BIBLE CAMP</t>
  </si>
  <si>
    <t>Wisconsin Farmers Union</t>
  </si>
  <si>
    <t>House of Friends, Inc.</t>
  </si>
  <si>
    <t>Divine Savior Healthcare</t>
  </si>
  <si>
    <t>Sugar Creek Bible Camp</t>
  </si>
  <si>
    <t>High Point Christian School</t>
  </si>
  <si>
    <t>Peace Lutheran School</t>
  </si>
  <si>
    <t>Woodland Montessori School</t>
  </si>
  <si>
    <t>Westside Christian School</t>
  </si>
  <si>
    <t>Preschool of the Arts Inc</t>
  </si>
  <si>
    <t>Blessed Sacrament School</t>
  </si>
  <si>
    <t>Edgewood High School of the Sa</t>
  </si>
  <si>
    <t>Edgewood Campus School</t>
  </si>
  <si>
    <t>Holy Cross Lutheran School</t>
  </si>
  <si>
    <t>Martin Luther Christian Day School</t>
  </si>
  <si>
    <t>Our Redeemer Lutheran School</t>
  </si>
  <si>
    <t>St. James School</t>
  </si>
  <si>
    <t>St. John School</t>
  </si>
  <si>
    <t>Wisconsin Youth Company Inc</t>
  </si>
  <si>
    <t>Mary Lake Montessori, Inc.</t>
  </si>
  <si>
    <t>Glaciers Edge Council-BSA</t>
  </si>
  <si>
    <t>Easter Seals Wisconsin</t>
  </si>
  <si>
    <t>Meeting House Nursery School Inc</t>
  </si>
  <si>
    <t>Monona Grove Nursery School</t>
  </si>
  <si>
    <t>St. Mary's Child Care Center</t>
  </si>
  <si>
    <t>Mountain Top Christian Academy</t>
  </si>
  <si>
    <t>St. John's Evangelical Lutheran School</t>
  </si>
  <si>
    <t>St. Johns Lutheran</t>
  </si>
  <si>
    <t>St. Matthew Lutheran School</t>
  </si>
  <si>
    <t>St. Stephens Lutheran School</t>
  </si>
  <si>
    <t>Good Shepherd Lutheran Preschool</t>
  </si>
  <si>
    <t>Northern Door Child Care Project Inc</t>
  </si>
  <si>
    <t>Chippewa Valley Council-BSA</t>
  </si>
  <si>
    <t>Bethel Christian School</t>
  </si>
  <si>
    <t>Messiah Lutheran School</t>
  </si>
  <si>
    <t>Luther Memorial School</t>
  </si>
  <si>
    <t>St. Lukes Lutheran School</t>
  </si>
  <si>
    <t>St. Paul's Lutheran School</t>
  </si>
  <si>
    <t>Fond du Lac Christian School</t>
  </si>
  <si>
    <t>United Church Camps Inc</t>
  </si>
  <si>
    <t>St. Clement School</t>
  </si>
  <si>
    <t>Lancaster Preschool Nursery</t>
  </si>
  <si>
    <t>Maple Street Kids Day Care Inc</t>
  </si>
  <si>
    <t>Noahs Ark PS &amp; CC- United Meth Church</t>
  </si>
  <si>
    <t>St. John Lutheran School</t>
  </si>
  <si>
    <t>Wisconsin Christian Youth Camp</t>
  </si>
  <si>
    <t>Bethany Lutheran Church</t>
  </si>
  <si>
    <t>Luther Preparatory School, Inc.</t>
  </si>
  <si>
    <t>St. John's Ev. Lutheran School</t>
  </si>
  <si>
    <t>St. Peter's Evangelical Lutheran School</t>
  </si>
  <si>
    <t>Gingerbread Preschool &amp; Child Care Ctr</t>
  </si>
  <si>
    <t>St. Joseph Catholic Academy</t>
  </si>
  <si>
    <t>Shoreland Lutheran High School</t>
  </si>
  <si>
    <t>Coulee Christian School</t>
  </si>
  <si>
    <t>Gateway Area Council, BSA</t>
  </si>
  <si>
    <t>Boys &amp; Girls Clubs of Greater La Crosse</t>
  </si>
  <si>
    <t>NE Illinois Council BSA - Camp Makajawan</t>
  </si>
  <si>
    <t>St. Francis Xavier Catholic School</t>
  </si>
  <si>
    <t>St. John Evangelical Lutheran School</t>
  </si>
  <si>
    <t>St. John's Ev. Lutheran Church &amp; School</t>
  </si>
  <si>
    <t>Kiel Cooperative Preschool</t>
  </si>
  <si>
    <t>Redeemer Lutheran Christian Preschool</t>
  </si>
  <si>
    <t>Samoset Council Boy Scouts of America</t>
  </si>
  <si>
    <t>Our Savior Ev. Lutheran School</t>
  </si>
  <si>
    <t>St. Peter Lutheran School</t>
  </si>
  <si>
    <t>St. John Lutheran</t>
  </si>
  <si>
    <t>Marinette County Shelter Care</t>
  </si>
  <si>
    <t>Three Fires Cncl BSA-Cmp Freeland Leslie</t>
  </si>
  <si>
    <t>Good Shepherd's Lutheran School</t>
  </si>
  <si>
    <t>Milwaukee Jewish Day School</t>
  </si>
  <si>
    <t>Loving Shepherd Lutheran School</t>
  </si>
  <si>
    <t>Christ King School</t>
  </si>
  <si>
    <t>Grace Lutheran School</t>
  </si>
  <si>
    <t>Lutheran H.S., Association Greater Milw.</t>
  </si>
  <si>
    <t>Mount Olive Lutheran School</t>
  </si>
  <si>
    <t>Our Fathers Lutheran School</t>
  </si>
  <si>
    <t>Salem Evangelical Lutheran School</t>
  </si>
  <si>
    <t>St. Jacobi Evangelical Lutheran School</t>
  </si>
  <si>
    <t>St. Joseph School</t>
  </si>
  <si>
    <t>St. Jude Apostle School</t>
  </si>
  <si>
    <t>St. Matthias School</t>
  </si>
  <si>
    <t>St. Monica School</t>
  </si>
  <si>
    <t>St. Paul's Evangelical Lutheran School</t>
  </si>
  <si>
    <t>Lamb of God Evangelical Lutheran School</t>
  </si>
  <si>
    <t>The Aemilian Preschool, Inc</t>
  </si>
  <si>
    <t>Milestones Programs for Children Inc</t>
  </si>
  <si>
    <t>The Salvation Army Childrens University</t>
  </si>
  <si>
    <t>Sacred Heart School</t>
  </si>
  <si>
    <t>St. Johns Lutheran School</t>
  </si>
  <si>
    <t>Red Pine Camp Foundation, Inc.</t>
  </si>
  <si>
    <t>Zion Evangelical Lutheran School</t>
  </si>
  <si>
    <t>Honey Rock Northwoods Campus/Wheaton Col</t>
  </si>
  <si>
    <t>Camp Luther Inc</t>
  </si>
  <si>
    <t>Fox Valley Lutheran High School</t>
  </si>
  <si>
    <t>St. Edward School</t>
  </si>
  <si>
    <t>St. John Grade School</t>
  </si>
  <si>
    <t>St. Peter's Lutheran School</t>
  </si>
  <si>
    <t>St. John XXIII Congregation</t>
  </si>
  <si>
    <t>Calvary Evangelical Lutheran School</t>
  </si>
  <si>
    <t>First Immanuel Lutheran School</t>
  </si>
  <si>
    <t>Divine Savior Catholic School</t>
  </si>
  <si>
    <t>St. Francis Borgia Catholic School</t>
  </si>
  <si>
    <t>Lumen Christi School</t>
  </si>
  <si>
    <t>Our Savior Lutheran School</t>
  </si>
  <si>
    <t>Port Washington Catholic School</t>
  </si>
  <si>
    <t>Assumption Catholic School</t>
  </si>
  <si>
    <t>YMCA of Greater Twin Cities</t>
  </si>
  <si>
    <t>Lake Wapogasset Lutheran Bible Camp</t>
  </si>
  <si>
    <t>Wisconsin Lions Foundation Inc</t>
  </si>
  <si>
    <t>St. Anthony De Padua School</t>
  </si>
  <si>
    <t>Union Grove United/Bright &amp; Beautiful CC</t>
  </si>
  <si>
    <t>Concordia Lutheran School</t>
  </si>
  <si>
    <t>Wisconsin Lutheran School</t>
  </si>
  <si>
    <t>Racine Lutheran High School</t>
  </si>
  <si>
    <t>Racine Christian School</t>
  </si>
  <si>
    <t>In His Arms Christian Learning Center</t>
  </si>
  <si>
    <t>Racine Montessori School</t>
  </si>
  <si>
    <t>YMCA Camp Maclean</t>
  </si>
  <si>
    <t>Small World Montessori School</t>
  </si>
  <si>
    <t>Prince of Peace Preschool &amp; Child Care</t>
  </si>
  <si>
    <t>St. John Vianney School</t>
  </si>
  <si>
    <t>St. Matthews Evangelical Lutheran School</t>
  </si>
  <si>
    <t>St. Patrick School</t>
  </si>
  <si>
    <t>Trinity Lutheran (Academy) Church</t>
  </si>
  <si>
    <t>St. Aloysius Grade School</t>
  </si>
  <si>
    <t>Jewish Comm Ctrs of Chicago-Camp Chi</t>
  </si>
  <si>
    <t>Oostburg Christian School</t>
  </si>
  <si>
    <t>Sheboygan Christian School</t>
  </si>
  <si>
    <t>Sheboygan County YMCA</t>
  </si>
  <si>
    <t>Girl Scouts of Manitou Council, Inc</t>
  </si>
  <si>
    <t>Camp Forest Springs</t>
  </si>
  <si>
    <t>Living Waters Bible Camp</t>
  </si>
  <si>
    <t>Christ Lutheran School</t>
  </si>
  <si>
    <t>Camp Jorn 2, Inc</t>
  </si>
  <si>
    <t>Trees for Tomorrow Inc</t>
  </si>
  <si>
    <t>Camp Manito-Wish YMCA Inc</t>
  </si>
  <si>
    <t>Camp Ramah in Wisconsin Inc</t>
  </si>
  <si>
    <t>Good Shepherd Lutheran School</t>
  </si>
  <si>
    <t>Camp Bird For Lutherans, Inc</t>
  </si>
  <si>
    <t>First Evangelical Lutheran School</t>
  </si>
  <si>
    <t>Lutherdale Bible Camp Inc</t>
  </si>
  <si>
    <t>N IL Conf Un Meth Church-Wesley Woods</t>
  </si>
  <si>
    <t>Shell Lake Arts Center Inc</t>
  </si>
  <si>
    <t>Northern Star Council, BSA</t>
  </si>
  <si>
    <t>David's Star Lutheran School</t>
  </si>
  <si>
    <t>Holy Angels School</t>
  </si>
  <si>
    <t>Holy Trinity Grade School</t>
  </si>
  <si>
    <t>St. Kilian School</t>
  </si>
  <si>
    <t>Trinity Evangelical Lutheran School</t>
  </si>
  <si>
    <t>St. Paul Evangelical Lutheran Church</t>
  </si>
  <si>
    <t>St. Gabriel School</t>
  </si>
  <si>
    <t>Beautiful Savior Lutheran School</t>
  </si>
  <si>
    <t>Mt. Calvary Evangelical Lutheran School</t>
  </si>
  <si>
    <t>Pilgrim Ev. Lutheran School</t>
  </si>
  <si>
    <t>St. Matthew's Lutheran School</t>
  </si>
  <si>
    <t>Phantom Lake YMCA Camp Inc</t>
  </si>
  <si>
    <t>All 'Bout Children PS, Inc.</t>
  </si>
  <si>
    <t>Potawatomi Area BSA Council</t>
  </si>
  <si>
    <t>Christ the Lord Lutheran School</t>
  </si>
  <si>
    <t>Divine Redeemer Lutheran School</t>
  </si>
  <si>
    <t>Grace Evangelical Lutheran Church</t>
  </si>
  <si>
    <t>Bethlehem Evangelical Lutheran School</t>
  </si>
  <si>
    <t>Holy Trinity Lutheran School</t>
  </si>
  <si>
    <t>Immanuel Lutheran School and Child Care</t>
  </si>
  <si>
    <t>St. Agnes School</t>
  </si>
  <si>
    <t>St. Bruno Parish School</t>
  </si>
  <si>
    <t>St. Charles Parish School</t>
  </si>
  <si>
    <t>Star of Bethlehem Lutheran School</t>
  </si>
  <si>
    <t>Waukesha Catholic School System</t>
  </si>
  <si>
    <t>Blessed Savior Lutheran Preschool</t>
  </si>
  <si>
    <t>Kindergarten Prepatory School</t>
  </si>
  <si>
    <t>Olin-Sang-Union Institute, URJ</t>
  </si>
  <si>
    <t>Phantom Ranch Bible Camp</t>
  </si>
  <si>
    <t>Emanuel Evangelical Lutheran School</t>
  </si>
  <si>
    <t>Rawhide Inc</t>
  </si>
  <si>
    <t>Spencer Lake Christian Center</t>
  </si>
  <si>
    <t>Pathway to Adventure Council</t>
  </si>
  <si>
    <t>Moravian Mt Morris Center, Inc</t>
  </si>
  <si>
    <t>Boys &amp; Girls Brigade-Camp Onaway</t>
  </si>
  <si>
    <t>Bay Lakes Council BSA</t>
  </si>
  <si>
    <t>Martin Luther School</t>
  </si>
  <si>
    <t>Mom's Day Out Preschool, Inc</t>
  </si>
  <si>
    <t>Peace Christian Preschool</t>
  </si>
  <si>
    <t>South Wood County YMCA</t>
  </si>
  <si>
    <t>Marshfield Area YMCA</t>
  </si>
  <si>
    <t>St. Paul's Ev. Lutheran School</t>
  </si>
  <si>
    <t>Family Center Inc</t>
  </si>
  <si>
    <t>2017-678135-CCI-551</t>
  </si>
  <si>
    <t>2017-212940-CCI-551</t>
  </si>
  <si>
    <t>2017-353500-CCI-551</t>
  </si>
  <si>
    <t>2017-403619-CCI-551</t>
  </si>
  <si>
    <t>2017-666307-CCI-551</t>
  </si>
  <si>
    <t>2017-749902-CCI-551</t>
  </si>
  <si>
    <t>2017-749907-CCI-551</t>
  </si>
  <si>
    <t>2017-749911-CCI-551</t>
  </si>
  <si>
    <t>UW-LaCrosse Campus Child Center</t>
  </si>
  <si>
    <t>UW-Eau Claire</t>
  </si>
  <si>
    <t>UW Oshkosh Head Start</t>
  </si>
  <si>
    <t>UW Fox Valley</t>
  </si>
  <si>
    <t>University of  Wisconsin Platteville</t>
  </si>
  <si>
    <t>U W Whitewater Childrens Center</t>
  </si>
  <si>
    <t>Madison Area Technical College</t>
  </si>
  <si>
    <t>Milwaukee Area Technical College</t>
  </si>
  <si>
    <t>Waukesha County Area Technical College</t>
  </si>
  <si>
    <t>2017-756802-CCI-551</t>
  </si>
  <si>
    <t>2017-766802-CCI-551</t>
  </si>
  <si>
    <t>2017-758862-CCI-551</t>
  </si>
  <si>
    <t>2017-766801-CCI-551</t>
  </si>
  <si>
    <t>2017-766803-CCI-551</t>
  </si>
  <si>
    <t>2017-766804-CCI-551</t>
  </si>
  <si>
    <t>2017-766805-CCI-551</t>
  </si>
  <si>
    <t>2017-766807-CCI-551</t>
  </si>
  <si>
    <t>2017-766809-CCI-551</t>
  </si>
  <si>
    <t>2017-766806-CCI-551</t>
  </si>
  <si>
    <t>2017-766808-CCI-551</t>
  </si>
  <si>
    <t>2017-759120-NSL-Snack-566</t>
  </si>
  <si>
    <t>2017-756770-NSL-Snack-566</t>
  </si>
  <si>
    <t>NSL Snacks AE</t>
  </si>
  <si>
    <t>Rock County Youth Services Center</t>
  </si>
  <si>
    <t>N.W. Regional Juvenile Detention Center</t>
  </si>
  <si>
    <t>2017-518110-NSL-Snacks-566</t>
  </si>
  <si>
    <t>2017-408123-NSL-Snacks-566</t>
  </si>
  <si>
    <t>2017-408114-NSL-Snacks-566</t>
  </si>
  <si>
    <t>2017-408105-NSL-Snacks-566</t>
  </si>
  <si>
    <t>2017-539170-NSL-Snacks-566</t>
  </si>
  <si>
    <t>2017-189117-NSL-Snacks-566</t>
  </si>
  <si>
    <t>Brown County Juvenile Detention Center</t>
  </si>
  <si>
    <t>Fond du Lac Juvenile Detention Center</t>
  </si>
  <si>
    <t>Milwaukee Collegiate Academy</t>
  </si>
  <si>
    <t>Milwaukee County</t>
  </si>
  <si>
    <t>Racine County Juvenile Detention Center</t>
  </si>
  <si>
    <t>Walworth County - Lakeland School</t>
  </si>
  <si>
    <t>WI Sch for Blind and Visually Impaired</t>
  </si>
  <si>
    <t>Wis School for the Deaf</t>
  </si>
  <si>
    <t>2017-056905-NSL-547</t>
  </si>
  <si>
    <t>2017-189117-NSL-547</t>
  </si>
  <si>
    <t>053967</t>
  </si>
  <si>
    <t>2017-053967-NSL-547</t>
  </si>
  <si>
    <t>2017-209131-NSL-547</t>
  </si>
  <si>
    <t>2017-409149-NSL-547</t>
  </si>
  <si>
    <t>2017-515370-NSL-547</t>
  </si>
  <si>
    <t>2017-646964-NSL-547</t>
  </si>
  <si>
    <t>2017-756775-SB-546</t>
  </si>
  <si>
    <t>2017-756770-SB-547</t>
  </si>
  <si>
    <t>756691</t>
  </si>
  <si>
    <t>UW River Falls</t>
  </si>
  <si>
    <t>756815</t>
  </si>
  <si>
    <t>UW Superior</t>
  </si>
  <si>
    <t>759462</t>
  </si>
  <si>
    <t>UW Green Bay Precollege Programs</t>
  </si>
  <si>
    <t>759463</t>
  </si>
  <si>
    <t>UW-Whitewater Summer Academic Camps</t>
  </si>
  <si>
    <t>U W Stevens Point</t>
  </si>
  <si>
    <t>759474</t>
  </si>
  <si>
    <t>UW Marathon</t>
  </si>
  <si>
    <t>UW Ext Dept Youth Dev-Upham Woods 4-H</t>
  </si>
  <si>
    <t>Oconto County UW Extension</t>
  </si>
  <si>
    <t>UW Madison</t>
  </si>
  <si>
    <t>UWM Childrens Learning Center</t>
  </si>
  <si>
    <t>Abbotsford School District</t>
  </si>
  <si>
    <t>Adams-Friendship School District</t>
  </si>
  <si>
    <t>Albany School District</t>
  </si>
  <si>
    <t>Algoma School District</t>
  </si>
  <si>
    <t>Alma School District</t>
  </si>
  <si>
    <t>Alma Center School District</t>
  </si>
  <si>
    <t>Almond-Bancroft School District</t>
  </si>
  <si>
    <t>Altoona School District</t>
  </si>
  <si>
    <t>Amery School District</t>
  </si>
  <si>
    <t>Unified School District Of Antigo</t>
  </si>
  <si>
    <t>Appleton Area School District</t>
  </si>
  <si>
    <t>165628</t>
  </si>
  <si>
    <t>086908</t>
  </si>
  <si>
    <t>Penfield Montessori</t>
  </si>
  <si>
    <t>17-631848-TI-Neglect-149</t>
  </si>
  <si>
    <t>17-686195-TI-Neglect-149</t>
  </si>
  <si>
    <t>17-674060-TI-Neglect-149</t>
  </si>
  <si>
    <t>17-440147-TI-Delinquent-140</t>
  </si>
  <si>
    <t>17-020170-TI-Delinquent-140</t>
  </si>
  <si>
    <t>17-181554-TI-Delinquent-140</t>
  </si>
  <si>
    <t>17-532695-TI-Delinquent-140</t>
  </si>
  <si>
    <t>17-302793-TI-Delinquent-140</t>
  </si>
  <si>
    <t>17-671376-TI-Delinquent-140</t>
  </si>
  <si>
    <t>17-322849-TI-Delinquent-140</t>
  </si>
  <si>
    <t>17-133269-TI-Delinquent-140</t>
  </si>
  <si>
    <t>17-403619-TI-Delinquent-140</t>
  </si>
  <si>
    <t>17-683955-TI-Delinquent-140</t>
  </si>
  <si>
    <t>17-673976-TI-Delinquent-140</t>
  </si>
  <si>
    <t>17-514620-TI-Delinquent-140</t>
  </si>
  <si>
    <t>17-495607-TI-Delinquent-140</t>
  </si>
  <si>
    <t>17-406244-TI-Delinquent-140</t>
  </si>
  <si>
    <t>17-666307-TI-Delinquent-140</t>
  </si>
  <si>
    <t>17-056328-TI-Delinquent-140</t>
  </si>
  <si>
    <t>17-586692-TI-Delinquent-140</t>
  </si>
  <si>
    <t>Source</t>
  </si>
  <si>
    <t>CFDA/</t>
  </si>
  <si>
    <t>State Pass</t>
  </si>
  <si>
    <t>Code</t>
  </si>
  <si>
    <t>State ID No.</t>
  </si>
  <si>
    <t>Through ID No. (1)</t>
  </si>
  <si>
    <t>Program Title</t>
  </si>
  <si>
    <t>255.101</t>
  </si>
  <si>
    <t>LEA-100</t>
  </si>
  <si>
    <t>SPECIAL EDUCATION AND SCHOOL AGE PARENTS</t>
  </si>
  <si>
    <t>255.105</t>
  </si>
  <si>
    <t>LEA-101</t>
  </si>
  <si>
    <t>TRANSPORTATION REIMBURSEMENT YOUTH OPTIONS</t>
  </si>
  <si>
    <t>255.107</t>
  </si>
  <si>
    <t>LEA-102</t>
  </si>
  <si>
    <t>GEN TRANS AID FOR PUBLIC AND NP SCH PUPILS</t>
  </si>
  <si>
    <t>LEA-103</t>
  </si>
  <si>
    <t>AID FOR TRANSPORTING PUPILS OVER ICE</t>
  </si>
  <si>
    <t>255.103</t>
  </si>
  <si>
    <t>LEA-104</t>
  </si>
  <si>
    <t>COMMON SCHOOL FUND LIBRARY AID</t>
  </si>
  <si>
    <t>255.205</t>
  </si>
  <si>
    <t>LEA-105</t>
  </si>
  <si>
    <t>INTEGRATION TRANSFER  RESIDENT</t>
  </si>
  <si>
    <t>255.204</t>
  </si>
  <si>
    <t>LEA-106</t>
  </si>
  <si>
    <t>INTEGRATION TRANSFER  NON RESIDENT</t>
  </si>
  <si>
    <t>255.102</t>
  </si>
  <si>
    <t>LEA-107</t>
  </si>
  <si>
    <t>STATE SCHOOL LUNCH AID</t>
  </si>
  <si>
    <t>255.344</t>
  </si>
  <si>
    <t>LEA-108</t>
  </si>
  <si>
    <t>STATE SCHOOL BREAKFAST AID</t>
  </si>
  <si>
    <t>255.109</t>
  </si>
  <si>
    <t>LEA-109</t>
  </si>
  <si>
    <t>WI SCHOOL DAY MILK PROGRAM</t>
  </si>
  <si>
    <t>255.108</t>
  </si>
  <si>
    <t>LEA-110</t>
  </si>
  <si>
    <t>WI NUTRITION IMPROVEMENT ELDERLY</t>
  </si>
  <si>
    <t>255.106</t>
  </si>
  <si>
    <t>LEA-111</t>
  </si>
  <si>
    <t>BILINGUAL BICULTURAL AID LEA</t>
  </si>
  <si>
    <t>LEA-112</t>
  </si>
  <si>
    <t xml:space="preserve">SUPPLEMENTAL AID LARGE AREA </t>
  </si>
  <si>
    <t>LEA-113</t>
  </si>
  <si>
    <t>PER PUPIL AID</t>
  </si>
  <si>
    <t>LEA-114</t>
  </si>
  <si>
    <t>HIGH COST TRANSPORTATION AID</t>
  </si>
  <si>
    <t>LEA-115</t>
  </si>
  <si>
    <t xml:space="preserve">STATE CHARTER SCHOOLS AID </t>
  </si>
  <si>
    <t>255.201</t>
  </si>
  <si>
    <t>LEA-116</t>
  </si>
  <si>
    <t>EQUALIZATION AIDS</t>
  </si>
  <si>
    <t>255.334</t>
  </si>
  <si>
    <t>LEA-117</t>
  </si>
  <si>
    <t>CHILDREN WITH DISABILITIES EDUCATION BOARD</t>
  </si>
  <si>
    <t>255.203</t>
  </si>
  <si>
    <t>LEA-118</t>
  </si>
  <si>
    <t>SPECIAL ADJUSTMENT AID</t>
  </si>
  <si>
    <t>255.210</t>
  </si>
  <si>
    <t>LEA-119</t>
  </si>
  <si>
    <t>HIGH COST SPECIAL EDUCATION AID</t>
  </si>
  <si>
    <t>LEA-120</t>
  </si>
  <si>
    <t>SUPPLEMENTAL SPECIAL EDUCATION AID</t>
  </si>
  <si>
    <t>LEA-121</t>
  </si>
  <si>
    <t>AID FOR HIGH POVERTY SCHOOL DISTRICT</t>
  </si>
  <si>
    <t>255.207</t>
  </si>
  <si>
    <t>LEA-122</t>
  </si>
  <si>
    <t>CHILDREN AT RISK</t>
  </si>
  <si>
    <t>LEA-124</t>
  </si>
  <si>
    <t>ADULT LITERACY GRANT WALP</t>
  </si>
  <si>
    <t>255.903</t>
  </si>
  <si>
    <t>LEA-125</t>
  </si>
  <si>
    <t>PRECOLLEGE SCHOLARSHIPS</t>
  </si>
  <si>
    <t>255.906</t>
  </si>
  <si>
    <t>LEA-126</t>
  </si>
  <si>
    <t>ELKS AND EASTER SEALS CENTER AID</t>
  </si>
  <si>
    <t>255.920</t>
  </si>
  <si>
    <t>LEA-127</t>
  </si>
  <si>
    <t>MILWAUKEE PUBLIC MUSEUM AID</t>
  </si>
  <si>
    <t>255.921</t>
  </si>
  <si>
    <t>LEA-128</t>
  </si>
  <si>
    <t>VERY SPECIAL ARTS AID</t>
  </si>
  <si>
    <t>255.922</t>
  </si>
  <si>
    <t>LEA-129</t>
  </si>
  <si>
    <t>SPECIAL OLYMPICS AID</t>
  </si>
  <si>
    <t>LEA-130</t>
  </si>
  <si>
    <t>TEACH FOR AMERICA AID</t>
  </si>
  <si>
    <t>LEA-131</t>
  </si>
  <si>
    <t>MPCP AUDIT ADJUSTMENT</t>
  </si>
  <si>
    <t>LEA-132</t>
  </si>
  <si>
    <t>WPCP AUDIT ADJUSTMENT</t>
  </si>
  <si>
    <t>LEA-133</t>
  </si>
  <si>
    <t>WI  PARENTAL CHOICE PROGRAM</t>
  </si>
  <si>
    <t>LEA-134</t>
  </si>
  <si>
    <t>MILWAUKEE PARENTAL CHOICE PROGRAM</t>
  </si>
  <si>
    <t>LEA-135</t>
  </si>
  <si>
    <t>SUMMER SCHOOL MILWAUKEE PARENTAL CHOICE PROGRAM</t>
  </si>
  <si>
    <t>LEA-136</t>
  </si>
  <si>
    <t>SUMMER SCHOOL WI AND RACINE PARENTAL CHOICE PROGRAM</t>
  </si>
  <si>
    <t>LEA-137</t>
  </si>
  <si>
    <t>RACINE PARENTAL CHOICE PROGRAM</t>
  </si>
  <si>
    <t>LEA-138</t>
  </si>
  <si>
    <t>RPCP AUDIT ADJUSTMENT</t>
  </si>
  <si>
    <t>255.350</t>
  </si>
  <si>
    <t>LEA-139</t>
  </si>
  <si>
    <t>WI GRANTS TO SUPPORT GIFTED AND TALENTED</t>
  </si>
  <si>
    <t>255.318</t>
  </si>
  <si>
    <t>LEA-140</t>
  </si>
  <si>
    <t>AMERICAN CANCER SOCIETY</t>
  </si>
  <si>
    <t>255.301</t>
  </si>
  <si>
    <t>LEA-141</t>
  </si>
  <si>
    <t>PEER REVIEW AND MENTORING</t>
  </si>
  <si>
    <t>LEA-142</t>
  </si>
  <si>
    <t>AODA  PROGRAM GRANTS</t>
  </si>
  <si>
    <t>LEA-143</t>
  </si>
  <si>
    <t xml:space="preserve">ALCOHOL AND OTHER DRUG ABUSE </t>
  </si>
  <si>
    <t>255.307</t>
  </si>
  <si>
    <t>LEA-144</t>
  </si>
  <si>
    <t>ALCOHOL DRIVER AND TRAFFIC SAFETY PROG LEA</t>
  </si>
  <si>
    <t>255.327</t>
  </si>
  <si>
    <t>LEA-145</t>
  </si>
  <si>
    <t xml:space="preserve">HEAD START SUPPLEMENT </t>
  </si>
  <si>
    <t>LEA-146</t>
  </si>
  <si>
    <t>FINANCIAL LITERACY REALITY STORE MODEL</t>
  </si>
  <si>
    <t>LEA-149</t>
  </si>
  <si>
    <t xml:space="preserve">READ TO LEAD </t>
  </si>
  <si>
    <t>LEA-150</t>
  </si>
  <si>
    <t>READ TO LEAD</t>
  </si>
  <si>
    <t>LEA-151</t>
  </si>
  <si>
    <t>CAREER AND TECHNICAL EDUCATION INCENTIVE GRANTS</t>
  </si>
  <si>
    <t>LEA-152</t>
  </si>
  <si>
    <t>LEA-153</t>
  </si>
  <si>
    <t>FOUR YEAR OLD KINDERGARTEN GRANTS</t>
  </si>
  <si>
    <t>255.940</t>
  </si>
  <si>
    <t>LEA-154</t>
  </si>
  <si>
    <t>EDUCATOR EFFECTIVE EVAL SYS GRANTS PUBLIC</t>
  </si>
  <si>
    <t>LEA-155</t>
  </si>
  <si>
    <t>TRIBAL LANGUAGE REVITALIZATION GRANTS</t>
  </si>
  <si>
    <t>255.401</t>
  </si>
  <si>
    <t>LEA-157</t>
  </si>
  <si>
    <t>TUITION PAYMENTS BY STATE LEA FUND 10</t>
  </si>
  <si>
    <t>LEA-158</t>
  </si>
  <si>
    <t>TUITION PAYMENTS BY STATE LEA FUND 27</t>
  </si>
  <si>
    <t>LEA-159</t>
  </si>
  <si>
    <t>FULL TIME OPEN ENROLLMENT TRANSFER PAYMENTS</t>
  </si>
  <si>
    <t>255.504</t>
  </si>
  <si>
    <t>LEA-160</t>
  </si>
  <si>
    <t xml:space="preserve">STUDENT ACHIEVE.GUAR IN EDUCATION </t>
  </si>
  <si>
    <t>LEA-161</t>
  </si>
  <si>
    <t xml:space="preserve">SAGE STATE AID FOR DEBT SERVICE </t>
  </si>
  <si>
    <t>LEA-162</t>
  </si>
  <si>
    <t>SPARSITY AID</t>
  </si>
  <si>
    <t>LEA-163</t>
  </si>
  <si>
    <t>SPECIAL NEEDS SCHOLARSHIP PROGRAM</t>
  </si>
  <si>
    <t>255.910</t>
  </si>
  <si>
    <t>LEA-164</t>
  </si>
  <si>
    <t>WISEXPLORE</t>
  </si>
  <si>
    <t>LEA-165</t>
  </si>
  <si>
    <t>LEA-166</t>
  </si>
  <si>
    <t>ASSESSMENTS OF READING READINESS</t>
  </si>
  <si>
    <t>LEA-167</t>
  </si>
  <si>
    <t>ROBOTICS LEAGUE PARTICIPATION GRANTS</t>
  </si>
  <si>
    <t>255.960</t>
  </si>
  <si>
    <t>LEA-168</t>
  </si>
  <si>
    <t>AID FOR SPECIAL EDUCATION TRANSITION GRANT BBL</t>
  </si>
  <si>
    <t>(1) State Pass Through id number is a combination of the 6 digit Agency ID number (LEA) and the 3 digits assigned by program</t>
  </si>
  <si>
    <t>Example: for Abbottsford School District, Agency ID Number is 100007. If they receive Special Education and School Age Parents Aid, their State Pass Through ID No is 100007-100.</t>
  </si>
  <si>
    <t>Agency codes are available in the attached worsheet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</si>
</sst>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quotePrefix="1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quotePrefix="1" applyFill="1" applyAlignment="1" applyProtection="1">
      <alignment horizontal="center"/>
      <protection locked="0"/>
    </xf>
    <xf numFmtId="0" fontId="0" fillId="0" borderId="0" xfId="0" quotePrefix="1" applyProtection="1">
      <protection locked="0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0" xfId="0" quotePrefix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165" fontId="6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NSLP%20Equipment%20Grant%20-%20Public%20-%20Federal%20Grant%20Subaward%20Data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342%20IDEA%20Discretionary%20Federal%20Grant%20Subaward%20Dat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Carl%20Perkins%20-%20CTE%20-%20Federal%20Grant%20Subaward%20Dat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McKinney-Vento%20Education%20for%20Homeless%20Children%20and%20Youth%20Federal%20Grant%20Subaward%20Dat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SPDG%20Schools%20Federal%20Grant%20Subaward%20Data_Revised%209.14.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Rural%20and%20Low%20Income%20Federal%20Grant%20Subaward%20Data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Title%20III%20A%20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Immigrant%20Grant%20-%20Federal%20Grant%20Subaward%20Dat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2017%20Title%20II%20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School%20Improvement%20Grants%20Federal%20Grant%20Subaward%20Dat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CDC-WILY%20FY2017%20Federal%20Grant%20Subaward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Fresh%20Fruit%20and%20Vegetable%20Program%20-%20Public%20-%20Federal%20Grant%20Subaward%20Data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2017%20InSPIRE%20-%20Federal%20Grant%20Subaward%20Data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Refugee%20Federal%20Grant%20Subaward%20Dat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Revised%20Perkins%20NTO%20STEM%20-%20CTE%20-%20Federal%20Grant%20Subaward%20Data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IDEA%20Preschool%20Federal%20Grant%20Subaward%20Dat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2016-17%20Pre%20School%20Grants%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School%20Improvement%20Grants%20Federal%20Grant%20Subaward%20Dat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Carl%20Perkins%20-%20CTE%20-%20Federal%20Grant%20Subaward%20Dat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McKinney-Vento%20Education%20for%20Homeless%20Children%20and%20Youth%20Federal%20Grant%20Subaward%20Data%20-%20Amendment%20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Immigrant%20Grant%20-%20Federal%20Grant%20Subaward%20Data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Title%20I%20Migrant%20Summer%20Program%202016-17%20Federal%20Grant%20Subaward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Fresh%20Fruit%20and%20Vegetable%20Program%20SY%20-%20Public%20-%20Federal%20Grant%20Subaward%20Data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Carl%20Perkins%20(DOC)%20-%20CTE%20-Federal%20Grant%20Subaward%20Data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Title%20I-D%20Subpart%201%202016-17%20Federal%20Grant%20Subaward%20Dat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CACFP%20Garden%20Grant%20-%20Federal%20Grant%20Subaward%20Data%20-%20Publics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AMENDED%20LSTA16%20Federal%20Grant%20Subaward%20Dat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HSSCO%202017_2018%20Federal%20Grant%20Subaward%20Data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Fresh%20Fruit%20and%20Vegetable%20Program%20-%20Private%20-%20Federal%20Grant%20Subaward%20Data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CDCWILY2%20FY2017%20Federal%20Grant%20Subaward%20Data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NSLP%20Equipment%20Grant%20-%20Private%20-%20Federal%20Grant%20Subaward%20Data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%20SFSP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%20SM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Bullying%20Prevention%2016-17%20Federal%20Grant%20Subaward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Title%20I%20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TI-A%20Focus%20Schools%20Federal%20Grant%20Subaward%20Data%202016-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TI%20APTTs%20Continuation%20Grant%20-%20Cohort%201%202016-17%20Federal%20Grant%20Subaward%20Dat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LONGTERM\Grant%20Award%20Data\Federal%20Grants\2016-17%20Ready%20for%20Digital%20Signatures\Grants%20have%20been%20signed\Title%20I%20Migrant%20Summer%20Program%202016-17%20Federal%20Grant%20Subaward%20Data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PI-WIDE\LONGTERM\Grant%20Award%20Data\Federal%20Grants\2016-17%20Ready%20for%20Digital%20Signatures\Grants%20have%20been%20signed\2017%20IDEA%20Flow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010014</v>
          </cell>
          <cell r="C9" t="str">
            <v>Adams-Friendship  School District</v>
          </cell>
          <cell r="D9" t="str">
            <v>963834791</v>
          </cell>
          <cell r="E9" t="str">
            <v>Adams-Friendship  School District</v>
          </cell>
          <cell r="F9" t="str">
            <v>FY 2016 NSLP Equipment Assistance Grant</v>
          </cell>
          <cell r="G9" t="str">
            <v>00</v>
          </cell>
          <cell r="H9">
            <v>23778</v>
          </cell>
          <cell r="I9">
            <v>23778</v>
          </cell>
          <cell r="J9">
            <v>0</v>
          </cell>
          <cell r="K9"/>
          <cell r="L9">
            <v>23778</v>
          </cell>
          <cell r="M9"/>
          <cell r="N9"/>
          <cell r="O9"/>
          <cell r="P9">
            <v>23778</v>
          </cell>
          <cell r="Q9"/>
          <cell r="R9"/>
          <cell r="S9"/>
          <cell r="T9">
            <v>23778</v>
          </cell>
          <cell r="U9"/>
          <cell r="V9"/>
          <cell r="W9" t="str">
            <v>FY 17-010014-Equip-531</v>
          </cell>
        </row>
        <row r="10">
          <cell r="B10" t="str">
            <v>340140</v>
          </cell>
          <cell r="C10" t="str">
            <v>Antigo School District</v>
          </cell>
          <cell r="D10" t="str">
            <v>080489594</v>
          </cell>
          <cell r="E10" t="str">
            <v>Unified School District Antigo</v>
          </cell>
          <cell r="F10" t="str">
            <v>FY 2016 NSLP Equipment Assistance Grant</v>
          </cell>
          <cell r="G10" t="str">
            <v>00</v>
          </cell>
          <cell r="H10">
            <v>43481</v>
          </cell>
          <cell r="I10">
            <v>43481</v>
          </cell>
          <cell r="J10">
            <v>0</v>
          </cell>
          <cell r="K10"/>
          <cell r="L10">
            <v>43481</v>
          </cell>
          <cell r="M10"/>
          <cell r="N10"/>
          <cell r="O10"/>
          <cell r="P10">
            <v>43481</v>
          </cell>
          <cell r="Q10"/>
          <cell r="R10"/>
          <cell r="S10"/>
          <cell r="T10">
            <v>43481</v>
          </cell>
          <cell r="U10"/>
          <cell r="V10"/>
          <cell r="W10" t="str">
            <v>FY 17-340140-Equip-531</v>
          </cell>
        </row>
        <row r="11">
          <cell r="B11" t="str">
            <v>020170</v>
          </cell>
          <cell r="C11" t="str">
            <v>Ashland School District</v>
          </cell>
          <cell r="D11" t="str">
            <v>617570668</v>
          </cell>
          <cell r="E11" t="str">
            <v>Ashland School District</v>
          </cell>
          <cell r="F11" t="str">
            <v>FY 2016 NSLP Equipment Assistance Grant</v>
          </cell>
          <cell r="G11" t="str">
            <v>00</v>
          </cell>
          <cell r="H11">
            <v>3440</v>
          </cell>
          <cell r="I11">
            <v>3440</v>
          </cell>
          <cell r="J11">
            <v>0</v>
          </cell>
          <cell r="K11"/>
          <cell r="L11">
            <v>3440</v>
          </cell>
          <cell r="M11"/>
          <cell r="N11"/>
          <cell r="O11"/>
          <cell r="P11">
            <v>3440</v>
          </cell>
          <cell r="Q11"/>
          <cell r="R11"/>
          <cell r="S11"/>
          <cell r="T11">
            <v>3440</v>
          </cell>
          <cell r="U11"/>
          <cell r="V11"/>
          <cell r="W11" t="str">
            <v>FY 17-020170-Equip-531</v>
          </cell>
        </row>
        <row r="12">
          <cell r="B12" t="str">
            <v>220609</v>
          </cell>
          <cell r="C12" t="str">
            <v>Boscobel Area School District</v>
          </cell>
          <cell r="D12">
            <v>189346661</v>
          </cell>
          <cell r="E12" t="str">
            <v>Boscobel School District</v>
          </cell>
          <cell r="F12" t="str">
            <v>FY 2016 NSLP Equipment Assistance Grant</v>
          </cell>
          <cell r="G12" t="str">
            <v>00</v>
          </cell>
          <cell r="H12">
            <v>21705</v>
          </cell>
          <cell r="I12">
            <v>21705</v>
          </cell>
          <cell r="J12">
            <v>0</v>
          </cell>
          <cell r="K12"/>
          <cell r="L12">
            <v>21705</v>
          </cell>
          <cell r="M12"/>
          <cell r="N12"/>
          <cell r="O12"/>
          <cell r="P12">
            <v>21705</v>
          </cell>
          <cell r="Q12"/>
          <cell r="R12"/>
          <cell r="S12"/>
          <cell r="T12">
            <v>21705</v>
          </cell>
          <cell r="U12"/>
          <cell r="V12"/>
          <cell r="W12" t="str">
            <v>FY 17-220609-Equip-531</v>
          </cell>
        </row>
        <row r="13">
          <cell r="B13" t="str">
            <v>681141</v>
          </cell>
          <cell r="C13" t="str">
            <v>Clintonville School District</v>
          </cell>
          <cell r="D13" t="str">
            <v>030187405</v>
          </cell>
          <cell r="E13" t="str">
            <v>Clintonville Public School district</v>
          </cell>
          <cell r="F13" t="str">
            <v>FY 2016 NSLP Equipment Assistance Grant</v>
          </cell>
          <cell r="G13" t="str">
            <v>00</v>
          </cell>
          <cell r="H13">
            <v>8828</v>
          </cell>
          <cell r="I13">
            <v>8828</v>
          </cell>
          <cell r="J13">
            <v>0</v>
          </cell>
          <cell r="K13"/>
          <cell r="L13">
            <v>8828</v>
          </cell>
          <cell r="M13"/>
          <cell r="N13"/>
          <cell r="O13"/>
          <cell r="P13">
            <v>8828</v>
          </cell>
          <cell r="Q13"/>
          <cell r="R13"/>
          <cell r="S13"/>
          <cell r="T13">
            <v>8828</v>
          </cell>
          <cell r="U13"/>
          <cell r="V13"/>
          <cell r="W13" t="str">
            <v>FY 17-681141-Equip-531</v>
          </cell>
        </row>
        <row r="14">
          <cell r="B14" t="str">
            <v>221813</v>
          </cell>
          <cell r="C14" t="str">
            <v>Fennimore Community School District</v>
          </cell>
          <cell r="D14">
            <v>150844645</v>
          </cell>
          <cell r="E14" t="str">
            <v>Fennimore Community School District</v>
          </cell>
          <cell r="F14" t="str">
            <v>FY 2016 NSLP Equipment Assistance Grant</v>
          </cell>
          <cell r="G14" t="str">
            <v>00</v>
          </cell>
          <cell r="H14">
            <v>15946</v>
          </cell>
          <cell r="I14">
            <v>15946</v>
          </cell>
          <cell r="J14">
            <v>0</v>
          </cell>
          <cell r="K14"/>
          <cell r="L14">
            <v>15946</v>
          </cell>
          <cell r="M14"/>
          <cell r="N14"/>
          <cell r="O14"/>
          <cell r="P14">
            <v>15946</v>
          </cell>
          <cell r="Q14"/>
          <cell r="R14"/>
          <cell r="S14"/>
          <cell r="T14">
            <v>15946</v>
          </cell>
          <cell r="U14"/>
          <cell r="V14"/>
          <cell r="W14" t="str">
            <v>FY 17-221813-Equip-531</v>
          </cell>
        </row>
        <row r="15">
          <cell r="B15" t="str">
            <v>572478</v>
          </cell>
          <cell r="C15" t="str">
            <v>Hayward Community School District</v>
          </cell>
          <cell r="D15" t="str">
            <v>780209289</v>
          </cell>
          <cell r="E15" t="str">
            <v>Hayward Community School District</v>
          </cell>
          <cell r="F15" t="str">
            <v>FY 2016 NSLP Equipment Assistance Grant</v>
          </cell>
          <cell r="G15" t="str">
            <v>00</v>
          </cell>
          <cell r="H15">
            <v>3942</v>
          </cell>
          <cell r="I15">
            <v>3942</v>
          </cell>
          <cell r="J15">
            <v>0</v>
          </cell>
          <cell r="K15"/>
          <cell r="L15">
            <v>3942</v>
          </cell>
          <cell r="M15"/>
          <cell r="N15"/>
          <cell r="O15"/>
          <cell r="P15">
            <v>3942</v>
          </cell>
          <cell r="Q15"/>
          <cell r="R15"/>
          <cell r="S15"/>
          <cell r="T15">
            <v>3942</v>
          </cell>
          <cell r="U15"/>
          <cell r="V15"/>
          <cell r="W15" t="str">
            <v>FY 17-572478-Equip-531</v>
          </cell>
        </row>
        <row r="16">
          <cell r="B16" t="str">
            <v>622541</v>
          </cell>
          <cell r="C16" t="str">
            <v>Hillsboro School District</v>
          </cell>
          <cell r="D16" t="str">
            <v>028309342</v>
          </cell>
          <cell r="E16" t="str">
            <v>Hillsboro School District</v>
          </cell>
          <cell r="F16" t="str">
            <v>FY 2016 NSLP Equipment Assistance Grant</v>
          </cell>
          <cell r="G16" t="str">
            <v>00</v>
          </cell>
          <cell r="H16">
            <v>19086</v>
          </cell>
          <cell r="I16">
            <v>19086</v>
          </cell>
          <cell r="J16">
            <v>0</v>
          </cell>
          <cell r="K16"/>
          <cell r="L16">
            <v>19086</v>
          </cell>
          <cell r="M16"/>
          <cell r="N16"/>
          <cell r="O16"/>
          <cell r="P16">
            <v>19086</v>
          </cell>
          <cell r="Q16"/>
          <cell r="R16"/>
          <cell r="S16"/>
          <cell r="T16">
            <v>19086</v>
          </cell>
          <cell r="U16"/>
          <cell r="V16"/>
          <cell r="W16" t="str">
            <v>FY 17-622541-Equip-531</v>
          </cell>
        </row>
        <row r="17">
          <cell r="B17" t="str">
            <v>222912</v>
          </cell>
          <cell r="C17" t="str">
            <v>Lancaster Community School District</v>
          </cell>
          <cell r="D17" t="str">
            <v>792986945</v>
          </cell>
          <cell r="E17" t="str">
            <v>Lancaster Community School District</v>
          </cell>
          <cell r="F17" t="str">
            <v>FY 2016 NSLP Equipment Assistance Grant</v>
          </cell>
          <cell r="G17" t="str">
            <v>00</v>
          </cell>
          <cell r="H17">
            <v>5075</v>
          </cell>
          <cell r="I17">
            <v>5075</v>
          </cell>
          <cell r="J17">
            <v>0</v>
          </cell>
          <cell r="K17"/>
          <cell r="L17">
            <v>5075</v>
          </cell>
          <cell r="M17"/>
          <cell r="N17"/>
          <cell r="O17"/>
          <cell r="P17">
            <v>5075</v>
          </cell>
          <cell r="Q17"/>
          <cell r="R17"/>
          <cell r="S17"/>
          <cell r="T17">
            <v>5075</v>
          </cell>
          <cell r="U17"/>
          <cell r="V17"/>
          <cell r="W17" t="str">
            <v>FY 17-222912-Equip-531</v>
          </cell>
        </row>
        <row r="18">
          <cell r="B18" t="str">
            <v>133269</v>
          </cell>
          <cell r="C18" t="str">
            <v>Madison Metropolitan School District</v>
          </cell>
          <cell r="D18" t="str">
            <v>020466561</v>
          </cell>
          <cell r="E18" t="str">
            <v>Madison Metropolitan School District</v>
          </cell>
          <cell r="F18" t="str">
            <v>FY 2016 NSLP Equipment Assistance Grant</v>
          </cell>
          <cell r="G18" t="str">
            <v>00</v>
          </cell>
          <cell r="H18">
            <v>17552</v>
          </cell>
          <cell r="I18">
            <v>17552</v>
          </cell>
          <cell r="J18">
            <v>0</v>
          </cell>
          <cell r="K18"/>
          <cell r="L18">
            <v>17552</v>
          </cell>
          <cell r="M18"/>
          <cell r="N18"/>
          <cell r="O18"/>
          <cell r="P18">
            <v>17552</v>
          </cell>
          <cell r="Q18"/>
          <cell r="R18"/>
          <cell r="S18"/>
          <cell r="T18">
            <v>17552</v>
          </cell>
          <cell r="U18"/>
          <cell r="V18"/>
          <cell r="W18" t="str">
            <v>FY 17-133269-Equip-531</v>
          </cell>
        </row>
        <row r="19">
          <cell r="B19" t="str">
            <v>363290</v>
          </cell>
          <cell r="C19" t="str">
            <v>Manitowoc School District</v>
          </cell>
          <cell r="D19" t="str">
            <v>031936974</v>
          </cell>
          <cell r="E19" t="str">
            <v>Manitowoc School District</v>
          </cell>
          <cell r="F19" t="str">
            <v>FY 2016 NSLP Equipment Assistance Grant</v>
          </cell>
          <cell r="G19" t="str">
            <v>00</v>
          </cell>
          <cell r="H19">
            <v>5990</v>
          </cell>
          <cell r="I19">
            <v>5990</v>
          </cell>
          <cell r="J19">
            <v>0</v>
          </cell>
          <cell r="K19"/>
          <cell r="L19">
            <v>5990</v>
          </cell>
          <cell r="M19"/>
          <cell r="N19"/>
          <cell r="O19"/>
          <cell r="P19">
            <v>5990</v>
          </cell>
          <cell r="Q19"/>
          <cell r="R19"/>
          <cell r="S19"/>
          <cell r="T19">
            <v>5990</v>
          </cell>
          <cell r="U19"/>
          <cell r="V19"/>
          <cell r="W19" t="str">
            <v>FY 17-363290-Equip-531</v>
          </cell>
        </row>
        <row r="20">
          <cell r="B20" t="str">
            <v>293360</v>
          </cell>
          <cell r="C20" t="str">
            <v>Mauston School District</v>
          </cell>
          <cell r="D20">
            <v>868411083</v>
          </cell>
          <cell r="E20" t="str">
            <v>Mauston School District</v>
          </cell>
          <cell r="F20" t="str">
            <v>FY 2016 NSLP Equipment Assistance Grant</v>
          </cell>
          <cell r="G20" t="str">
            <v>00</v>
          </cell>
          <cell r="H20">
            <v>6429</v>
          </cell>
          <cell r="I20">
            <v>6429</v>
          </cell>
          <cell r="J20">
            <v>0</v>
          </cell>
          <cell r="K20"/>
          <cell r="L20">
            <v>6429</v>
          </cell>
          <cell r="M20"/>
          <cell r="N20"/>
          <cell r="O20"/>
          <cell r="P20">
            <v>6429</v>
          </cell>
          <cell r="Q20"/>
          <cell r="R20"/>
          <cell r="S20"/>
          <cell r="T20">
            <v>6429</v>
          </cell>
          <cell r="U20"/>
          <cell r="V20"/>
          <cell r="W20" t="str">
            <v>FY 17-293360-Equip-531</v>
          </cell>
        </row>
        <row r="21">
          <cell r="B21" t="str">
            <v>173444</v>
          </cell>
          <cell r="C21" t="str">
            <v>Menomonie Area School District</v>
          </cell>
          <cell r="D21" t="str">
            <v>055464143</v>
          </cell>
          <cell r="E21" t="str">
            <v>Menomonie Area School District</v>
          </cell>
          <cell r="F21" t="str">
            <v>FY 2016 NSLP Equipment Assistance Grant</v>
          </cell>
          <cell r="G21" t="str">
            <v>00</v>
          </cell>
          <cell r="H21">
            <v>5706</v>
          </cell>
          <cell r="I21">
            <v>5706</v>
          </cell>
          <cell r="J21">
            <v>0</v>
          </cell>
          <cell r="K21"/>
          <cell r="L21">
            <v>5706</v>
          </cell>
          <cell r="M21"/>
          <cell r="N21"/>
          <cell r="O21"/>
          <cell r="P21">
            <v>5706</v>
          </cell>
          <cell r="Q21"/>
          <cell r="R21"/>
          <cell r="S21"/>
          <cell r="T21">
            <v>5706</v>
          </cell>
          <cell r="U21"/>
          <cell r="V21"/>
          <cell r="W21" t="str">
            <v>FY 17-173444-Equip-531</v>
          </cell>
        </row>
        <row r="22">
          <cell r="B22" t="str">
            <v>474459</v>
          </cell>
          <cell r="C22" t="str">
            <v>Plum City School District</v>
          </cell>
          <cell r="D22">
            <v>100083872</v>
          </cell>
          <cell r="E22" t="str">
            <v>Plum City School District</v>
          </cell>
          <cell r="F22" t="str">
            <v>FY 2016 NSLP Equipment Assistance Grant</v>
          </cell>
          <cell r="G22" t="str">
            <v>00</v>
          </cell>
          <cell r="H22">
            <v>30165</v>
          </cell>
          <cell r="I22">
            <v>30165</v>
          </cell>
          <cell r="J22">
            <v>0</v>
          </cell>
          <cell r="K22"/>
          <cell r="L22">
            <v>30165</v>
          </cell>
          <cell r="M22"/>
          <cell r="N22"/>
          <cell r="O22"/>
          <cell r="P22">
            <v>30165</v>
          </cell>
          <cell r="Q22"/>
          <cell r="R22"/>
          <cell r="S22"/>
          <cell r="T22">
            <v>30165</v>
          </cell>
          <cell r="U22"/>
          <cell r="V22"/>
          <cell r="W22" t="str">
            <v>FY 17-474459-Equip-531</v>
          </cell>
        </row>
        <row r="23">
          <cell r="B23" t="str">
            <v>595271</v>
          </cell>
          <cell r="C23" t="str">
            <v>Sheboygan Area School District</v>
          </cell>
          <cell r="D23" t="str">
            <v>032878456</v>
          </cell>
          <cell r="E23" t="str">
            <v>Sheboygan Area School District</v>
          </cell>
          <cell r="F23" t="str">
            <v>FY 2016 NSLP Equipment Assistance Grant</v>
          </cell>
          <cell r="G23" t="str">
            <v>00</v>
          </cell>
          <cell r="H23">
            <v>40339</v>
          </cell>
          <cell r="I23">
            <v>40339</v>
          </cell>
          <cell r="J23">
            <v>0</v>
          </cell>
          <cell r="K23"/>
          <cell r="L23">
            <v>40339</v>
          </cell>
          <cell r="M23"/>
          <cell r="N23"/>
          <cell r="O23"/>
          <cell r="P23">
            <v>40339</v>
          </cell>
          <cell r="Q23"/>
          <cell r="R23"/>
          <cell r="S23"/>
          <cell r="T23">
            <v>40339</v>
          </cell>
          <cell r="U23"/>
          <cell r="V23"/>
          <cell r="W23" t="str">
            <v>FY 17-595271-Equip-531</v>
          </cell>
        </row>
        <row r="24">
          <cell r="B24" t="str">
            <v>405026</v>
          </cell>
          <cell r="C24" t="str">
            <v>Saint Francis School District</v>
          </cell>
          <cell r="D24">
            <v>800517836</v>
          </cell>
          <cell r="E24" t="str">
            <v>Saint Francis School District</v>
          </cell>
          <cell r="F24" t="str">
            <v>FY 2016 NSLP Equipment Assistance Grant</v>
          </cell>
          <cell r="G24" t="str">
            <v>00</v>
          </cell>
          <cell r="H24">
            <v>19901</v>
          </cell>
          <cell r="I24">
            <v>19901</v>
          </cell>
          <cell r="J24">
            <v>0</v>
          </cell>
          <cell r="K24"/>
          <cell r="L24">
            <v>19901</v>
          </cell>
          <cell r="M24"/>
          <cell r="N24"/>
          <cell r="O24"/>
          <cell r="P24">
            <v>19901</v>
          </cell>
          <cell r="Q24"/>
          <cell r="R24"/>
          <cell r="S24"/>
          <cell r="T24">
            <v>19901</v>
          </cell>
          <cell r="U24"/>
          <cell r="V24"/>
          <cell r="W24" t="str">
            <v>FY 17-405026-Equip-531</v>
          </cell>
        </row>
        <row r="25">
          <cell r="B25" t="str">
            <v>165663</v>
          </cell>
          <cell r="C25" t="str">
            <v>Superior School District</v>
          </cell>
          <cell r="D25" t="str">
            <v>031366933</v>
          </cell>
          <cell r="E25" t="str">
            <v>Superior School District</v>
          </cell>
          <cell r="F25" t="str">
            <v>FY 2016 NSLP Equipment Assistance Grant</v>
          </cell>
          <cell r="G25" t="str">
            <v>00</v>
          </cell>
          <cell r="H25">
            <v>57137</v>
          </cell>
          <cell r="I25">
            <v>57137</v>
          </cell>
          <cell r="J25">
            <v>0</v>
          </cell>
          <cell r="K25"/>
          <cell r="L25">
            <v>57137</v>
          </cell>
          <cell r="M25"/>
          <cell r="N25"/>
          <cell r="O25"/>
          <cell r="P25">
            <v>57137</v>
          </cell>
          <cell r="Q25"/>
          <cell r="R25"/>
          <cell r="S25"/>
          <cell r="T25">
            <v>57137</v>
          </cell>
          <cell r="U25"/>
          <cell r="V25"/>
          <cell r="W25" t="str">
            <v>FY 17-165663-Equip-531</v>
          </cell>
        </row>
        <row r="26">
          <cell r="B26" t="str">
            <v>035810</v>
          </cell>
          <cell r="C26" t="str">
            <v>Turtle Lake School District</v>
          </cell>
          <cell r="D26">
            <v>159540806</v>
          </cell>
          <cell r="E26" t="str">
            <v>Turtle Lake School District</v>
          </cell>
          <cell r="F26" t="str">
            <v>FY 2016 NSLP Equipment Assistance Grant</v>
          </cell>
          <cell r="G26" t="str">
            <v>00</v>
          </cell>
          <cell r="H26">
            <v>19844</v>
          </cell>
          <cell r="I26">
            <v>19844</v>
          </cell>
          <cell r="J26">
            <v>0</v>
          </cell>
          <cell r="K26"/>
          <cell r="L26">
            <v>19844</v>
          </cell>
          <cell r="M26"/>
          <cell r="N26"/>
          <cell r="O26"/>
          <cell r="P26">
            <v>19844</v>
          </cell>
          <cell r="Q26"/>
          <cell r="R26"/>
          <cell r="S26"/>
          <cell r="T26">
            <v>19844</v>
          </cell>
          <cell r="U26"/>
          <cell r="V26"/>
          <cell r="W26" t="str">
            <v>FY 17-035810-Equip-531</v>
          </cell>
        </row>
        <row r="27">
          <cell r="B27" t="str">
            <v>696475</v>
          </cell>
          <cell r="C27" t="str">
            <v>Wild Rose School District</v>
          </cell>
          <cell r="D27" t="str">
            <v>100593276</v>
          </cell>
          <cell r="E27" t="str">
            <v>Wild Rose School District</v>
          </cell>
          <cell r="F27" t="str">
            <v>FY 2016 NSLP Equipment Assistance Grant</v>
          </cell>
          <cell r="G27" t="str">
            <v>00</v>
          </cell>
          <cell r="H27">
            <v>13954</v>
          </cell>
          <cell r="I27">
            <v>13954</v>
          </cell>
          <cell r="J27">
            <v>0</v>
          </cell>
          <cell r="K27"/>
          <cell r="L27">
            <v>13954</v>
          </cell>
          <cell r="M27"/>
          <cell r="N27"/>
          <cell r="O27"/>
          <cell r="P27">
            <v>13954</v>
          </cell>
          <cell r="Q27"/>
          <cell r="R27"/>
          <cell r="S27"/>
          <cell r="T27">
            <v>13954</v>
          </cell>
          <cell r="U27"/>
          <cell r="V27"/>
          <cell r="W27" t="str">
            <v>FY 17-696475-Equip-531</v>
          </cell>
        </row>
        <row r="28">
          <cell r="B28" t="str">
            <v>566678</v>
          </cell>
          <cell r="C28" t="str">
            <v>Wisconsin Dells School District</v>
          </cell>
          <cell r="D28">
            <v>193505328</v>
          </cell>
          <cell r="E28" t="str">
            <v>Wisconsin Dells School District</v>
          </cell>
          <cell r="F28" t="str">
            <v>FY 2016 NSLP Equipment Assistance Grant</v>
          </cell>
          <cell r="G28" t="str">
            <v>00</v>
          </cell>
          <cell r="H28">
            <v>11686</v>
          </cell>
          <cell r="I28">
            <v>11686</v>
          </cell>
          <cell r="J28">
            <v>0</v>
          </cell>
          <cell r="K28"/>
          <cell r="L28">
            <v>11686</v>
          </cell>
          <cell r="M28"/>
          <cell r="N28"/>
          <cell r="O28"/>
          <cell r="P28">
            <v>11686</v>
          </cell>
          <cell r="Q28"/>
          <cell r="R28"/>
          <cell r="S28"/>
          <cell r="T28">
            <v>11686</v>
          </cell>
          <cell r="U28"/>
          <cell r="V28"/>
          <cell r="W28" t="str">
            <v>FY 17-566678-Equip-531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Sheet1"/>
    </sheetNames>
    <sheetDataSet>
      <sheetData sheetId="0"/>
      <sheetData sheetId="1">
        <row r="8">
          <cell r="B8" t="str">
            <v>749901</v>
          </cell>
          <cell r="C8" t="str">
            <v>CESA #01</v>
          </cell>
          <cell r="D8" t="str">
            <v>829175566</v>
          </cell>
          <cell r="E8" t="str">
            <v>CESA #01</v>
          </cell>
          <cell r="F8" t="str">
            <v>2r Charter School Special Education Capacity Building Initiative</v>
          </cell>
          <cell r="G8" t="str">
            <v>00</v>
          </cell>
          <cell r="H8">
            <v>200000</v>
          </cell>
          <cell r="I8">
            <v>200000</v>
          </cell>
          <cell r="J8">
            <v>0</v>
          </cell>
          <cell r="K8"/>
          <cell r="L8" t="str">
            <v/>
          </cell>
          <cell r="M8"/>
          <cell r="N8"/>
          <cell r="O8"/>
          <cell r="P8" t="str">
            <v/>
          </cell>
          <cell r="Q8"/>
          <cell r="R8"/>
          <cell r="S8"/>
          <cell r="T8">
            <v>200000</v>
          </cell>
          <cell r="U8"/>
          <cell r="V8"/>
          <cell r="W8" t="str">
            <v>2017-749901-IDEA-342</v>
          </cell>
        </row>
        <row r="9">
          <cell r="B9" t="str">
            <v>050182</v>
          </cell>
          <cell r="C9" t="str">
            <v>Ashwaubenon School District</v>
          </cell>
          <cell r="D9" t="str">
            <v>100082049</v>
          </cell>
          <cell r="E9" t="str">
            <v>Ashwaubenon School District</v>
          </cell>
          <cell r="F9" t="str">
            <v>Autism Eidence Based Practice Grant</v>
          </cell>
          <cell r="G9" t="str">
            <v>00</v>
          </cell>
          <cell r="H9">
            <v>8000</v>
          </cell>
          <cell r="I9">
            <v>8000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8000</v>
          </cell>
          <cell r="U9"/>
          <cell r="V9"/>
          <cell r="W9" t="str">
            <v>2017-050182-IDEA-342</v>
          </cell>
        </row>
        <row r="10">
          <cell r="B10" t="str">
            <v>610485</v>
          </cell>
          <cell r="C10" t="str">
            <v>Blair-Taylor School District</v>
          </cell>
          <cell r="D10" t="str">
            <v>100579309</v>
          </cell>
          <cell r="E10" t="str">
            <v>Blair-Taylor School District</v>
          </cell>
          <cell r="F10" t="str">
            <v>Autism Eidence Based Practice Grant</v>
          </cell>
          <cell r="G10" t="str">
            <v>00</v>
          </cell>
          <cell r="H10">
            <v>8000</v>
          </cell>
          <cell r="I10">
            <v>8000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8000</v>
          </cell>
          <cell r="U10"/>
          <cell r="V10"/>
          <cell r="W10" t="str">
            <v>2017-610485-IDEA-342</v>
          </cell>
        </row>
        <row r="11">
          <cell r="B11" t="str">
            <v>400721</v>
          </cell>
          <cell r="C11" t="str">
            <v>Brown Deer School District</v>
          </cell>
          <cell r="D11" t="str">
            <v>017680331</v>
          </cell>
          <cell r="E11" t="str">
            <v>Brown Deer School District</v>
          </cell>
          <cell r="F11" t="str">
            <v>Autism Eidence Based Practice Grant</v>
          </cell>
          <cell r="G11" t="str">
            <v>00</v>
          </cell>
          <cell r="H11">
            <v>8000</v>
          </cell>
          <cell r="I11">
            <v>8000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8000</v>
          </cell>
          <cell r="U11"/>
          <cell r="V11"/>
          <cell r="W11" t="str">
            <v>2017-400721-IDEA-342</v>
          </cell>
        </row>
        <row r="12">
          <cell r="B12" t="str">
            <v>381169</v>
          </cell>
          <cell r="C12" t="str">
            <v>Coleman School District</v>
          </cell>
          <cell r="D12" t="str">
            <v>017089863</v>
          </cell>
          <cell r="E12" t="str">
            <v>School District of Coleman</v>
          </cell>
          <cell r="F12" t="str">
            <v>Autism Eidence Based Practice Grant</v>
          </cell>
          <cell r="G12" t="str">
            <v>00</v>
          </cell>
          <cell r="H12">
            <v>8000</v>
          </cell>
          <cell r="I12">
            <v>8000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8000</v>
          </cell>
          <cell r="U12"/>
          <cell r="V12"/>
          <cell r="W12" t="str">
            <v>2017-381169-IDEA-342</v>
          </cell>
        </row>
        <row r="13">
          <cell r="B13" t="str">
            <v>471659</v>
          </cell>
          <cell r="C13" t="str">
            <v>Ellsworth Community School District</v>
          </cell>
          <cell r="D13" t="str">
            <v>037345543</v>
          </cell>
          <cell r="E13" t="str">
            <v>Ellsworth Community School District</v>
          </cell>
          <cell r="F13" t="str">
            <v>Autism Eidence Based Practice Grant</v>
          </cell>
          <cell r="G13" t="str">
            <v>00</v>
          </cell>
          <cell r="H13">
            <v>8000</v>
          </cell>
          <cell r="I13">
            <v>8000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8000</v>
          </cell>
          <cell r="U13"/>
          <cell r="V13"/>
          <cell r="W13" t="str">
            <v>2017-471659-IDEA-342</v>
          </cell>
        </row>
        <row r="14">
          <cell r="B14" t="str">
            <v>052289</v>
          </cell>
          <cell r="C14" t="str">
            <v>Green Bay Area School District</v>
          </cell>
          <cell r="D14" t="str">
            <v>100582212</v>
          </cell>
          <cell r="E14" t="str">
            <v>Green Bay Area Public School District</v>
          </cell>
          <cell r="F14" t="str">
            <v>Autism Eidence Based Practice Grant</v>
          </cell>
          <cell r="G14" t="str">
            <v>00</v>
          </cell>
          <cell r="H14">
            <v>8000</v>
          </cell>
          <cell r="I14">
            <v>8000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8000</v>
          </cell>
          <cell r="U14"/>
          <cell r="V14"/>
          <cell r="W14" t="str">
            <v>2017-052289-IDEA-342</v>
          </cell>
        </row>
        <row r="15">
          <cell r="B15" t="str">
            <v>402296</v>
          </cell>
          <cell r="C15" t="str">
            <v>Greendale School District</v>
          </cell>
          <cell r="D15" t="str">
            <v>071162002</v>
          </cell>
          <cell r="E15" t="str">
            <v>Greendale School District</v>
          </cell>
          <cell r="F15" t="str">
            <v>Autism Eidence Based Practice Grant</v>
          </cell>
          <cell r="G15" t="str">
            <v>00</v>
          </cell>
          <cell r="H15">
            <v>8000</v>
          </cell>
          <cell r="I15">
            <v>8000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8000</v>
          </cell>
          <cell r="U15"/>
          <cell r="V15"/>
          <cell r="W15" t="str">
            <v>2017-402296-IDEA-342</v>
          </cell>
        </row>
        <row r="16">
          <cell r="B16" t="str">
            <v>572478</v>
          </cell>
          <cell r="C16" t="str">
            <v>Hayward Community School District</v>
          </cell>
          <cell r="D16" t="str">
            <v>780209289</v>
          </cell>
          <cell r="E16" t="str">
            <v>Hayward Community School District</v>
          </cell>
          <cell r="F16" t="str">
            <v>Autism Eidence Based Practice Grant</v>
          </cell>
          <cell r="G16" t="str">
            <v>00</v>
          </cell>
          <cell r="H16">
            <v>8000</v>
          </cell>
          <cell r="I16">
            <v>8000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8000</v>
          </cell>
          <cell r="U16"/>
          <cell r="V16"/>
          <cell r="W16" t="str">
            <v>2017-572478-IDEA-342</v>
          </cell>
        </row>
        <row r="17">
          <cell r="B17" t="str">
            <v>252527</v>
          </cell>
          <cell r="C17" t="str">
            <v>Highland School District</v>
          </cell>
          <cell r="D17" t="str">
            <v>193078573</v>
          </cell>
          <cell r="E17" t="str">
            <v>Highland School District</v>
          </cell>
          <cell r="F17" t="str">
            <v>Autism Eidence Based Practice Grant</v>
          </cell>
          <cell r="G17" t="str">
            <v>00</v>
          </cell>
          <cell r="H17">
            <v>8000</v>
          </cell>
          <cell r="I17">
            <v>8000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8000</v>
          </cell>
          <cell r="U17"/>
          <cell r="V17"/>
          <cell r="W17" t="str">
            <v>2017-252527-IDEA-342</v>
          </cell>
        </row>
        <row r="18">
          <cell r="B18" t="str">
            <v>322562</v>
          </cell>
          <cell r="C18" t="str">
            <v>Holmen School District</v>
          </cell>
          <cell r="D18" t="str">
            <v>100607829</v>
          </cell>
          <cell r="E18" t="str">
            <v>Holmen School District</v>
          </cell>
          <cell r="F18" t="str">
            <v>Autism Eidence Based Practice Grant</v>
          </cell>
          <cell r="G18" t="str">
            <v>00</v>
          </cell>
          <cell r="H18">
            <v>8000</v>
          </cell>
          <cell r="I18">
            <v>8000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8000</v>
          </cell>
          <cell r="U18"/>
          <cell r="V18"/>
          <cell r="W18" t="str">
            <v>2017-322562-IDEA-342</v>
          </cell>
        </row>
        <row r="19">
          <cell r="B19" t="str">
            <v>282898</v>
          </cell>
          <cell r="C19" t="str">
            <v>Lake Mills Area School District</v>
          </cell>
          <cell r="D19" t="str">
            <v>013846944</v>
          </cell>
          <cell r="E19" t="str">
            <v>Lake Mills Area School District</v>
          </cell>
          <cell r="F19" t="str">
            <v>Autism Eidence Based Practice Grant</v>
          </cell>
          <cell r="G19" t="str">
            <v>00</v>
          </cell>
          <cell r="H19">
            <v>8000</v>
          </cell>
          <cell r="I19">
            <v>8000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8000</v>
          </cell>
          <cell r="U19"/>
          <cell r="V19"/>
          <cell r="W19" t="str">
            <v>2017-282898-IDEA-342</v>
          </cell>
        </row>
        <row r="20">
          <cell r="B20" t="str">
            <v>363290</v>
          </cell>
          <cell r="C20" t="str">
            <v>Manitowoc School District</v>
          </cell>
          <cell r="D20" t="str">
            <v>031936974</v>
          </cell>
          <cell r="E20" t="str">
            <v>Manitowoc School District</v>
          </cell>
          <cell r="F20" t="str">
            <v>Autism Eidence Based Practice Grant</v>
          </cell>
          <cell r="G20" t="str">
            <v>00</v>
          </cell>
          <cell r="H20">
            <v>8000</v>
          </cell>
          <cell r="I20">
            <v>8000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8000</v>
          </cell>
          <cell r="U20"/>
          <cell r="V20"/>
          <cell r="W20" t="str">
            <v>2017-363290-IDEA-342</v>
          </cell>
        </row>
        <row r="21">
          <cell r="B21" t="str">
            <v>163297</v>
          </cell>
          <cell r="C21" t="str">
            <v>Maple School District</v>
          </cell>
          <cell r="D21" t="str">
            <v>036109254</v>
          </cell>
          <cell r="E21" t="str">
            <v>Maple School District</v>
          </cell>
          <cell r="F21" t="str">
            <v>Autism Eidence Based Practice Grant</v>
          </cell>
          <cell r="G21" t="str">
            <v>00</v>
          </cell>
          <cell r="H21">
            <v>8000</v>
          </cell>
          <cell r="I21">
            <v>8000</v>
          </cell>
          <cell r="J21">
            <v>0</v>
          </cell>
          <cell r="K21"/>
          <cell r="L21" t="str">
            <v/>
          </cell>
          <cell r="M21"/>
          <cell r="N21"/>
          <cell r="O21"/>
          <cell r="P21" t="str">
            <v/>
          </cell>
          <cell r="Q21"/>
          <cell r="R21"/>
          <cell r="S21"/>
          <cell r="T21">
            <v>8000</v>
          </cell>
          <cell r="U21"/>
          <cell r="V21"/>
          <cell r="W21" t="str">
            <v>2017-163297-IDEA-342</v>
          </cell>
        </row>
        <row r="22">
          <cell r="B22" t="str">
            <v>433640</v>
          </cell>
          <cell r="C22" t="str">
            <v>Minocqua Joint #1 School District</v>
          </cell>
          <cell r="D22" t="str">
            <v>189347388</v>
          </cell>
          <cell r="E22" t="str">
            <v>Minocqua Joint #1 School District</v>
          </cell>
          <cell r="F22" t="str">
            <v>Autism Eidence Based Practice Grant</v>
          </cell>
          <cell r="G22" t="str">
            <v>00</v>
          </cell>
          <cell r="H22">
            <v>8000</v>
          </cell>
          <cell r="I22">
            <v>8000</v>
          </cell>
          <cell r="J22">
            <v>0</v>
          </cell>
          <cell r="K22"/>
          <cell r="L22" t="str">
            <v/>
          </cell>
          <cell r="M22"/>
          <cell r="N22"/>
          <cell r="O22"/>
          <cell r="P22" t="str">
            <v/>
          </cell>
          <cell r="Q22"/>
          <cell r="R22"/>
          <cell r="S22"/>
          <cell r="T22">
            <v>8000</v>
          </cell>
          <cell r="U22"/>
          <cell r="V22"/>
          <cell r="W22" t="str">
            <v>2017-433640-IDEA-342</v>
          </cell>
        </row>
        <row r="23">
          <cell r="B23" t="str">
            <v>293948</v>
          </cell>
          <cell r="C23" t="str">
            <v>New Lisbon School District</v>
          </cell>
          <cell r="D23" t="str">
            <v>030687834</v>
          </cell>
          <cell r="E23" t="str">
            <v>New Lisbon School District</v>
          </cell>
          <cell r="F23" t="str">
            <v>Autism Eidence Based Practice Grant</v>
          </cell>
          <cell r="G23" t="str">
            <v>00</v>
          </cell>
          <cell r="H23">
            <v>8000</v>
          </cell>
          <cell r="I23">
            <v>8000</v>
          </cell>
          <cell r="J23">
            <v>0</v>
          </cell>
          <cell r="K23"/>
          <cell r="L23" t="str">
            <v/>
          </cell>
          <cell r="M23"/>
          <cell r="N23"/>
          <cell r="O23"/>
          <cell r="P23" t="str">
            <v/>
          </cell>
          <cell r="Q23"/>
          <cell r="R23"/>
          <cell r="S23"/>
          <cell r="T23">
            <v>8000</v>
          </cell>
          <cell r="U23"/>
          <cell r="V23"/>
          <cell r="W23" t="str">
            <v>2017-293948-IDEA-342</v>
          </cell>
        </row>
        <row r="24">
          <cell r="B24" t="str">
            <v>155642</v>
          </cell>
          <cell r="C24" t="str">
            <v>Sturgeon Bay School District</v>
          </cell>
          <cell r="D24" t="str">
            <v>100084367</v>
          </cell>
          <cell r="E24" t="str">
            <v>Sturgeon Bay School District</v>
          </cell>
          <cell r="F24" t="str">
            <v>Autism Eidence Based Practice Grant</v>
          </cell>
          <cell r="G24" t="str">
            <v>00</v>
          </cell>
          <cell r="H24">
            <v>8000</v>
          </cell>
          <cell r="I24">
            <v>8000</v>
          </cell>
          <cell r="J24">
            <v>0</v>
          </cell>
          <cell r="K24"/>
          <cell r="L24" t="str">
            <v/>
          </cell>
          <cell r="M24"/>
          <cell r="N24"/>
          <cell r="O24"/>
          <cell r="P24" t="str">
            <v/>
          </cell>
          <cell r="Q24"/>
          <cell r="R24"/>
          <cell r="S24"/>
          <cell r="T24">
            <v>8000</v>
          </cell>
          <cell r="U24"/>
          <cell r="V24"/>
          <cell r="W24" t="str">
            <v>2017-155642-IDEA-342</v>
          </cell>
        </row>
        <row r="25">
          <cell r="B25" t="str">
            <v>625985</v>
          </cell>
          <cell r="C25" t="str">
            <v>Viroqua Area School District</v>
          </cell>
          <cell r="D25" t="str">
            <v>800916025</v>
          </cell>
          <cell r="E25" t="str">
            <v>Viroqua Area School District</v>
          </cell>
          <cell r="F25" t="str">
            <v>Autism Eidence Based Practice Grant</v>
          </cell>
          <cell r="G25" t="str">
            <v>00</v>
          </cell>
          <cell r="H25">
            <v>8000</v>
          </cell>
          <cell r="I25">
            <v>8000</v>
          </cell>
          <cell r="J25">
            <v>0</v>
          </cell>
          <cell r="K25"/>
          <cell r="L25" t="str">
            <v/>
          </cell>
          <cell r="M25"/>
          <cell r="N25"/>
          <cell r="O25"/>
          <cell r="P25" t="str">
            <v/>
          </cell>
          <cell r="Q25"/>
          <cell r="R25"/>
          <cell r="S25"/>
          <cell r="T25">
            <v>8000</v>
          </cell>
          <cell r="U25"/>
          <cell r="V25"/>
          <cell r="W25" t="str">
            <v>2017-625985-IDEA-342</v>
          </cell>
        </row>
        <row r="26">
          <cell r="B26" t="str">
            <v>296713</v>
          </cell>
          <cell r="C26" t="str">
            <v>Wonewoc-Union Center School District</v>
          </cell>
          <cell r="D26" t="str">
            <v>780085643</v>
          </cell>
          <cell r="E26" t="str">
            <v>Wonewoc-Union Center School District</v>
          </cell>
          <cell r="F26" t="str">
            <v>Autism Eidence Based Practice Grant</v>
          </cell>
          <cell r="G26" t="str">
            <v>00</v>
          </cell>
          <cell r="H26">
            <v>8000</v>
          </cell>
          <cell r="I26">
            <v>8000</v>
          </cell>
          <cell r="J26">
            <v>0</v>
          </cell>
          <cell r="K26"/>
          <cell r="L26" t="str">
            <v/>
          </cell>
          <cell r="M26"/>
          <cell r="N26"/>
          <cell r="O26"/>
          <cell r="P26" t="str">
            <v/>
          </cell>
          <cell r="Q26"/>
          <cell r="R26"/>
          <cell r="S26"/>
          <cell r="T26">
            <v>8000</v>
          </cell>
          <cell r="U26"/>
          <cell r="V26"/>
          <cell r="W26" t="str">
            <v>2017-296713-IDEA-342</v>
          </cell>
        </row>
        <row r="27">
          <cell r="B27" t="str">
            <v>056734</v>
          </cell>
          <cell r="C27" t="str">
            <v>Wrightstown Community School District</v>
          </cell>
          <cell r="D27" t="str">
            <v>001957588</v>
          </cell>
          <cell r="E27" t="str">
            <v>Wrightstown Community School District</v>
          </cell>
          <cell r="F27" t="str">
            <v>Autism Eidence Based Practice Grant</v>
          </cell>
          <cell r="G27" t="str">
            <v>00</v>
          </cell>
          <cell r="H27">
            <v>8000</v>
          </cell>
          <cell r="I27">
            <v>8000</v>
          </cell>
          <cell r="J27">
            <v>0</v>
          </cell>
          <cell r="K27"/>
          <cell r="L27" t="str">
            <v/>
          </cell>
          <cell r="M27"/>
          <cell r="N27"/>
          <cell r="O27"/>
          <cell r="P27" t="str">
            <v/>
          </cell>
          <cell r="Q27"/>
          <cell r="R27"/>
          <cell r="S27"/>
          <cell r="T27">
            <v>8000</v>
          </cell>
          <cell r="U27"/>
          <cell r="V27"/>
          <cell r="W27" t="str">
            <v>2017-056734-IDEA-342</v>
          </cell>
        </row>
        <row r="28">
          <cell r="B28" t="str">
            <v>749906</v>
          </cell>
          <cell r="C28" t="str">
            <v>CESA #06</v>
          </cell>
          <cell r="D28" t="str">
            <v>148419062</v>
          </cell>
          <cell r="E28" t="str">
            <v>CESA #06</v>
          </cell>
          <cell r="F28" t="str">
            <v>Disproportionality Technical Assistance Network</v>
          </cell>
          <cell r="G28" t="str">
            <v>00</v>
          </cell>
          <cell r="H28">
            <v>719190</v>
          </cell>
          <cell r="I28">
            <v>719190</v>
          </cell>
          <cell r="J28">
            <v>0</v>
          </cell>
          <cell r="K28">
            <v>5600</v>
          </cell>
          <cell r="L28">
            <v>724790</v>
          </cell>
          <cell r="M28"/>
          <cell r="N28">
            <v>42710</v>
          </cell>
          <cell r="O28"/>
          <cell r="P28" t="str">
            <v/>
          </cell>
          <cell r="Q28"/>
          <cell r="R28"/>
          <cell r="S28"/>
          <cell r="T28">
            <v>724790</v>
          </cell>
          <cell r="U28"/>
          <cell r="V28"/>
          <cell r="W28" t="str">
            <v>2017-749906-IDEA-342</v>
          </cell>
        </row>
        <row r="29">
          <cell r="B29" t="str">
            <v>749907</v>
          </cell>
          <cell r="C29" t="str">
            <v>CESA 7</v>
          </cell>
          <cell r="D29" t="str">
            <v>030182042</v>
          </cell>
          <cell r="E29" t="str">
            <v>CESA #07</v>
          </cell>
          <cell r="F29" t="str">
            <v>Wisconsin Special Education Mediation System</v>
          </cell>
          <cell r="G29" t="str">
            <v>00</v>
          </cell>
          <cell r="H29">
            <v>498196</v>
          </cell>
          <cell r="I29">
            <v>498196</v>
          </cell>
          <cell r="J29">
            <v>0</v>
          </cell>
          <cell r="K29"/>
          <cell r="L29" t="str">
            <v/>
          </cell>
          <cell r="M29"/>
          <cell r="N29"/>
          <cell r="O29"/>
          <cell r="P29" t="str">
            <v/>
          </cell>
          <cell r="Q29"/>
          <cell r="R29"/>
          <cell r="S29"/>
          <cell r="T29">
            <v>498196</v>
          </cell>
          <cell r="U29"/>
          <cell r="V29"/>
          <cell r="W29" t="str">
            <v>2017-749907-IDEA-342</v>
          </cell>
        </row>
        <row r="30">
          <cell r="B30" t="str">
            <v>749905</v>
          </cell>
          <cell r="C30" t="str">
            <v>CESA #05</v>
          </cell>
          <cell r="D30" t="str">
            <v>080486582</v>
          </cell>
          <cell r="E30" t="str">
            <v>CESA #05</v>
          </cell>
          <cell r="F30" t="str">
            <v>Response to Intervention Center</v>
          </cell>
          <cell r="G30" t="str">
            <v>00</v>
          </cell>
          <cell r="H30">
            <v>4783510</v>
          </cell>
          <cell r="I30">
            <v>4783510</v>
          </cell>
          <cell r="J30">
            <v>0</v>
          </cell>
          <cell r="K30"/>
          <cell r="L30" t="str">
            <v/>
          </cell>
          <cell r="M30"/>
          <cell r="N30"/>
          <cell r="O30"/>
          <cell r="P30" t="str">
            <v/>
          </cell>
          <cell r="Q30"/>
          <cell r="R30"/>
          <cell r="S30"/>
          <cell r="T30">
            <v>4783510</v>
          </cell>
          <cell r="U30"/>
          <cell r="V30"/>
          <cell r="W30" t="str">
            <v>2017-749905-IDEA-342</v>
          </cell>
        </row>
        <row r="31">
          <cell r="B31" t="str">
            <v>749901</v>
          </cell>
          <cell r="C31" t="str">
            <v>CESA #01</v>
          </cell>
          <cell r="D31" t="str">
            <v>829175566</v>
          </cell>
          <cell r="E31" t="str">
            <v>CESA #01</v>
          </cell>
          <cell r="F31" t="str">
            <v>Regional Service Network</v>
          </cell>
          <cell r="G31" t="str">
            <v>00</v>
          </cell>
          <cell r="H31">
            <v>186804</v>
          </cell>
          <cell r="I31">
            <v>186804</v>
          </cell>
          <cell r="J31">
            <v>0</v>
          </cell>
          <cell r="K31"/>
          <cell r="L31" t="str">
            <v/>
          </cell>
          <cell r="M31"/>
          <cell r="N31"/>
          <cell r="O31"/>
          <cell r="P31" t="str">
            <v/>
          </cell>
          <cell r="Q31"/>
          <cell r="R31"/>
          <cell r="S31"/>
          <cell r="T31">
            <v>186804</v>
          </cell>
          <cell r="U31"/>
          <cell r="V31"/>
          <cell r="W31" t="str">
            <v>2017-749901-IDEA-342</v>
          </cell>
        </row>
        <row r="32">
          <cell r="B32" t="str">
            <v>749902</v>
          </cell>
          <cell r="C32" t="str">
            <v>CESA #02</v>
          </cell>
          <cell r="D32" t="str">
            <v>167639095</v>
          </cell>
          <cell r="E32" t="str">
            <v>Cooperative Educational Services Agency #2</v>
          </cell>
          <cell r="F32" t="str">
            <v>Regional Service Network</v>
          </cell>
          <cell r="G32" t="str">
            <v>00</v>
          </cell>
          <cell r="H32">
            <v>186804</v>
          </cell>
          <cell r="I32">
            <v>186804</v>
          </cell>
          <cell r="J32">
            <v>0</v>
          </cell>
          <cell r="K32"/>
          <cell r="L32" t="str">
            <v/>
          </cell>
          <cell r="M32"/>
          <cell r="N32"/>
          <cell r="O32"/>
          <cell r="P32" t="str">
            <v/>
          </cell>
          <cell r="Q32"/>
          <cell r="R32"/>
          <cell r="S32"/>
          <cell r="T32">
            <v>186804</v>
          </cell>
          <cell r="U32"/>
          <cell r="V32"/>
          <cell r="W32" t="str">
            <v>2017-749902-IDEA-342</v>
          </cell>
        </row>
        <row r="33">
          <cell r="B33" t="str">
            <v>749903</v>
          </cell>
          <cell r="C33" t="str">
            <v>CESA #03</v>
          </cell>
          <cell r="D33" t="str">
            <v>060447828</v>
          </cell>
          <cell r="E33" t="str">
            <v>CESA #03</v>
          </cell>
          <cell r="F33" t="str">
            <v>Regional Service Network</v>
          </cell>
          <cell r="G33" t="str">
            <v>00</v>
          </cell>
          <cell r="H33">
            <v>186804</v>
          </cell>
          <cell r="I33">
            <v>186804</v>
          </cell>
          <cell r="J33">
            <v>0</v>
          </cell>
          <cell r="K33"/>
          <cell r="L33" t="str">
            <v/>
          </cell>
          <cell r="M33"/>
          <cell r="N33"/>
          <cell r="O33"/>
          <cell r="P33" t="str">
            <v/>
          </cell>
          <cell r="Q33"/>
          <cell r="R33"/>
          <cell r="S33"/>
          <cell r="T33">
            <v>186804</v>
          </cell>
          <cell r="U33"/>
          <cell r="V33"/>
          <cell r="W33" t="str">
            <v>2017-749903-IDEA-342</v>
          </cell>
        </row>
        <row r="34">
          <cell r="B34" t="str">
            <v>749904</v>
          </cell>
          <cell r="C34" t="str">
            <v>CESA #04</v>
          </cell>
          <cell r="D34" t="str">
            <v>832417406</v>
          </cell>
          <cell r="E34" t="str">
            <v>CESA #04</v>
          </cell>
          <cell r="F34" t="str">
            <v>Regional Service Network</v>
          </cell>
          <cell r="G34" t="str">
            <v>00</v>
          </cell>
          <cell r="H34">
            <v>186804</v>
          </cell>
          <cell r="I34">
            <v>186804</v>
          </cell>
          <cell r="J34">
            <v>0</v>
          </cell>
          <cell r="K34"/>
          <cell r="L34" t="str">
            <v/>
          </cell>
          <cell r="M34"/>
          <cell r="N34"/>
          <cell r="O34"/>
          <cell r="P34" t="str">
            <v/>
          </cell>
          <cell r="Q34"/>
          <cell r="R34"/>
          <cell r="S34"/>
          <cell r="T34">
            <v>186804</v>
          </cell>
          <cell r="U34"/>
          <cell r="V34"/>
          <cell r="W34" t="str">
            <v>2017-749904-IDEA-342</v>
          </cell>
        </row>
        <row r="35">
          <cell r="B35" t="str">
            <v>749905</v>
          </cell>
          <cell r="C35" t="str">
            <v>CESA #05</v>
          </cell>
          <cell r="D35" t="str">
            <v>080486582</v>
          </cell>
          <cell r="E35" t="str">
            <v>CESA #05</v>
          </cell>
          <cell r="F35" t="str">
            <v>Regional Service Network</v>
          </cell>
          <cell r="G35" t="str">
            <v>00</v>
          </cell>
          <cell r="H35">
            <v>186804</v>
          </cell>
          <cell r="I35">
            <v>186804</v>
          </cell>
          <cell r="J35">
            <v>0</v>
          </cell>
          <cell r="K35"/>
          <cell r="L35" t="str">
            <v/>
          </cell>
          <cell r="M35"/>
          <cell r="N35"/>
          <cell r="O35"/>
          <cell r="P35" t="str">
            <v/>
          </cell>
          <cell r="Q35"/>
          <cell r="R35"/>
          <cell r="S35"/>
          <cell r="T35">
            <v>186804</v>
          </cell>
          <cell r="U35"/>
          <cell r="V35"/>
          <cell r="W35" t="str">
            <v>2017-749905-IDEA-342</v>
          </cell>
        </row>
        <row r="36">
          <cell r="B36" t="str">
            <v>749906</v>
          </cell>
          <cell r="C36" t="str">
            <v>CESA #06</v>
          </cell>
          <cell r="D36" t="str">
            <v>148419062</v>
          </cell>
          <cell r="E36" t="str">
            <v>CESA #06</v>
          </cell>
          <cell r="F36" t="str">
            <v>Regional Service Network</v>
          </cell>
          <cell r="G36" t="str">
            <v>00</v>
          </cell>
          <cell r="H36">
            <v>186804</v>
          </cell>
          <cell r="I36">
            <v>186804</v>
          </cell>
          <cell r="J36">
            <v>0</v>
          </cell>
          <cell r="K36"/>
          <cell r="L36" t="str">
            <v/>
          </cell>
          <cell r="M36"/>
          <cell r="N36"/>
          <cell r="O36"/>
          <cell r="P36" t="str">
            <v/>
          </cell>
          <cell r="Q36"/>
          <cell r="R36"/>
          <cell r="S36"/>
          <cell r="T36">
            <v>186804</v>
          </cell>
          <cell r="U36"/>
          <cell r="V36"/>
          <cell r="W36" t="str">
            <v>2017-749906-IDEA-342</v>
          </cell>
        </row>
        <row r="37">
          <cell r="B37" t="str">
            <v>749907</v>
          </cell>
          <cell r="C37" t="str">
            <v>CESA #07</v>
          </cell>
          <cell r="D37" t="str">
            <v>030182042</v>
          </cell>
          <cell r="E37" t="str">
            <v>CESA #07</v>
          </cell>
          <cell r="F37" t="str">
            <v>Regional Service Network</v>
          </cell>
          <cell r="G37" t="str">
            <v>00</v>
          </cell>
          <cell r="H37">
            <v>186804</v>
          </cell>
          <cell r="I37">
            <v>186804</v>
          </cell>
          <cell r="J37">
            <v>0</v>
          </cell>
          <cell r="K37"/>
          <cell r="L37" t="str">
            <v/>
          </cell>
          <cell r="M37"/>
          <cell r="N37"/>
          <cell r="O37"/>
          <cell r="P37" t="str">
            <v/>
          </cell>
          <cell r="Q37"/>
          <cell r="R37"/>
          <cell r="S37"/>
          <cell r="T37">
            <v>186804</v>
          </cell>
          <cell r="U37"/>
          <cell r="V37"/>
          <cell r="W37" t="str">
            <v>2017-749907-IDEA-342</v>
          </cell>
        </row>
        <row r="38">
          <cell r="B38" t="str">
            <v>749908</v>
          </cell>
          <cell r="C38" t="str">
            <v>CESA #08</v>
          </cell>
          <cell r="D38" t="str">
            <v>184360170</v>
          </cell>
          <cell r="E38" t="str">
            <v>CESA #08</v>
          </cell>
          <cell r="F38" t="str">
            <v>Regional Service Network</v>
          </cell>
          <cell r="G38" t="str">
            <v>00</v>
          </cell>
          <cell r="H38">
            <v>186804</v>
          </cell>
          <cell r="I38">
            <v>186804</v>
          </cell>
          <cell r="J38">
            <v>0</v>
          </cell>
          <cell r="K38"/>
          <cell r="L38" t="str">
            <v/>
          </cell>
          <cell r="M38"/>
          <cell r="N38"/>
          <cell r="O38"/>
          <cell r="P38" t="str">
            <v/>
          </cell>
          <cell r="Q38"/>
          <cell r="R38"/>
          <cell r="S38"/>
          <cell r="T38">
            <v>186804</v>
          </cell>
          <cell r="U38"/>
          <cell r="V38"/>
          <cell r="W38" t="str">
            <v>2017-749908-IDEA-342</v>
          </cell>
        </row>
        <row r="39">
          <cell r="B39" t="str">
            <v>749909</v>
          </cell>
          <cell r="C39" t="str">
            <v>CESA #09</v>
          </cell>
          <cell r="D39" t="str">
            <v>184360188</v>
          </cell>
          <cell r="E39" t="str">
            <v>CESA #09</v>
          </cell>
          <cell r="F39" t="str">
            <v>Regional Service Network</v>
          </cell>
          <cell r="G39" t="str">
            <v>00</v>
          </cell>
          <cell r="H39">
            <v>186804</v>
          </cell>
          <cell r="I39">
            <v>186804</v>
          </cell>
          <cell r="J39">
            <v>0</v>
          </cell>
          <cell r="K39"/>
          <cell r="L39" t="str">
            <v/>
          </cell>
          <cell r="M39"/>
          <cell r="N39"/>
          <cell r="O39"/>
          <cell r="P39" t="str">
            <v/>
          </cell>
          <cell r="Q39"/>
          <cell r="R39"/>
          <cell r="S39"/>
          <cell r="T39">
            <v>186804</v>
          </cell>
          <cell r="U39"/>
          <cell r="V39"/>
          <cell r="W39" t="str">
            <v>2017-749909-IDEA-342</v>
          </cell>
        </row>
        <row r="40">
          <cell r="B40" t="str">
            <v>749910</v>
          </cell>
          <cell r="C40" t="str">
            <v>CESA #10</v>
          </cell>
          <cell r="D40" t="str">
            <v>114277148</v>
          </cell>
          <cell r="E40" t="str">
            <v>CESA #10</v>
          </cell>
          <cell r="F40" t="str">
            <v>Regional Service Network</v>
          </cell>
          <cell r="G40" t="str">
            <v>00</v>
          </cell>
          <cell r="H40">
            <v>186804</v>
          </cell>
          <cell r="I40">
            <v>186804</v>
          </cell>
          <cell r="J40">
            <v>0</v>
          </cell>
          <cell r="K40"/>
          <cell r="L40" t="str">
            <v/>
          </cell>
          <cell r="M40"/>
          <cell r="N40"/>
          <cell r="O40"/>
          <cell r="P40" t="str">
            <v/>
          </cell>
          <cell r="Q40"/>
          <cell r="R40"/>
          <cell r="S40"/>
          <cell r="T40">
            <v>186804</v>
          </cell>
          <cell r="U40"/>
          <cell r="V40"/>
          <cell r="W40" t="str">
            <v>2017-749910-IDEA-342</v>
          </cell>
        </row>
        <row r="41">
          <cell r="B41" t="str">
            <v>749911</v>
          </cell>
          <cell r="C41" t="str">
            <v>CESA #11</v>
          </cell>
          <cell r="D41" t="str">
            <v>080238082</v>
          </cell>
          <cell r="E41" t="str">
            <v>CESA #11</v>
          </cell>
          <cell r="F41" t="str">
            <v>Regional Service Network</v>
          </cell>
          <cell r="G41" t="str">
            <v>00</v>
          </cell>
          <cell r="H41">
            <v>186804</v>
          </cell>
          <cell r="I41">
            <v>186804</v>
          </cell>
          <cell r="J41">
            <v>0</v>
          </cell>
          <cell r="K41"/>
          <cell r="L41" t="str">
            <v/>
          </cell>
          <cell r="M41"/>
          <cell r="N41"/>
          <cell r="O41"/>
          <cell r="P41" t="str">
            <v/>
          </cell>
          <cell r="Q41"/>
          <cell r="R41"/>
          <cell r="S41"/>
          <cell r="T41">
            <v>186804</v>
          </cell>
          <cell r="U41"/>
          <cell r="V41"/>
          <cell r="W41" t="str">
            <v>2017-749911-IDEA-342</v>
          </cell>
        </row>
        <row r="42">
          <cell r="B42" t="str">
            <v>749912</v>
          </cell>
          <cell r="C42" t="str">
            <v>CESA #12</v>
          </cell>
          <cell r="D42" t="str">
            <v>184358786</v>
          </cell>
          <cell r="E42" t="str">
            <v>CESA #12</v>
          </cell>
          <cell r="F42" t="str">
            <v>Regional Service Network</v>
          </cell>
          <cell r="G42" t="str">
            <v>00</v>
          </cell>
          <cell r="H42">
            <v>189804</v>
          </cell>
          <cell r="I42">
            <v>189804</v>
          </cell>
          <cell r="J42">
            <v>0</v>
          </cell>
          <cell r="K42"/>
          <cell r="L42" t="str">
            <v/>
          </cell>
          <cell r="M42"/>
          <cell r="N42"/>
          <cell r="O42"/>
          <cell r="P42" t="str">
            <v/>
          </cell>
          <cell r="Q42"/>
          <cell r="R42"/>
          <cell r="S42"/>
          <cell r="T42">
            <v>189804</v>
          </cell>
          <cell r="U42"/>
          <cell r="V42"/>
          <cell r="W42" t="str">
            <v>2017-749912-IDEA-342</v>
          </cell>
        </row>
        <row r="43">
          <cell r="B43" t="str">
            <v>749911</v>
          </cell>
          <cell r="C43" t="str">
            <v>CESA #11</v>
          </cell>
          <cell r="D43" t="str">
            <v>080238082</v>
          </cell>
          <cell r="E43" t="str">
            <v>CESA #11</v>
          </cell>
          <cell r="F43" t="str">
            <v>Regional Service Network Statewide Coordination</v>
          </cell>
          <cell r="G43" t="str">
            <v>00</v>
          </cell>
          <cell r="H43">
            <v>200000</v>
          </cell>
          <cell r="I43">
            <v>200000</v>
          </cell>
          <cell r="J43">
            <v>0</v>
          </cell>
          <cell r="K43"/>
          <cell r="L43" t="str">
            <v/>
          </cell>
          <cell r="M43"/>
          <cell r="N43"/>
          <cell r="O43"/>
          <cell r="P43" t="str">
            <v/>
          </cell>
          <cell r="Q43"/>
          <cell r="R43"/>
          <cell r="S43"/>
          <cell r="T43">
            <v>200000</v>
          </cell>
          <cell r="U43"/>
          <cell r="V43"/>
          <cell r="W43" t="str">
            <v>2017-749911-IDEA-342</v>
          </cell>
        </row>
        <row r="44">
          <cell r="B44" t="str">
            <v>749911</v>
          </cell>
          <cell r="C44" t="str">
            <v>CESA #11</v>
          </cell>
          <cell r="D44" t="str">
            <v>080238082</v>
          </cell>
          <cell r="E44" t="str">
            <v>CESA #11</v>
          </cell>
          <cell r="F44" t="str">
            <v>Transition Improvement Grant</v>
          </cell>
          <cell r="G44" t="str">
            <v>00</v>
          </cell>
          <cell r="H44">
            <v>1200000</v>
          </cell>
          <cell r="I44">
            <v>1200000</v>
          </cell>
          <cell r="J44">
            <v>0</v>
          </cell>
          <cell r="K44"/>
          <cell r="L44" t="str">
            <v/>
          </cell>
          <cell r="M44"/>
          <cell r="N44"/>
          <cell r="O44"/>
          <cell r="P44" t="str">
            <v/>
          </cell>
          <cell r="Q44"/>
          <cell r="R44"/>
          <cell r="S44"/>
          <cell r="T44">
            <v>1200000</v>
          </cell>
          <cell r="U44"/>
          <cell r="V44"/>
          <cell r="W44" t="str">
            <v>2017-749911-IDEA-342</v>
          </cell>
        </row>
        <row r="45">
          <cell r="B45" t="str">
            <v>749901</v>
          </cell>
          <cell r="C45" t="str">
            <v>CESA #01</v>
          </cell>
          <cell r="D45" t="str">
            <v>829175566</v>
          </cell>
          <cell r="E45" t="str">
            <v>CESA #01</v>
          </cell>
          <cell r="F45" t="str">
            <v>Universal Design for Learning Startup Grant</v>
          </cell>
          <cell r="G45" t="str">
            <v>00</v>
          </cell>
          <cell r="H45">
            <v>16993</v>
          </cell>
          <cell r="I45">
            <v>16993</v>
          </cell>
          <cell r="J45">
            <v>0</v>
          </cell>
          <cell r="K45"/>
          <cell r="L45" t="str">
            <v/>
          </cell>
          <cell r="M45"/>
          <cell r="N45"/>
          <cell r="O45"/>
          <cell r="P45" t="str">
            <v/>
          </cell>
          <cell r="Q45"/>
          <cell r="R45"/>
          <cell r="S45"/>
          <cell r="T45">
            <v>16993</v>
          </cell>
          <cell r="U45"/>
          <cell r="V45"/>
          <cell r="W45" t="str">
            <v>2017-749901-IDEA-342</v>
          </cell>
        </row>
        <row r="46">
          <cell r="B46" t="str">
            <v>749902</v>
          </cell>
          <cell r="C46" t="str">
            <v>CESA #02</v>
          </cell>
          <cell r="D46" t="str">
            <v>167639095</v>
          </cell>
          <cell r="E46" t="str">
            <v>Cooperative Educational Services Agency #2</v>
          </cell>
          <cell r="F46" t="str">
            <v>Universal Design for Learning Startup Grant</v>
          </cell>
          <cell r="G46" t="str">
            <v>00</v>
          </cell>
          <cell r="H46">
            <v>16000</v>
          </cell>
          <cell r="I46">
            <v>16000</v>
          </cell>
          <cell r="J46">
            <v>0</v>
          </cell>
          <cell r="K46"/>
          <cell r="L46" t="str">
            <v/>
          </cell>
          <cell r="M46"/>
          <cell r="N46"/>
          <cell r="O46"/>
          <cell r="P46" t="str">
            <v/>
          </cell>
          <cell r="Q46"/>
          <cell r="R46"/>
          <cell r="S46"/>
          <cell r="T46">
            <v>16000</v>
          </cell>
          <cell r="U46"/>
          <cell r="V46"/>
          <cell r="W46" t="str">
            <v>2017-749902-IDEA-342</v>
          </cell>
        </row>
        <row r="47">
          <cell r="B47" t="str">
            <v>749903</v>
          </cell>
          <cell r="C47" t="str">
            <v>CESA #03</v>
          </cell>
          <cell r="D47" t="str">
            <v>060447828</v>
          </cell>
          <cell r="E47" t="str">
            <v>CESA #03</v>
          </cell>
          <cell r="F47" t="str">
            <v>Universal Design for Learning Startup Grant</v>
          </cell>
          <cell r="G47" t="str">
            <v>00</v>
          </cell>
          <cell r="H47">
            <v>16757</v>
          </cell>
          <cell r="I47">
            <v>16757</v>
          </cell>
          <cell r="J47">
            <v>0</v>
          </cell>
          <cell r="K47"/>
          <cell r="L47" t="str">
            <v/>
          </cell>
          <cell r="M47"/>
          <cell r="N47"/>
          <cell r="O47"/>
          <cell r="P47" t="str">
            <v/>
          </cell>
          <cell r="Q47"/>
          <cell r="R47"/>
          <cell r="S47"/>
          <cell r="T47">
            <v>16757</v>
          </cell>
          <cell r="U47"/>
          <cell r="V47"/>
          <cell r="W47" t="str">
            <v>2017-749903-IDEA-342</v>
          </cell>
        </row>
        <row r="48">
          <cell r="B48" t="str">
            <v>749904</v>
          </cell>
          <cell r="C48" t="str">
            <v>CESA #04</v>
          </cell>
          <cell r="D48" t="str">
            <v>832417406</v>
          </cell>
          <cell r="E48" t="str">
            <v>CESA #04</v>
          </cell>
          <cell r="F48" t="str">
            <v>Universal Design for Learning Startup Grant</v>
          </cell>
          <cell r="G48" t="str">
            <v>00</v>
          </cell>
          <cell r="H48">
            <v>16178</v>
          </cell>
          <cell r="I48">
            <v>16178</v>
          </cell>
          <cell r="J48">
            <v>0</v>
          </cell>
          <cell r="K48"/>
          <cell r="L48" t="str">
            <v/>
          </cell>
          <cell r="M48"/>
          <cell r="N48"/>
          <cell r="O48"/>
          <cell r="P48" t="str">
            <v/>
          </cell>
          <cell r="Q48"/>
          <cell r="R48"/>
          <cell r="S48"/>
          <cell r="T48">
            <v>16178</v>
          </cell>
          <cell r="U48"/>
          <cell r="V48"/>
          <cell r="W48" t="str">
            <v>2017-749904-IDEA-342</v>
          </cell>
        </row>
        <row r="49">
          <cell r="B49" t="str">
            <v>749905</v>
          </cell>
          <cell r="C49" t="str">
            <v>CESA #05</v>
          </cell>
          <cell r="D49" t="str">
            <v>080486582</v>
          </cell>
          <cell r="E49" t="str">
            <v>CESA #05</v>
          </cell>
          <cell r="F49" t="str">
            <v>Universal Design for Learning Startup Grant</v>
          </cell>
          <cell r="G49" t="str">
            <v>00</v>
          </cell>
          <cell r="H49">
            <v>16452</v>
          </cell>
          <cell r="I49">
            <v>16452</v>
          </cell>
          <cell r="J49">
            <v>0</v>
          </cell>
          <cell r="K49"/>
          <cell r="L49" t="str">
            <v/>
          </cell>
          <cell r="M49"/>
          <cell r="N49"/>
          <cell r="O49"/>
          <cell r="P49" t="str">
            <v/>
          </cell>
          <cell r="Q49"/>
          <cell r="R49"/>
          <cell r="S49"/>
          <cell r="T49">
            <v>16452</v>
          </cell>
          <cell r="U49"/>
          <cell r="V49"/>
          <cell r="W49" t="str">
            <v>2017-749905-IDEA-342</v>
          </cell>
        </row>
        <row r="50">
          <cell r="B50" t="str">
            <v>749906</v>
          </cell>
          <cell r="C50" t="str">
            <v>CESA #06</v>
          </cell>
          <cell r="D50" t="str">
            <v>148419062</v>
          </cell>
          <cell r="E50" t="str">
            <v>CESA #06</v>
          </cell>
          <cell r="F50" t="str">
            <v>Universal Design for Learning Startup Grant</v>
          </cell>
          <cell r="G50" t="str">
            <v>00</v>
          </cell>
          <cell r="H50">
            <v>17780</v>
          </cell>
          <cell r="I50">
            <v>17780</v>
          </cell>
          <cell r="J50">
            <v>0</v>
          </cell>
          <cell r="K50"/>
          <cell r="L50" t="str">
            <v/>
          </cell>
          <cell r="M50"/>
          <cell r="N50"/>
          <cell r="O50"/>
          <cell r="P50" t="str">
            <v/>
          </cell>
          <cell r="Q50"/>
          <cell r="R50"/>
          <cell r="S50"/>
          <cell r="T50">
            <v>17780</v>
          </cell>
          <cell r="U50"/>
          <cell r="V50"/>
          <cell r="W50" t="str">
            <v>2017-749906-IDEA-342</v>
          </cell>
        </row>
        <row r="51">
          <cell r="B51" t="str">
            <v>749907</v>
          </cell>
          <cell r="C51" t="str">
            <v>CESA #07</v>
          </cell>
          <cell r="D51" t="str">
            <v>030182042</v>
          </cell>
          <cell r="E51" t="str">
            <v>CESA #07</v>
          </cell>
          <cell r="F51" t="str">
            <v>Universal Design for Learning Startup Grant</v>
          </cell>
          <cell r="G51" t="str">
            <v>00</v>
          </cell>
          <cell r="H51">
            <v>16844</v>
          </cell>
          <cell r="I51">
            <v>16844</v>
          </cell>
          <cell r="J51">
            <v>0</v>
          </cell>
          <cell r="K51"/>
          <cell r="L51" t="str">
            <v/>
          </cell>
          <cell r="M51"/>
          <cell r="N51"/>
          <cell r="O51"/>
          <cell r="P51" t="str">
            <v/>
          </cell>
          <cell r="Q51"/>
          <cell r="R51"/>
          <cell r="S51"/>
          <cell r="T51">
            <v>16844</v>
          </cell>
          <cell r="U51"/>
          <cell r="V51"/>
          <cell r="W51" t="str">
            <v>2017-749907-IDEA-342</v>
          </cell>
        </row>
        <row r="52">
          <cell r="B52" t="str">
            <v>749908</v>
          </cell>
          <cell r="C52" t="str">
            <v>CESA #08</v>
          </cell>
          <cell r="D52" t="str">
            <v>184360170</v>
          </cell>
          <cell r="E52" t="str">
            <v>CESA #08</v>
          </cell>
          <cell r="F52" t="str">
            <v>Universal Design for Learning Startup Grant</v>
          </cell>
          <cell r="G52" t="str">
            <v>00</v>
          </cell>
          <cell r="H52">
            <v>16300</v>
          </cell>
          <cell r="I52">
            <v>16300</v>
          </cell>
          <cell r="J52">
            <v>0</v>
          </cell>
          <cell r="K52"/>
          <cell r="L52" t="str">
            <v/>
          </cell>
          <cell r="M52"/>
          <cell r="N52"/>
          <cell r="O52"/>
          <cell r="P52" t="str">
            <v/>
          </cell>
          <cell r="Q52"/>
          <cell r="R52"/>
          <cell r="S52"/>
          <cell r="T52">
            <v>16300</v>
          </cell>
          <cell r="U52"/>
          <cell r="V52"/>
          <cell r="W52" t="str">
            <v>2017-749908-IDEA-342</v>
          </cell>
        </row>
        <row r="53">
          <cell r="B53" t="str">
            <v>749909</v>
          </cell>
          <cell r="C53" t="str">
            <v>CESA #09</v>
          </cell>
          <cell r="D53" t="str">
            <v>184360188</v>
          </cell>
          <cell r="E53" t="str">
            <v>CESA #09</v>
          </cell>
          <cell r="F53" t="str">
            <v>Universal Design for Learning Startup Grant</v>
          </cell>
          <cell r="G53" t="str">
            <v>00</v>
          </cell>
          <cell r="H53">
            <v>16377</v>
          </cell>
          <cell r="I53">
            <v>16377</v>
          </cell>
          <cell r="J53">
            <v>0</v>
          </cell>
          <cell r="K53"/>
          <cell r="L53" t="str">
            <v/>
          </cell>
          <cell r="M53"/>
          <cell r="N53"/>
          <cell r="O53"/>
          <cell r="P53" t="str">
            <v/>
          </cell>
          <cell r="Q53"/>
          <cell r="R53"/>
          <cell r="S53"/>
          <cell r="T53">
            <v>16377</v>
          </cell>
          <cell r="U53"/>
          <cell r="V53"/>
          <cell r="W53" t="str">
            <v>2017-749909-IDEA-342</v>
          </cell>
        </row>
        <row r="54">
          <cell r="B54" t="str">
            <v>749910</v>
          </cell>
          <cell r="C54" t="str">
            <v>CESA #10</v>
          </cell>
          <cell r="D54" t="str">
            <v>114277148</v>
          </cell>
          <cell r="E54" t="str">
            <v>CESA #10</v>
          </cell>
          <cell r="F54" t="str">
            <v>Universal Design for Learning Startup Grant</v>
          </cell>
          <cell r="G54" t="str">
            <v>00</v>
          </cell>
          <cell r="H54">
            <v>16082</v>
          </cell>
          <cell r="I54">
            <v>16082</v>
          </cell>
          <cell r="J54">
            <v>0</v>
          </cell>
          <cell r="K54"/>
          <cell r="L54" t="str">
            <v/>
          </cell>
          <cell r="M54"/>
          <cell r="N54"/>
          <cell r="O54"/>
          <cell r="P54" t="str">
            <v/>
          </cell>
          <cell r="Q54"/>
          <cell r="R54"/>
          <cell r="S54"/>
          <cell r="T54">
            <v>16082</v>
          </cell>
          <cell r="U54"/>
          <cell r="V54"/>
          <cell r="W54" t="str">
            <v>2017-749910-IDEA-342</v>
          </cell>
        </row>
        <row r="55">
          <cell r="B55" t="str">
            <v>749911</v>
          </cell>
          <cell r="C55" t="str">
            <v>CESA #11</v>
          </cell>
          <cell r="D55" t="str">
            <v>080238082</v>
          </cell>
          <cell r="E55" t="str">
            <v>CESA #11</v>
          </cell>
          <cell r="F55" t="str">
            <v>Universal Design for Learning Startup Grant</v>
          </cell>
          <cell r="G55" t="str">
            <v>00</v>
          </cell>
          <cell r="H55">
            <v>16347</v>
          </cell>
          <cell r="I55">
            <v>16347</v>
          </cell>
          <cell r="J55">
            <v>0</v>
          </cell>
          <cell r="K55"/>
          <cell r="L55" t="str">
            <v/>
          </cell>
          <cell r="M55"/>
          <cell r="N55"/>
          <cell r="O55"/>
          <cell r="P55" t="str">
            <v/>
          </cell>
          <cell r="Q55"/>
          <cell r="R55"/>
          <cell r="S55"/>
          <cell r="T55">
            <v>16347</v>
          </cell>
          <cell r="U55"/>
          <cell r="V55"/>
          <cell r="W55" t="str">
            <v>2017-749911-IDEA-342</v>
          </cell>
        </row>
        <row r="56">
          <cell r="B56" t="str">
            <v>749912</v>
          </cell>
          <cell r="C56" t="str">
            <v>CESA #12</v>
          </cell>
          <cell r="D56" t="str">
            <v>184358786</v>
          </cell>
          <cell r="E56" t="str">
            <v>CESA #12</v>
          </cell>
          <cell r="F56" t="str">
            <v>Universal Design for Learning Startup Grant</v>
          </cell>
          <cell r="G56" t="str">
            <v>00</v>
          </cell>
          <cell r="H56">
            <v>16062</v>
          </cell>
          <cell r="I56">
            <v>16062</v>
          </cell>
          <cell r="J56">
            <v>0</v>
          </cell>
          <cell r="K56"/>
          <cell r="L56" t="str">
            <v/>
          </cell>
          <cell r="M56"/>
          <cell r="N56"/>
          <cell r="O56"/>
          <cell r="P56" t="str">
            <v/>
          </cell>
          <cell r="Q56"/>
          <cell r="R56"/>
          <cell r="S56"/>
          <cell r="T56">
            <v>16062</v>
          </cell>
          <cell r="U56"/>
          <cell r="V56"/>
          <cell r="W56" t="str">
            <v>2017-749912-IDEA-342</v>
          </cell>
        </row>
        <row r="57">
          <cell r="B57" t="str">
            <v>181554</v>
          </cell>
          <cell r="C57" t="str">
            <v>Eau Claire Area School District</v>
          </cell>
          <cell r="D57" t="str">
            <v>076505734</v>
          </cell>
          <cell r="E57" t="str">
            <v>Eau Claire Area School District</v>
          </cell>
          <cell r="F57" t="str">
            <v>Universal Design for Learning Startup Grant</v>
          </cell>
          <cell r="G57" t="str">
            <v>00</v>
          </cell>
          <cell r="H57">
            <v>8000</v>
          </cell>
          <cell r="I57">
            <v>8000</v>
          </cell>
          <cell r="J57">
            <v>0</v>
          </cell>
          <cell r="K57"/>
          <cell r="L57" t="str">
            <v/>
          </cell>
          <cell r="M57"/>
          <cell r="N57"/>
          <cell r="O57"/>
          <cell r="P57" t="str">
            <v/>
          </cell>
          <cell r="Q57"/>
          <cell r="R57"/>
          <cell r="S57"/>
          <cell r="T57">
            <v>8000</v>
          </cell>
          <cell r="U57"/>
          <cell r="V57"/>
          <cell r="W57" t="str">
            <v>2017-181554-IDEA-342</v>
          </cell>
        </row>
        <row r="58">
          <cell r="B58" t="str">
            <v>201862</v>
          </cell>
          <cell r="C58" t="str">
            <v>Fond du Lac School District</v>
          </cell>
          <cell r="D58" t="str">
            <v>093028843</v>
          </cell>
          <cell r="E58" t="str">
            <v>Fond du Lac School District</v>
          </cell>
          <cell r="F58" t="str">
            <v>Universal Design for Learning Startup Grant</v>
          </cell>
          <cell r="G58" t="str">
            <v>00</v>
          </cell>
          <cell r="H58">
            <v>8000</v>
          </cell>
          <cell r="I58">
            <v>8000</v>
          </cell>
          <cell r="J58">
            <v>0</v>
          </cell>
          <cell r="K58"/>
          <cell r="L58" t="str">
            <v/>
          </cell>
          <cell r="M58"/>
          <cell r="N58"/>
          <cell r="O58"/>
          <cell r="P58" t="str">
            <v/>
          </cell>
          <cell r="Q58"/>
          <cell r="R58"/>
          <cell r="S58"/>
          <cell r="T58">
            <v>8000</v>
          </cell>
          <cell r="U58"/>
          <cell r="V58"/>
          <cell r="W58" t="str">
            <v>2017-201862-IDEA-342</v>
          </cell>
        </row>
        <row r="59">
          <cell r="B59" t="str">
            <v>052289</v>
          </cell>
          <cell r="C59" t="str">
            <v>Green Bay Area School District</v>
          </cell>
          <cell r="D59" t="str">
            <v>100582212</v>
          </cell>
          <cell r="E59" t="str">
            <v>Green Bay Area Public School District</v>
          </cell>
          <cell r="F59" t="str">
            <v>Universal Design for Learning Startup Grant</v>
          </cell>
          <cell r="G59" t="str">
            <v>00</v>
          </cell>
          <cell r="H59">
            <v>8000</v>
          </cell>
          <cell r="I59">
            <v>8000</v>
          </cell>
          <cell r="J59">
            <v>0</v>
          </cell>
          <cell r="K59"/>
          <cell r="L59" t="str">
            <v/>
          </cell>
          <cell r="M59"/>
          <cell r="N59"/>
          <cell r="O59"/>
          <cell r="P59" t="str">
            <v/>
          </cell>
          <cell r="Q59"/>
          <cell r="R59"/>
          <cell r="S59"/>
          <cell r="T59">
            <v>8000</v>
          </cell>
          <cell r="U59"/>
          <cell r="V59"/>
          <cell r="W59" t="str">
            <v>2017-052289-IDEA-342</v>
          </cell>
        </row>
        <row r="60">
          <cell r="B60" t="str">
            <v>532695</v>
          </cell>
          <cell r="C60" t="str">
            <v>Janesville School District</v>
          </cell>
          <cell r="D60" t="str">
            <v>100083070</v>
          </cell>
          <cell r="E60" t="str">
            <v>Janesville School District</v>
          </cell>
          <cell r="F60" t="str">
            <v>Universal Design for Learning Startup Grant</v>
          </cell>
          <cell r="G60" t="str">
            <v>00</v>
          </cell>
          <cell r="H60">
            <v>8000</v>
          </cell>
          <cell r="I60">
            <v>8000</v>
          </cell>
          <cell r="J60">
            <v>0</v>
          </cell>
          <cell r="K60"/>
          <cell r="L60" t="str">
            <v/>
          </cell>
          <cell r="M60"/>
          <cell r="N60"/>
          <cell r="O60"/>
          <cell r="P60" t="str">
            <v/>
          </cell>
          <cell r="Q60"/>
          <cell r="R60"/>
          <cell r="S60"/>
          <cell r="T60">
            <v>8000</v>
          </cell>
          <cell r="U60"/>
          <cell r="V60"/>
          <cell r="W60" t="str">
            <v>2017-532695-IDEA-342</v>
          </cell>
        </row>
        <row r="61">
          <cell r="B61" t="str">
            <v>133269</v>
          </cell>
          <cell r="C61" t="str">
            <v>Madison Metropolitan School District</v>
          </cell>
          <cell r="D61" t="str">
            <v>020466561</v>
          </cell>
          <cell r="E61" t="str">
            <v>Madison Metropolitan School District</v>
          </cell>
          <cell r="F61" t="str">
            <v>Universal Design for Learning Startup Grant</v>
          </cell>
          <cell r="G61" t="str">
            <v>00</v>
          </cell>
          <cell r="H61">
            <v>8000</v>
          </cell>
          <cell r="I61">
            <v>8000</v>
          </cell>
          <cell r="J61">
            <v>0</v>
          </cell>
          <cell r="K61"/>
          <cell r="L61" t="str">
            <v/>
          </cell>
          <cell r="M61"/>
          <cell r="N61"/>
          <cell r="O61"/>
          <cell r="P61" t="str">
            <v/>
          </cell>
          <cell r="Q61"/>
          <cell r="R61"/>
          <cell r="S61"/>
          <cell r="T61">
            <v>8000</v>
          </cell>
          <cell r="U61"/>
          <cell r="V61"/>
          <cell r="W61" t="str">
            <v>2017-133269-IDEA-342</v>
          </cell>
        </row>
        <row r="62">
          <cell r="B62" t="str">
            <v>403619</v>
          </cell>
          <cell r="C62" t="str">
            <v>Milwaukee Public Schools</v>
          </cell>
          <cell r="D62" t="str">
            <v>076137892</v>
          </cell>
          <cell r="E62" t="str">
            <v>Milwaukee Public Schools</v>
          </cell>
          <cell r="F62" t="str">
            <v>Universal Design for Learning Startup Grant</v>
          </cell>
          <cell r="G62" t="str">
            <v>00</v>
          </cell>
          <cell r="H62">
            <v>8000</v>
          </cell>
          <cell r="I62">
            <v>8000</v>
          </cell>
          <cell r="J62">
            <v>0</v>
          </cell>
          <cell r="K62"/>
          <cell r="L62" t="str">
            <v/>
          </cell>
          <cell r="M62"/>
          <cell r="N62"/>
          <cell r="O62"/>
          <cell r="P62" t="str">
            <v/>
          </cell>
          <cell r="Q62"/>
          <cell r="R62"/>
          <cell r="S62"/>
          <cell r="T62">
            <v>8000</v>
          </cell>
          <cell r="U62"/>
          <cell r="V62"/>
          <cell r="W62" t="str">
            <v>2017-403619-IDEA-342</v>
          </cell>
        </row>
        <row r="63">
          <cell r="B63" t="str">
            <v>495607</v>
          </cell>
          <cell r="C63" t="str">
            <v>Stevens Point Area School District</v>
          </cell>
          <cell r="D63" t="str">
            <v>100878875</v>
          </cell>
          <cell r="E63" t="str">
            <v>Stevens Point Area School District</v>
          </cell>
          <cell r="F63" t="str">
            <v>Universal Design for Learning Startup Grant</v>
          </cell>
          <cell r="G63" t="str">
            <v>00</v>
          </cell>
          <cell r="H63">
            <v>8000</v>
          </cell>
          <cell r="I63">
            <v>8000</v>
          </cell>
          <cell r="J63">
            <v>0</v>
          </cell>
          <cell r="K63"/>
          <cell r="L63" t="str">
            <v/>
          </cell>
          <cell r="M63"/>
          <cell r="N63"/>
          <cell r="O63"/>
          <cell r="P63" t="str">
            <v/>
          </cell>
          <cell r="Q63"/>
          <cell r="R63"/>
          <cell r="S63"/>
          <cell r="T63">
            <v>8000</v>
          </cell>
          <cell r="U63"/>
          <cell r="V63"/>
          <cell r="W63" t="str">
            <v>2017-495607-IDEA-342</v>
          </cell>
        </row>
        <row r="64">
          <cell r="B64" t="str">
            <v>135656</v>
          </cell>
          <cell r="C64" t="str">
            <v>Sun Prairie Area School District</v>
          </cell>
          <cell r="D64" t="str">
            <v>078935137</v>
          </cell>
          <cell r="E64" t="str">
            <v>Sun Prairie Area School District</v>
          </cell>
          <cell r="F64" t="str">
            <v>Universal Design for Learning Startup Grant</v>
          </cell>
          <cell r="G64" t="str">
            <v>00</v>
          </cell>
          <cell r="H64">
            <v>8000</v>
          </cell>
          <cell r="I64">
            <v>8000</v>
          </cell>
          <cell r="J64">
            <v>0</v>
          </cell>
          <cell r="K64"/>
          <cell r="L64" t="str">
            <v/>
          </cell>
          <cell r="M64"/>
          <cell r="N64"/>
          <cell r="O64"/>
          <cell r="P64" t="str">
            <v/>
          </cell>
          <cell r="Q64"/>
          <cell r="R64"/>
          <cell r="S64"/>
          <cell r="T64">
            <v>8000</v>
          </cell>
          <cell r="U64"/>
          <cell r="V64"/>
          <cell r="W64" t="str">
            <v>2017-135656-IDEA-342</v>
          </cell>
        </row>
        <row r="65">
          <cell r="B65" t="str">
            <v>406300</v>
          </cell>
          <cell r="C65" t="str">
            <v>West Allis School District</v>
          </cell>
          <cell r="D65" t="str">
            <v>089847107</v>
          </cell>
          <cell r="E65" t="str">
            <v>West Allis School District</v>
          </cell>
          <cell r="F65" t="str">
            <v>Universal Design for Learning Startup Grant</v>
          </cell>
          <cell r="G65" t="str">
            <v>00</v>
          </cell>
          <cell r="H65">
            <v>8000</v>
          </cell>
          <cell r="I65">
            <v>8000</v>
          </cell>
          <cell r="J65">
            <v>0</v>
          </cell>
          <cell r="K65"/>
          <cell r="L65" t="str">
            <v/>
          </cell>
          <cell r="M65"/>
          <cell r="N65"/>
          <cell r="O65"/>
          <cell r="P65" t="str">
            <v/>
          </cell>
          <cell r="Q65"/>
          <cell r="R65"/>
          <cell r="S65"/>
          <cell r="T65">
            <v>8000</v>
          </cell>
          <cell r="U65"/>
          <cell r="V65"/>
          <cell r="W65" t="str">
            <v>2017-406300-IDEA-342</v>
          </cell>
        </row>
        <row r="66">
          <cell r="B66" t="str">
            <v>749912</v>
          </cell>
          <cell r="C66" t="str">
            <v>CESA #12</v>
          </cell>
          <cell r="D66" t="str">
            <v>184358786</v>
          </cell>
          <cell r="E66" t="str">
            <v>CESA #12</v>
          </cell>
          <cell r="F66" t="str">
            <v>WI Statewide Parent Educator Initiative</v>
          </cell>
          <cell r="G66" t="str">
            <v>00</v>
          </cell>
          <cell r="H66">
            <v>1720000</v>
          </cell>
          <cell r="I66">
            <v>1720000</v>
          </cell>
          <cell r="J66">
            <v>0</v>
          </cell>
          <cell r="K66"/>
          <cell r="L66" t="str">
            <v/>
          </cell>
          <cell r="M66"/>
          <cell r="N66"/>
          <cell r="O66"/>
          <cell r="P66" t="str">
            <v/>
          </cell>
          <cell r="Q66"/>
          <cell r="R66"/>
          <cell r="S66"/>
          <cell r="T66">
            <v>1720000</v>
          </cell>
          <cell r="U66"/>
          <cell r="V66"/>
          <cell r="W66" t="str">
            <v>2017-749912-IDEA-342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  <sheetName val="Carl Perkins - CTE - Federal Gr"/>
    </sheetNames>
    <sheetDataSet>
      <sheetData sheetId="0"/>
      <sheetData sheetId="1">
        <row r="8">
          <cell r="B8" t="str">
            <v>010014</v>
          </cell>
          <cell r="C8" t="str">
            <v>Adams-Friendship  School District</v>
          </cell>
          <cell r="D8" t="str">
            <v>963834791</v>
          </cell>
          <cell r="E8" t="str">
            <v>Adams-Friendship  School District</v>
          </cell>
          <cell r="F8" t="str">
            <v>Carl Perkins CTE Grant</v>
          </cell>
          <cell r="G8" t="str">
            <v>00</v>
          </cell>
          <cell r="H8">
            <v>20365</v>
          </cell>
          <cell r="I8">
            <v>20365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>
            <v>20365</v>
          </cell>
          <cell r="U8">
            <v>0</v>
          </cell>
          <cell r="V8"/>
          <cell r="W8" t="str">
            <v>2017-010014-CP-CTE-400</v>
          </cell>
        </row>
        <row r="9">
          <cell r="B9" t="str">
            <v>340140</v>
          </cell>
          <cell r="C9" t="str">
            <v>Antigo School District</v>
          </cell>
          <cell r="D9" t="str">
            <v>080489594</v>
          </cell>
          <cell r="E9" t="str">
            <v>Unified School District Antigo</v>
          </cell>
          <cell r="F9" t="str">
            <v>Carl Perkins CTE Grant</v>
          </cell>
          <cell r="G9" t="str">
            <v>00</v>
          </cell>
          <cell r="H9">
            <v>26103</v>
          </cell>
          <cell r="I9">
            <v>26103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26103</v>
          </cell>
          <cell r="U9"/>
          <cell r="V9"/>
          <cell r="W9" t="str">
            <v>2017-340140-CP-CTE-400</v>
          </cell>
        </row>
        <row r="10">
          <cell r="B10" t="str">
            <v>440147</v>
          </cell>
          <cell r="C10" t="str">
            <v>Appleton Area School District</v>
          </cell>
          <cell r="D10" t="str">
            <v>106638786</v>
          </cell>
          <cell r="E10" t="str">
            <v>Appleton Area School District</v>
          </cell>
          <cell r="F10" t="str">
            <v>Carl Perkins CTE Grant</v>
          </cell>
          <cell r="G10" t="str">
            <v>00</v>
          </cell>
          <cell r="H10">
            <v>124455</v>
          </cell>
          <cell r="I10">
            <v>124455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124455</v>
          </cell>
          <cell r="U10"/>
          <cell r="V10"/>
          <cell r="W10" t="str">
            <v>2017-440147-CP-CTE-400</v>
          </cell>
        </row>
        <row r="11">
          <cell r="B11" t="str">
            <v>672450</v>
          </cell>
          <cell r="C11" t="str">
            <v>Arrowhead UHS School District</v>
          </cell>
          <cell r="D11" t="str">
            <v>099137770</v>
          </cell>
          <cell r="E11" t="str">
            <v>Arrowhead UHS School District</v>
          </cell>
          <cell r="F11" t="str">
            <v>Carl Perkins CTE Grant</v>
          </cell>
          <cell r="G11" t="str">
            <v>00</v>
          </cell>
          <cell r="H11">
            <v>31836</v>
          </cell>
          <cell r="I11">
            <v>31836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31836</v>
          </cell>
          <cell r="U11"/>
          <cell r="V11"/>
          <cell r="W11" t="str">
            <v>2017-672450-CP-CTE-400</v>
          </cell>
        </row>
        <row r="12">
          <cell r="B12" t="str">
            <v>020170</v>
          </cell>
          <cell r="C12" t="str">
            <v>Ashland School District</v>
          </cell>
          <cell r="D12" t="str">
            <v>617570668</v>
          </cell>
          <cell r="E12" t="str">
            <v>Ashland School District</v>
          </cell>
          <cell r="F12" t="str">
            <v>Carl Perkins CTE Grant</v>
          </cell>
          <cell r="G12" t="str">
            <v>00</v>
          </cell>
          <cell r="H12">
            <v>19911</v>
          </cell>
          <cell r="I12">
            <v>19911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19911</v>
          </cell>
          <cell r="U12"/>
          <cell r="V12"/>
          <cell r="W12" t="str">
            <v>2017-020170-CP-CTE-400</v>
          </cell>
        </row>
        <row r="13">
          <cell r="B13" t="str">
            <v>560280</v>
          </cell>
          <cell r="C13" t="str">
            <v>Baraboo School District</v>
          </cell>
          <cell r="D13" t="str">
            <v>100082098</v>
          </cell>
          <cell r="E13" t="str">
            <v>Baraboo School District</v>
          </cell>
          <cell r="F13" t="str">
            <v>Carl Perkins CTE Grant</v>
          </cell>
          <cell r="G13" t="str">
            <v>00</v>
          </cell>
          <cell r="H13">
            <v>28216</v>
          </cell>
          <cell r="I13">
            <v>28216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28216</v>
          </cell>
          <cell r="U13"/>
          <cell r="V13"/>
          <cell r="W13" t="str">
            <v>2017-560280-CP-CTE-400</v>
          </cell>
        </row>
        <row r="14">
          <cell r="B14" t="str">
            <v>530413</v>
          </cell>
          <cell r="C14" t="str">
            <v>Beloit School District</v>
          </cell>
          <cell r="D14" t="str">
            <v>189347594</v>
          </cell>
          <cell r="E14" t="str">
            <v>School District Of Beloit</v>
          </cell>
          <cell r="F14" t="str">
            <v>Carl Perkins CTE Grant</v>
          </cell>
          <cell r="G14" t="str">
            <v>00</v>
          </cell>
          <cell r="H14">
            <v>103445</v>
          </cell>
          <cell r="I14">
            <v>103445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103445</v>
          </cell>
          <cell r="U14"/>
          <cell r="V14"/>
          <cell r="W14" t="str">
            <v>2017-530413-CP-CTE-400</v>
          </cell>
        </row>
        <row r="15">
          <cell r="B15" t="str">
            <v>230700</v>
          </cell>
          <cell r="C15" t="str">
            <v>Brodhead School District</v>
          </cell>
          <cell r="D15" t="str">
            <v>127349116</v>
          </cell>
          <cell r="E15" t="str">
            <v>Brodhead School District</v>
          </cell>
          <cell r="F15" t="str">
            <v>Carl Perkins CTE Grant</v>
          </cell>
          <cell r="G15" t="str">
            <v>00</v>
          </cell>
          <cell r="H15">
            <v>40314</v>
          </cell>
          <cell r="I15">
            <v>40314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40314</v>
          </cell>
          <cell r="U15"/>
          <cell r="V15"/>
          <cell r="W15" t="str">
            <v>2017-230700-CP-CTE-400</v>
          </cell>
        </row>
        <row r="16">
          <cell r="B16" t="str">
            <v>510777</v>
          </cell>
          <cell r="C16" t="str">
            <v>Burlington Area School District</v>
          </cell>
          <cell r="D16" t="str">
            <v>058665738</v>
          </cell>
          <cell r="E16" t="str">
            <v>Burlington Area School District</v>
          </cell>
          <cell r="F16" t="str">
            <v>Carl Perkins CTE Grant</v>
          </cell>
          <cell r="G16" t="str">
            <v>00</v>
          </cell>
          <cell r="H16">
            <v>75298</v>
          </cell>
          <cell r="I16">
            <v>75298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75298</v>
          </cell>
          <cell r="U16"/>
          <cell r="V16"/>
          <cell r="W16" t="str">
            <v>2017-510777-CP-CTE-400</v>
          </cell>
        </row>
        <row r="17">
          <cell r="B17" t="str">
            <v>305054</v>
          </cell>
          <cell r="C17" t="str">
            <v>Westosha Central High School District</v>
          </cell>
          <cell r="D17" t="str">
            <v>184359578</v>
          </cell>
          <cell r="E17" t="str">
            <v>Westosha Central High School District</v>
          </cell>
          <cell r="F17" t="str">
            <v>Carl Perkins CTE Grant</v>
          </cell>
          <cell r="G17" t="str">
            <v>00</v>
          </cell>
          <cell r="H17">
            <v>87445</v>
          </cell>
          <cell r="I17">
            <v>87445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87445</v>
          </cell>
          <cell r="U17"/>
          <cell r="V17"/>
          <cell r="W17" t="str">
            <v>2017-305054-CP-CTE-400</v>
          </cell>
        </row>
        <row r="18">
          <cell r="B18" t="str">
            <v>749901</v>
          </cell>
          <cell r="C18" t="str">
            <v>CESA #01</v>
          </cell>
          <cell r="D18" t="str">
            <v>829175566</v>
          </cell>
          <cell r="E18" t="str">
            <v>CESA #01</v>
          </cell>
          <cell r="F18" t="str">
            <v>Carl Perkins CTE Grant</v>
          </cell>
          <cell r="G18" t="str">
            <v>00</v>
          </cell>
          <cell r="H18">
            <v>379805</v>
          </cell>
          <cell r="I18">
            <v>379805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379805</v>
          </cell>
          <cell r="U18"/>
          <cell r="V18"/>
          <cell r="W18" t="str">
            <v>2017-749901-CP-CTE-400</v>
          </cell>
        </row>
        <row r="19">
          <cell r="B19" t="str">
            <v>749903</v>
          </cell>
          <cell r="C19" t="str">
            <v>CESA #03</v>
          </cell>
          <cell r="D19" t="str">
            <v>060447828</v>
          </cell>
          <cell r="E19" t="str">
            <v>CESA #03</v>
          </cell>
          <cell r="F19" t="str">
            <v>Carl Perkins CTE Grant</v>
          </cell>
          <cell r="G19" t="str">
            <v>00</v>
          </cell>
          <cell r="H19">
            <v>190824</v>
          </cell>
          <cell r="I19">
            <v>190824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190824</v>
          </cell>
          <cell r="U19"/>
          <cell r="V19"/>
          <cell r="W19" t="str">
            <v>2017-749903-CP-CTE-400</v>
          </cell>
        </row>
        <row r="20">
          <cell r="B20" t="str">
            <v>749904</v>
          </cell>
          <cell r="C20" t="str">
            <v>CESA #04</v>
          </cell>
          <cell r="D20" t="str">
            <v>832417406</v>
          </cell>
          <cell r="E20" t="str">
            <v>CESA #04</v>
          </cell>
          <cell r="F20" t="str">
            <v>Carl Perkins CTE Grant</v>
          </cell>
          <cell r="G20" t="str">
            <v>00</v>
          </cell>
          <cell r="H20">
            <v>154902</v>
          </cell>
          <cell r="I20">
            <v>154902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154902</v>
          </cell>
          <cell r="U20"/>
          <cell r="V20"/>
          <cell r="W20" t="str">
            <v>2017-749904-CP-CTE-400</v>
          </cell>
        </row>
        <row r="21">
          <cell r="B21" t="str">
            <v>749905</v>
          </cell>
          <cell r="C21" t="str">
            <v>CESA #05</v>
          </cell>
          <cell r="D21" t="str">
            <v>080486582</v>
          </cell>
          <cell r="E21" t="str">
            <v>CESA #05</v>
          </cell>
          <cell r="F21" t="str">
            <v>Carl Perkins CTE Grant</v>
          </cell>
          <cell r="G21" t="str">
            <v>00</v>
          </cell>
          <cell r="H21">
            <v>178143</v>
          </cell>
          <cell r="I21">
            <v>178143</v>
          </cell>
          <cell r="J21">
            <v>0</v>
          </cell>
          <cell r="K21"/>
          <cell r="L21" t="str">
            <v/>
          </cell>
          <cell r="M21"/>
          <cell r="N21"/>
          <cell r="O21"/>
          <cell r="P21" t="str">
            <v/>
          </cell>
          <cell r="Q21"/>
          <cell r="R21"/>
          <cell r="S21"/>
          <cell r="T21">
            <v>178143</v>
          </cell>
          <cell r="U21"/>
          <cell r="V21"/>
          <cell r="W21" t="str">
            <v>2017-749905-CP-CTE-400</v>
          </cell>
        </row>
        <row r="22">
          <cell r="B22" t="str">
            <v>749906</v>
          </cell>
          <cell r="C22" t="str">
            <v>CESA #06</v>
          </cell>
          <cell r="D22" t="str">
            <v>148419062</v>
          </cell>
          <cell r="E22" t="str">
            <v>CESA #06</v>
          </cell>
          <cell r="F22" t="str">
            <v>Carl Perkins CTE Grant</v>
          </cell>
          <cell r="G22" t="str">
            <v>00</v>
          </cell>
          <cell r="H22">
            <v>514293</v>
          </cell>
          <cell r="I22">
            <v>514293</v>
          </cell>
          <cell r="J22">
            <v>0</v>
          </cell>
          <cell r="K22"/>
          <cell r="L22" t="str">
            <v/>
          </cell>
          <cell r="M22"/>
          <cell r="N22"/>
          <cell r="O22"/>
          <cell r="P22" t="str">
            <v/>
          </cell>
          <cell r="Q22"/>
          <cell r="R22"/>
          <cell r="S22"/>
          <cell r="T22">
            <v>514293</v>
          </cell>
          <cell r="U22"/>
          <cell r="V22"/>
          <cell r="W22" t="str">
            <v>2017-749906-CP-CTE-400</v>
          </cell>
        </row>
        <row r="23">
          <cell r="B23" t="str">
            <v>749906</v>
          </cell>
          <cell r="C23" t="str">
            <v>CESA #06</v>
          </cell>
          <cell r="D23" t="str">
            <v>148419062</v>
          </cell>
          <cell r="E23" t="str">
            <v>CESA #06</v>
          </cell>
          <cell r="F23" t="str">
            <v>Carl Perkins CTE Grant</v>
          </cell>
          <cell r="G23" t="str">
            <v>00</v>
          </cell>
          <cell r="H23">
            <v>79829</v>
          </cell>
          <cell r="I23">
            <v>79829</v>
          </cell>
          <cell r="J23">
            <v>0</v>
          </cell>
          <cell r="K23"/>
          <cell r="L23" t="str">
            <v/>
          </cell>
          <cell r="M23"/>
          <cell r="N23"/>
          <cell r="O23"/>
          <cell r="P23" t="str">
            <v/>
          </cell>
          <cell r="Q23"/>
          <cell r="R23"/>
          <cell r="S23"/>
          <cell r="T23">
            <v>79829</v>
          </cell>
          <cell r="U23"/>
          <cell r="V23"/>
          <cell r="W23" t="str">
            <v>2017-749906-CP-CTE-400</v>
          </cell>
        </row>
        <row r="24">
          <cell r="B24" t="str">
            <v>749907</v>
          </cell>
          <cell r="C24" t="str">
            <v>CESA #07</v>
          </cell>
          <cell r="D24" t="str">
            <v>030182042</v>
          </cell>
          <cell r="E24" t="str">
            <v>CESA #07</v>
          </cell>
          <cell r="F24" t="str">
            <v>Carl Perkins CTE Grant</v>
          </cell>
          <cell r="G24" t="str">
            <v>00</v>
          </cell>
          <cell r="H24">
            <v>144987</v>
          </cell>
          <cell r="I24">
            <v>144987</v>
          </cell>
          <cell r="J24">
            <v>0</v>
          </cell>
          <cell r="K24"/>
          <cell r="L24" t="str">
            <v/>
          </cell>
          <cell r="M24"/>
          <cell r="N24"/>
          <cell r="O24"/>
          <cell r="P24" t="str">
            <v/>
          </cell>
          <cell r="Q24"/>
          <cell r="R24"/>
          <cell r="S24"/>
          <cell r="T24">
            <v>144987</v>
          </cell>
          <cell r="U24"/>
          <cell r="V24"/>
          <cell r="W24" t="str">
            <v>2017-749907-CP-CTE-400</v>
          </cell>
        </row>
        <row r="25">
          <cell r="B25" t="str">
            <v>749908</v>
          </cell>
          <cell r="C25" t="str">
            <v>CESA #08</v>
          </cell>
          <cell r="D25" t="str">
            <v>184360170</v>
          </cell>
          <cell r="E25" t="str">
            <v>CESA #08</v>
          </cell>
          <cell r="F25" t="str">
            <v>Carl Perkins CTE Grant</v>
          </cell>
          <cell r="G25" t="str">
            <v>00</v>
          </cell>
          <cell r="H25">
            <v>195354</v>
          </cell>
          <cell r="I25">
            <v>195354</v>
          </cell>
          <cell r="J25">
            <v>0</v>
          </cell>
          <cell r="K25"/>
          <cell r="L25" t="str">
            <v/>
          </cell>
          <cell r="M25"/>
          <cell r="N25"/>
          <cell r="O25"/>
          <cell r="P25" t="str">
            <v/>
          </cell>
          <cell r="Q25"/>
          <cell r="R25"/>
          <cell r="S25"/>
          <cell r="T25">
            <v>195354</v>
          </cell>
          <cell r="U25"/>
          <cell r="V25"/>
          <cell r="W25" t="str">
            <v>2017-749908-CP-CTE-400</v>
          </cell>
        </row>
        <row r="26">
          <cell r="B26" t="str">
            <v>749909</v>
          </cell>
          <cell r="C26" t="str">
            <v>CESA #09</v>
          </cell>
          <cell r="D26" t="str">
            <v>184360188</v>
          </cell>
          <cell r="E26" t="str">
            <v>CESA #09</v>
          </cell>
          <cell r="F26" t="str">
            <v>Carl Perkins CTE Grant</v>
          </cell>
          <cell r="G26" t="str">
            <v>00</v>
          </cell>
          <cell r="H26">
            <v>123953</v>
          </cell>
          <cell r="I26">
            <v>123953</v>
          </cell>
          <cell r="J26">
            <v>0</v>
          </cell>
          <cell r="K26"/>
          <cell r="L26" t="str">
            <v/>
          </cell>
          <cell r="M26"/>
          <cell r="N26"/>
          <cell r="O26"/>
          <cell r="P26" t="str">
            <v/>
          </cell>
          <cell r="Q26"/>
          <cell r="R26"/>
          <cell r="S26"/>
          <cell r="T26">
            <v>123953</v>
          </cell>
          <cell r="U26"/>
          <cell r="V26"/>
          <cell r="W26" t="str">
            <v>2017-749909-CP-CTE-400</v>
          </cell>
        </row>
        <row r="27">
          <cell r="B27" t="str">
            <v>749910</v>
          </cell>
          <cell r="C27" t="str">
            <v>CESA #10</v>
          </cell>
          <cell r="D27" t="str">
            <v>114277148</v>
          </cell>
          <cell r="E27" t="str">
            <v>CESA #10</v>
          </cell>
          <cell r="F27" t="str">
            <v>Carl Perkins CTE Grant</v>
          </cell>
          <cell r="G27" t="str">
            <v>00</v>
          </cell>
          <cell r="H27">
            <v>322474</v>
          </cell>
          <cell r="I27">
            <v>322474</v>
          </cell>
          <cell r="J27">
            <v>0</v>
          </cell>
          <cell r="K27"/>
          <cell r="L27" t="str">
            <v/>
          </cell>
          <cell r="M27"/>
          <cell r="N27"/>
          <cell r="O27"/>
          <cell r="P27" t="str">
            <v/>
          </cell>
          <cell r="Q27"/>
          <cell r="R27"/>
          <cell r="S27"/>
          <cell r="T27">
            <v>322474</v>
          </cell>
          <cell r="U27"/>
          <cell r="V27"/>
          <cell r="W27" t="str">
            <v>2017-749910-CP-CTE-400</v>
          </cell>
        </row>
        <row r="28">
          <cell r="B28" t="str">
            <v>749911</v>
          </cell>
          <cell r="C28" t="str">
            <v>CESA #11</v>
          </cell>
          <cell r="D28" t="str">
            <v>080238082</v>
          </cell>
          <cell r="E28" t="str">
            <v>CESA #11</v>
          </cell>
          <cell r="F28" t="str">
            <v>Carl Perkins CTE Grant</v>
          </cell>
          <cell r="G28" t="str">
            <v>00</v>
          </cell>
          <cell r="H28">
            <v>298885</v>
          </cell>
          <cell r="I28">
            <v>298885</v>
          </cell>
          <cell r="J28">
            <v>0</v>
          </cell>
          <cell r="K28"/>
          <cell r="L28" t="str">
            <v/>
          </cell>
          <cell r="M28"/>
          <cell r="N28"/>
          <cell r="O28"/>
          <cell r="P28" t="str">
            <v/>
          </cell>
          <cell r="Q28"/>
          <cell r="R28"/>
          <cell r="S28"/>
          <cell r="T28">
            <v>298885</v>
          </cell>
          <cell r="U28"/>
          <cell r="V28"/>
          <cell r="W28" t="str">
            <v>2017-749911-CP-CTE-400</v>
          </cell>
        </row>
        <row r="29">
          <cell r="B29" t="str">
            <v>749912</v>
          </cell>
          <cell r="C29" t="str">
            <v>CESA #12</v>
          </cell>
          <cell r="D29" t="str">
            <v>184358786</v>
          </cell>
          <cell r="E29" t="str">
            <v>CESA #12</v>
          </cell>
          <cell r="F29" t="str">
            <v>Carl Perkins CTE Grant</v>
          </cell>
          <cell r="G29" t="str">
            <v>00</v>
          </cell>
          <cell r="H29">
            <v>65551</v>
          </cell>
          <cell r="I29">
            <v>65551</v>
          </cell>
          <cell r="J29">
            <v>0</v>
          </cell>
          <cell r="K29"/>
          <cell r="L29" t="str">
            <v/>
          </cell>
          <cell r="M29"/>
          <cell r="N29"/>
          <cell r="O29"/>
          <cell r="P29" t="str">
            <v/>
          </cell>
          <cell r="Q29"/>
          <cell r="R29"/>
          <cell r="S29"/>
          <cell r="T29">
            <v>65551</v>
          </cell>
          <cell r="U29"/>
          <cell r="V29"/>
          <cell r="W29" t="str">
            <v>2017-749912-CP-CTE-400</v>
          </cell>
        </row>
        <row r="30">
          <cell r="B30" t="str">
            <v>374970</v>
          </cell>
          <cell r="C30" t="str">
            <v>D C Everest Area School District</v>
          </cell>
          <cell r="D30" t="str">
            <v>096824677</v>
          </cell>
          <cell r="E30" t="str">
            <v>D C Everest Area School District</v>
          </cell>
          <cell r="F30" t="str">
            <v>Carl Perkins CTE Grant</v>
          </cell>
          <cell r="G30" t="str">
            <v>00</v>
          </cell>
          <cell r="H30">
            <v>42103</v>
          </cell>
          <cell r="I30">
            <v>42103</v>
          </cell>
          <cell r="J30">
            <v>0</v>
          </cell>
          <cell r="K30"/>
          <cell r="L30" t="str">
            <v/>
          </cell>
          <cell r="M30"/>
          <cell r="N30"/>
          <cell r="O30"/>
          <cell r="P30" t="str">
            <v/>
          </cell>
          <cell r="Q30"/>
          <cell r="R30"/>
          <cell r="S30"/>
          <cell r="T30">
            <v>42103</v>
          </cell>
          <cell r="U30"/>
          <cell r="V30"/>
          <cell r="W30" t="str">
            <v>2017-374970-CP-CTE-400</v>
          </cell>
        </row>
        <row r="31">
          <cell r="B31" t="str">
            <v>131316</v>
          </cell>
          <cell r="C31" t="str">
            <v>DeForest Area School District</v>
          </cell>
          <cell r="D31" t="str">
            <v>100082536</v>
          </cell>
          <cell r="E31" t="str">
            <v>DeForest Area School District</v>
          </cell>
          <cell r="F31" t="str">
            <v>Carl Perkins CTE Grant</v>
          </cell>
          <cell r="G31" t="str">
            <v>00</v>
          </cell>
          <cell r="H31">
            <v>19487</v>
          </cell>
          <cell r="I31">
            <v>19487</v>
          </cell>
          <cell r="J31">
            <v>0</v>
          </cell>
          <cell r="K31"/>
          <cell r="L31" t="str">
            <v/>
          </cell>
          <cell r="M31"/>
          <cell r="N31"/>
          <cell r="O31"/>
          <cell r="P31" t="str">
            <v/>
          </cell>
          <cell r="Q31"/>
          <cell r="R31"/>
          <cell r="S31"/>
          <cell r="T31">
            <v>19487</v>
          </cell>
          <cell r="U31"/>
          <cell r="V31"/>
          <cell r="W31" t="str">
            <v>2017-131316-CP-CTE-400</v>
          </cell>
        </row>
        <row r="32">
          <cell r="B32" t="str">
            <v>641380</v>
          </cell>
          <cell r="C32" t="str">
            <v>Delavan-Darien School District</v>
          </cell>
          <cell r="D32" t="str">
            <v>021105127</v>
          </cell>
          <cell r="E32" t="str">
            <v>Delavan-Darien School District</v>
          </cell>
          <cell r="F32" t="str">
            <v>Carl Perkins CTE Grant</v>
          </cell>
          <cell r="G32" t="str">
            <v>00</v>
          </cell>
          <cell r="H32">
            <v>26809</v>
          </cell>
          <cell r="I32">
            <v>26809</v>
          </cell>
          <cell r="J32">
            <v>0</v>
          </cell>
          <cell r="K32"/>
          <cell r="L32" t="str">
            <v/>
          </cell>
          <cell r="M32"/>
          <cell r="N32"/>
          <cell r="O32"/>
          <cell r="P32" t="str">
            <v/>
          </cell>
          <cell r="Q32"/>
          <cell r="R32"/>
          <cell r="S32"/>
          <cell r="T32">
            <v>26809</v>
          </cell>
          <cell r="U32"/>
          <cell r="V32"/>
          <cell r="W32" t="str">
            <v>2017-641380-CP-CTE-400</v>
          </cell>
        </row>
        <row r="33">
          <cell r="B33" t="str">
            <v>531568</v>
          </cell>
          <cell r="C33" t="str">
            <v>Edgerton School District</v>
          </cell>
          <cell r="D33" t="str">
            <v>050501956</v>
          </cell>
          <cell r="E33" t="str">
            <v>Edgerton School District</v>
          </cell>
          <cell r="F33" t="str">
            <v>Carl Perkins CTE Grant</v>
          </cell>
          <cell r="G33" t="str">
            <v>00</v>
          </cell>
          <cell r="H33">
            <v>38754</v>
          </cell>
          <cell r="I33">
            <v>38754</v>
          </cell>
          <cell r="J33">
            <v>0</v>
          </cell>
          <cell r="K33"/>
          <cell r="L33" t="str">
            <v/>
          </cell>
          <cell r="M33"/>
          <cell r="N33"/>
          <cell r="O33"/>
          <cell r="P33" t="str">
            <v/>
          </cell>
          <cell r="Q33"/>
          <cell r="R33"/>
          <cell r="S33"/>
          <cell r="T33">
            <v>38754</v>
          </cell>
          <cell r="U33"/>
          <cell r="V33"/>
          <cell r="W33" t="str">
            <v>2017-531568-CP-CTE-400</v>
          </cell>
        </row>
        <row r="34">
          <cell r="B34" t="str">
            <v>201862</v>
          </cell>
          <cell r="C34" t="str">
            <v>Fond du Lac School District</v>
          </cell>
          <cell r="D34" t="str">
            <v>093028843</v>
          </cell>
          <cell r="E34" t="str">
            <v>Fond du Lac School District</v>
          </cell>
          <cell r="F34" t="str">
            <v>Carl Perkins CTE Grant</v>
          </cell>
          <cell r="G34" t="str">
            <v>00</v>
          </cell>
          <cell r="H34">
            <v>66293</v>
          </cell>
          <cell r="I34">
            <v>66293</v>
          </cell>
          <cell r="J34">
            <v>0</v>
          </cell>
          <cell r="K34"/>
          <cell r="L34" t="str">
            <v/>
          </cell>
          <cell r="M34"/>
          <cell r="N34"/>
          <cell r="O34"/>
          <cell r="P34" t="str">
            <v/>
          </cell>
          <cell r="Q34"/>
          <cell r="R34"/>
          <cell r="S34"/>
          <cell r="T34">
            <v>66293</v>
          </cell>
          <cell r="U34"/>
          <cell r="V34"/>
          <cell r="W34" t="str">
            <v>2017-201862-CP-CTE-400</v>
          </cell>
        </row>
        <row r="35">
          <cell r="B35" t="str">
            <v>052289</v>
          </cell>
          <cell r="C35" t="str">
            <v>Green Bay Area School District</v>
          </cell>
          <cell r="D35" t="str">
            <v>100582212</v>
          </cell>
          <cell r="E35" t="str">
            <v>Green Bay Area Public School District</v>
          </cell>
          <cell r="F35" t="str">
            <v>Carl Perkins CTE Grant</v>
          </cell>
          <cell r="G35" t="str">
            <v>00</v>
          </cell>
          <cell r="H35">
            <v>230225</v>
          </cell>
          <cell r="I35">
            <v>230225</v>
          </cell>
          <cell r="J35">
            <v>0</v>
          </cell>
          <cell r="K35"/>
          <cell r="L35" t="str">
            <v/>
          </cell>
          <cell r="M35"/>
          <cell r="N35"/>
          <cell r="O35"/>
          <cell r="P35" t="str">
            <v/>
          </cell>
          <cell r="Q35"/>
          <cell r="R35"/>
          <cell r="S35"/>
          <cell r="T35">
            <v>230225</v>
          </cell>
          <cell r="U35"/>
          <cell r="V35"/>
          <cell r="W35" t="str">
            <v>2017-052289-CP-CTE-400</v>
          </cell>
        </row>
        <row r="36">
          <cell r="B36" t="str">
            <v>572478</v>
          </cell>
          <cell r="C36" t="str">
            <v>Hayward Community School District</v>
          </cell>
          <cell r="D36" t="str">
            <v>780209289</v>
          </cell>
          <cell r="E36" t="str">
            <v>Hayward Community School District</v>
          </cell>
          <cell r="F36" t="str">
            <v>Carl Perkins CTE Grant</v>
          </cell>
          <cell r="G36" t="str">
            <v>00</v>
          </cell>
          <cell r="H36">
            <v>22829</v>
          </cell>
          <cell r="I36">
            <v>22829</v>
          </cell>
          <cell r="J36">
            <v>0</v>
          </cell>
          <cell r="K36"/>
          <cell r="L36" t="str">
            <v/>
          </cell>
          <cell r="M36"/>
          <cell r="N36"/>
          <cell r="O36"/>
          <cell r="P36" t="str">
            <v/>
          </cell>
          <cell r="Q36"/>
          <cell r="R36"/>
          <cell r="S36"/>
          <cell r="T36">
            <v>22829</v>
          </cell>
          <cell r="U36"/>
          <cell r="V36"/>
          <cell r="W36" t="str">
            <v>2017-572478-CP-CTE-400</v>
          </cell>
        </row>
        <row r="37">
          <cell r="B37" t="str">
            <v>322562</v>
          </cell>
          <cell r="C37" t="str">
            <v>Holmen School District</v>
          </cell>
          <cell r="D37" t="str">
            <v>100607829</v>
          </cell>
          <cell r="E37" t="str">
            <v>Holmen School District</v>
          </cell>
          <cell r="F37" t="str">
            <v>Carl Perkins CTE Grant</v>
          </cell>
          <cell r="G37" t="str">
            <v>00</v>
          </cell>
          <cell r="H37">
            <v>21466</v>
          </cell>
          <cell r="I37">
            <v>21466</v>
          </cell>
          <cell r="J37">
            <v>0</v>
          </cell>
          <cell r="K37"/>
          <cell r="L37" t="str">
            <v/>
          </cell>
          <cell r="M37"/>
          <cell r="N37"/>
          <cell r="O37"/>
          <cell r="P37" t="str">
            <v/>
          </cell>
          <cell r="Q37"/>
          <cell r="R37"/>
          <cell r="S37"/>
          <cell r="T37">
            <v>21466</v>
          </cell>
          <cell r="U37"/>
          <cell r="V37"/>
          <cell r="W37" t="str">
            <v>2017-322562-CP-CTE-400</v>
          </cell>
        </row>
        <row r="38">
          <cell r="B38" t="str">
            <v>552611</v>
          </cell>
          <cell r="C38" t="str">
            <v>Hudson School District</v>
          </cell>
          <cell r="D38">
            <v>605893056</v>
          </cell>
          <cell r="E38" t="str">
            <v>Hudson School District</v>
          </cell>
          <cell r="F38" t="str">
            <v>Carl Perkins CTE Grant</v>
          </cell>
          <cell r="G38" t="str">
            <v>00</v>
          </cell>
          <cell r="H38">
            <v>25692</v>
          </cell>
          <cell r="I38">
            <v>25692</v>
          </cell>
          <cell r="J38">
            <v>0</v>
          </cell>
          <cell r="K38"/>
          <cell r="L38" t="str">
            <v/>
          </cell>
          <cell r="M38"/>
          <cell r="N38"/>
          <cell r="O38"/>
          <cell r="P38" t="str">
            <v/>
          </cell>
          <cell r="Q38"/>
          <cell r="R38"/>
          <cell r="S38"/>
          <cell r="T38">
            <v>25692</v>
          </cell>
          <cell r="U38"/>
          <cell r="V38"/>
          <cell r="W38" t="str">
            <v>2017-552611-CP-CTE-400</v>
          </cell>
        </row>
        <row r="39">
          <cell r="B39" t="str">
            <v>532695</v>
          </cell>
          <cell r="C39" t="str">
            <v>Janesville School District</v>
          </cell>
          <cell r="D39" t="str">
            <v>100083070</v>
          </cell>
          <cell r="E39" t="str">
            <v>Janesville School District</v>
          </cell>
          <cell r="F39" t="str">
            <v>Carl Perkins CTE Grant</v>
          </cell>
          <cell r="G39" t="str">
            <v>00</v>
          </cell>
          <cell r="H39">
            <v>108716</v>
          </cell>
          <cell r="I39">
            <v>108716</v>
          </cell>
          <cell r="J39">
            <v>0</v>
          </cell>
          <cell r="K39"/>
          <cell r="L39" t="str">
            <v/>
          </cell>
          <cell r="M39"/>
          <cell r="N39"/>
          <cell r="O39"/>
          <cell r="P39" t="str">
            <v/>
          </cell>
          <cell r="Q39"/>
          <cell r="R39"/>
          <cell r="S39"/>
          <cell r="T39">
            <v>108716</v>
          </cell>
          <cell r="U39"/>
          <cell r="V39"/>
          <cell r="W39" t="str">
            <v>2017-532695-CP-CTE-400</v>
          </cell>
        </row>
        <row r="40">
          <cell r="B40" t="str">
            <v>282702</v>
          </cell>
          <cell r="C40" t="str">
            <v>Jefferson School District (Unified School District #10)</v>
          </cell>
          <cell r="D40" t="str">
            <v>060433976</v>
          </cell>
          <cell r="E40" t="str">
            <v>Jefferson School District (Unified School District #10)</v>
          </cell>
          <cell r="F40" t="str">
            <v>Carl Perkins CTE Grant</v>
          </cell>
          <cell r="G40" t="str">
            <v>00</v>
          </cell>
          <cell r="H40">
            <v>37908</v>
          </cell>
          <cell r="I40">
            <v>37908</v>
          </cell>
          <cell r="J40">
            <v>0</v>
          </cell>
          <cell r="K40"/>
          <cell r="L40" t="str">
            <v/>
          </cell>
          <cell r="M40"/>
          <cell r="N40"/>
          <cell r="O40"/>
          <cell r="P40" t="str">
            <v/>
          </cell>
          <cell r="Q40"/>
          <cell r="R40"/>
          <cell r="S40"/>
          <cell r="T40">
            <v>37908</v>
          </cell>
          <cell r="U40"/>
          <cell r="V40"/>
          <cell r="W40" t="str">
            <v>2017-282702-CP-CTE-400</v>
          </cell>
        </row>
        <row r="41">
          <cell r="B41" t="str">
            <v>282730</v>
          </cell>
          <cell r="C41" t="str">
            <v>Johnson Creek School District</v>
          </cell>
          <cell r="D41" t="str">
            <v>013838891</v>
          </cell>
          <cell r="E41" t="str">
            <v>Johnson Creek School District</v>
          </cell>
          <cell r="F41" t="str">
            <v>Carl Perkins CTE Grant</v>
          </cell>
          <cell r="G41" t="str">
            <v>00</v>
          </cell>
          <cell r="H41">
            <v>49567</v>
          </cell>
          <cell r="I41">
            <v>49567</v>
          </cell>
          <cell r="J41">
            <v>0</v>
          </cell>
          <cell r="K41"/>
          <cell r="L41" t="str">
            <v/>
          </cell>
          <cell r="M41"/>
          <cell r="N41"/>
          <cell r="O41"/>
          <cell r="P41" t="str">
            <v/>
          </cell>
          <cell r="Q41"/>
          <cell r="R41"/>
          <cell r="S41"/>
          <cell r="T41">
            <v>49567</v>
          </cell>
          <cell r="U41"/>
          <cell r="V41"/>
          <cell r="W41" t="str">
            <v>2017-282730-CP-CTE-400</v>
          </cell>
        </row>
        <row r="42">
          <cell r="B42" t="str">
            <v>302793</v>
          </cell>
          <cell r="C42" t="str">
            <v>Kenosha School District</v>
          </cell>
          <cell r="D42" t="str">
            <v>096344197</v>
          </cell>
          <cell r="E42" t="str">
            <v>Kenosha School District</v>
          </cell>
          <cell r="F42" t="str">
            <v>Carl Perkins CTE Grant</v>
          </cell>
          <cell r="G42" t="str">
            <v>00</v>
          </cell>
          <cell r="H42">
            <v>239621</v>
          </cell>
          <cell r="I42">
            <v>239621</v>
          </cell>
          <cell r="J42">
            <v>0</v>
          </cell>
          <cell r="K42"/>
          <cell r="L42" t="str">
            <v/>
          </cell>
          <cell r="M42"/>
          <cell r="N42"/>
          <cell r="O42"/>
          <cell r="P42" t="str">
            <v/>
          </cell>
          <cell r="Q42"/>
          <cell r="R42"/>
          <cell r="S42"/>
          <cell r="T42">
            <v>239621</v>
          </cell>
          <cell r="U42"/>
          <cell r="V42"/>
          <cell r="W42" t="str">
            <v>2017-302793-CP-CTE-400</v>
          </cell>
        </row>
        <row r="43">
          <cell r="B43" t="str">
            <v>322849</v>
          </cell>
          <cell r="C43" t="str">
            <v>La Crosse School District</v>
          </cell>
          <cell r="D43" t="str">
            <v>031642572</v>
          </cell>
          <cell r="E43" t="str">
            <v>La Crosse School District</v>
          </cell>
          <cell r="F43" t="str">
            <v>Carl Perkins CTE Grant</v>
          </cell>
          <cell r="G43" t="str">
            <v>00</v>
          </cell>
          <cell r="H43">
            <v>58197</v>
          </cell>
          <cell r="I43">
            <v>58197</v>
          </cell>
          <cell r="J43">
            <v>0</v>
          </cell>
          <cell r="K43"/>
          <cell r="L43" t="str">
            <v/>
          </cell>
          <cell r="M43"/>
          <cell r="N43"/>
          <cell r="O43"/>
          <cell r="P43" t="str">
            <v/>
          </cell>
          <cell r="Q43"/>
          <cell r="R43"/>
          <cell r="S43"/>
          <cell r="T43">
            <v>58197</v>
          </cell>
          <cell r="U43"/>
          <cell r="V43"/>
          <cell r="W43" t="str">
            <v>2017-322849-CP-CTE-400</v>
          </cell>
        </row>
        <row r="44">
          <cell r="B44" t="str">
            <v>642884</v>
          </cell>
          <cell r="C44" t="str">
            <v>Lake Geneva-Genoa UHS</v>
          </cell>
          <cell r="D44" t="str">
            <v>100083195</v>
          </cell>
          <cell r="E44" t="str">
            <v>Lake Geneva-Genoa UHS</v>
          </cell>
          <cell r="F44" t="str">
            <v>Carl Perkins CTE Grant</v>
          </cell>
          <cell r="G44" t="str">
            <v>00</v>
          </cell>
          <cell r="H44">
            <v>81986</v>
          </cell>
          <cell r="I44">
            <v>81986</v>
          </cell>
          <cell r="J44">
            <v>0</v>
          </cell>
          <cell r="K44"/>
          <cell r="L44" t="str">
            <v/>
          </cell>
          <cell r="M44"/>
          <cell r="N44"/>
          <cell r="O44"/>
          <cell r="P44" t="str">
            <v/>
          </cell>
          <cell r="Q44"/>
          <cell r="R44"/>
          <cell r="S44"/>
          <cell r="T44">
            <v>81986</v>
          </cell>
          <cell r="U44"/>
          <cell r="V44"/>
          <cell r="W44" t="str">
            <v>2017-642884-CP-CTE-400</v>
          </cell>
        </row>
        <row r="45">
          <cell r="B45" t="str">
            <v>133269</v>
          </cell>
          <cell r="C45" t="str">
            <v>Madison Metropolitan School District</v>
          </cell>
          <cell r="D45" t="str">
            <v>020466561</v>
          </cell>
          <cell r="E45" t="str">
            <v>Madison Metropolitan School District</v>
          </cell>
          <cell r="F45" t="str">
            <v>Carl Perkins CTE Grant</v>
          </cell>
          <cell r="G45" t="str">
            <v>00</v>
          </cell>
          <cell r="H45">
            <v>277307</v>
          </cell>
          <cell r="I45">
            <v>277307</v>
          </cell>
          <cell r="J45">
            <v>0</v>
          </cell>
          <cell r="K45"/>
          <cell r="L45" t="str">
            <v/>
          </cell>
          <cell r="M45"/>
          <cell r="N45"/>
          <cell r="O45"/>
          <cell r="P45" t="str">
            <v/>
          </cell>
          <cell r="Q45"/>
          <cell r="R45"/>
          <cell r="S45"/>
          <cell r="T45">
            <v>277307</v>
          </cell>
          <cell r="U45"/>
          <cell r="V45"/>
          <cell r="W45" t="str">
            <v>2017-133269-CP-CTE-400</v>
          </cell>
        </row>
        <row r="46">
          <cell r="B46" t="str">
            <v>713339</v>
          </cell>
          <cell r="C46" t="str">
            <v>Marshfield School District</v>
          </cell>
          <cell r="D46" t="str">
            <v>100083369</v>
          </cell>
          <cell r="E46" t="str">
            <v>Marshfield School District</v>
          </cell>
          <cell r="F46" t="str">
            <v>Carl Perkins CTE Grant</v>
          </cell>
          <cell r="G46" t="str">
            <v>00</v>
          </cell>
          <cell r="H46">
            <v>31328</v>
          </cell>
          <cell r="I46">
            <v>31328</v>
          </cell>
          <cell r="J46">
            <v>0</v>
          </cell>
          <cell r="K46"/>
          <cell r="L46" t="str">
            <v/>
          </cell>
          <cell r="M46"/>
          <cell r="N46"/>
          <cell r="O46"/>
          <cell r="P46" t="str">
            <v/>
          </cell>
          <cell r="Q46"/>
          <cell r="R46"/>
          <cell r="S46"/>
          <cell r="T46">
            <v>31328</v>
          </cell>
          <cell r="U46"/>
          <cell r="V46"/>
          <cell r="W46" t="str">
            <v>2017-713339-CP-CTE-400</v>
          </cell>
        </row>
        <row r="47">
          <cell r="B47" t="str">
            <v>603409</v>
          </cell>
          <cell r="C47" t="str">
            <v>Medford Area School District</v>
          </cell>
          <cell r="D47" t="str">
            <v>025608191</v>
          </cell>
          <cell r="E47" t="str">
            <v>Medford Area School District</v>
          </cell>
          <cell r="F47" t="str">
            <v>Carl Perkins CTE Grant</v>
          </cell>
          <cell r="G47" t="str">
            <v>00</v>
          </cell>
          <cell r="H47">
            <v>19319</v>
          </cell>
          <cell r="I47">
            <v>19319</v>
          </cell>
          <cell r="J47">
            <v>0</v>
          </cell>
          <cell r="K47"/>
          <cell r="L47" t="str">
            <v/>
          </cell>
          <cell r="M47"/>
          <cell r="N47"/>
          <cell r="O47"/>
          <cell r="P47" t="str">
            <v/>
          </cell>
          <cell r="Q47"/>
          <cell r="R47"/>
          <cell r="S47"/>
          <cell r="T47">
            <v>19319</v>
          </cell>
          <cell r="U47"/>
          <cell r="V47"/>
          <cell r="W47" t="str">
            <v>2017-603409-CP-CTE-400</v>
          </cell>
        </row>
        <row r="48">
          <cell r="B48" t="str">
            <v>173444</v>
          </cell>
          <cell r="C48" t="str">
            <v>Menomonie Area School District</v>
          </cell>
          <cell r="D48" t="str">
            <v>055464143</v>
          </cell>
          <cell r="E48" t="str">
            <v>Menomonie Area School District</v>
          </cell>
          <cell r="F48" t="str">
            <v>Carl Perkins CTE Grant</v>
          </cell>
          <cell r="G48" t="str">
            <v>00</v>
          </cell>
          <cell r="H48">
            <v>28629</v>
          </cell>
          <cell r="I48">
            <v>28629</v>
          </cell>
          <cell r="J48">
            <v>0</v>
          </cell>
          <cell r="K48"/>
          <cell r="L48" t="str">
            <v/>
          </cell>
          <cell r="M48"/>
          <cell r="N48"/>
          <cell r="O48"/>
          <cell r="P48" t="str">
            <v/>
          </cell>
          <cell r="Q48"/>
          <cell r="R48"/>
          <cell r="S48"/>
          <cell r="T48">
            <v>28629</v>
          </cell>
          <cell r="U48"/>
          <cell r="V48"/>
          <cell r="W48" t="str">
            <v>2017-173444-CP-CTE-400</v>
          </cell>
        </row>
        <row r="49">
          <cell r="B49" t="str">
            <v>353500</v>
          </cell>
          <cell r="C49" t="str">
            <v>Merrill Area School District</v>
          </cell>
          <cell r="D49" t="str">
            <v>079970778</v>
          </cell>
          <cell r="E49" t="str">
            <v>Merrill Area School District</v>
          </cell>
          <cell r="F49" t="str">
            <v>Carl Perkins CTE Grant</v>
          </cell>
          <cell r="G49" t="str">
            <v>00</v>
          </cell>
          <cell r="H49">
            <v>25775</v>
          </cell>
          <cell r="I49">
            <v>25775</v>
          </cell>
          <cell r="J49">
            <v>0</v>
          </cell>
          <cell r="K49"/>
          <cell r="L49" t="str">
            <v/>
          </cell>
          <cell r="M49"/>
          <cell r="N49"/>
          <cell r="O49"/>
          <cell r="P49" t="str">
            <v/>
          </cell>
          <cell r="Q49"/>
          <cell r="R49"/>
          <cell r="S49"/>
          <cell r="T49">
            <v>25775</v>
          </cell>
          <cell r="U49"/>
          <cell r="V49"/>
          <cell r="W49" t="str">
            <v>2017-353500-CP-CTE-400</v>
          </cell>
        </row>
        <row r="50">
          <cell r="B50" t="str">
            <v>133549</v>
          </cell>
          <cell r="C50" t="str">
            <v>Middleton-Cross Plains School District</v>
          </cell>
          <cell r="D50" t="str">
            <v>093026367</v>
          </cell>
          <cell r="E50" t="str">
            <v>Middleton-Cross Plains School District</v>
          </cell>
          <cell r="F50" t="str">
            <v>Carl Perkins CTE Grant</v>
          </cell>
          <cell r="G50" t="str">
            <v>00</v>
          </cell>
          <cell r="H50">
            <v>38133</v>
          </cell>
          <cell r="I50">
            <v>38133</v>
          </cell>
          <cell r="J50">
            <v>0</v>
          </cell>
          <cell r="K50"/>
          <cell r="L50" t="str">
            <v/>
          </cell>
          <cell r="M50"/>
          <cell r="N50"/>
          <cell r="O50"/>
          <cell r="P50" t="str">
            <v/>
          </cell>
          <cell r="Q50"/>
          <cell r="R50"/>
          <cell r="S50"/>
          <cell r="T50">
            <v>38133</v>
          </cell>
          <cell r="U50"/>
          <cell r="V50"/>
          <cell r="W50" t="str">
            <v>2017-133549-CP-CTE-400</v>
          </cell>
        </row>
        <row r="51">
          <cell r="B51" t="str">
            <v>403619</v>
          </cell>
          <cell r="C51" t="str">
            <v>Milwaukee Public Schools</v>
          </cell>
          <cell r="D51" t="str">
            <v>076137892</v>
          </cell>
          <cell r="E51" t="str">
            <v>Milwaukee Public Schools</v>
          </cell>
          <cell r="F51" t="str">
            <v>Carl Perkins CTE Grant</v>
          </cell>
          <cell r="G51" t="str">
            <v>00</v>
          </cell>
          <cell r="H51">
            <v>1753994</v>
          </cell>
          <cell r="I51">
            <v>1753994</v>
          </cell>
          <cell r="J51">
            <v>0</v>
          </cell>
          <cell r="K51"/>
          <cell r="L51" t="str">
            <v/>
          </cell>
          <cell r="M51"/>
          <cell r="N51"/>
          <cell r="O51"/>
          <cell r="P51" t="str">
            <v/>
          </cell>
          <cell r="Q51"/>
          <cell r="R51"/>
          <cell r="S51"/>
          <cell r="T51">
            <v>1753994</v>
          </cell>
          <cell r="U51"/>
          <cell r="V51"/>
          <cell r="W51" t="str">
            <v>2017-403619-CP-CTE-400</v>
          </cell>
        </row>
        <row r="52">
          <cell r="B52" t="str">
            <v>133675</v>
          </cell>
          <cell r="C52" t="str">
            <v>Monona Grove School District</v>
          </cell>
          <cell r="D52" t="str">
            <v>005781059</v>
          </cell>
          <cell r="E52" t="str">
            <v>Monona Grove School District</v>
          </cell>
          <cell r="F52" t="str">
            <v>Carl Perkins CTE Grant</v>
          </cell>
          <cell r="G52" t="str">
            <v>00</v>
          </cell>
          <cell r="H52">
            <v>19140</v>
          </cell>
          <cell r="I52">
            <v>19140</v>
          </cell>
          <cell r="J52">
            <v>0</v>
          </cell>
          <cell r="K52"/>
          <cell r="L52" t="str">
            <v/>
          </cell>
          <cell r="M52"/>
          <cell r="N52"/>
          <cell r="O52"/>
          <cell r="P52" t="str">
            <v/>
          </cell>
          <cell r="Q52"/>
          <cell r="R52"/>
          <cell r="S52"/>
          <cell r="T52">
            <v>19140</v>
          </cell>
          <cell r="U52"/>
          <cell r="V52"/>
          <cell r="W52" t="str">
            <v>2017-133675-CP-CTE-400</v>
          </cell>
        </row>
        <row r="53">
          <cell r="B53" t="str">
            <v>133794</v>
          </cell>
          <cell r="C53" t="str">
            <v>Mount Horeb Area School District</v>
          </cell>
          <cell r="D53">
            <v>193078177</v>
          </cell>
          <cell r="E53" t="str">
            <v>Mount Horeb Area School District</v>
          </cell>
          <cell r="F53" t="str">
            <v>Carl Perkins CTE Grant</v>
          </cell>
          <cell r="G53" t="str">
            <v>00</v>
          </cell>
          <cell r="H53">
            <v>21324</v>
          </cell>
          <cell r="I53">
            <v>21324</v>
          </cell>
          <cell r="J53">
            <v>0</v>
          </cell>
          <cell r="K53"/>
          <cell r="L53" t="str">
            <v/>
          </cell>
          <cell r="M53"/>
          <cell r="N53"/>
          <cell r="O53"/>
          <cell r="P53" t="str">
            <v/>
          </cell>
          <cell r="Q53"/>
          <cell r="R53"/>
          <cell r="S53"/>
          <cell r="T53">
            <v>21324</v>
          </cell>
          <cell r="U53"/>
          <cell r="V53"/>
          <cell r="W53" t="str">
            <v>2017-133794-CP-CTE-400</v>
          </cell>
        </row>
        <row r="54">
          <cell r="B54" t="str">
            <v>673822</v>
          </cell>
          <cell r="C54" t="str">
            <v>Mukwonago School District</v>
          </cell>
          <cell r="D54" t="str">
            <v>078936119</v>
          </cell>
          <cell r="E54" t="str">
            <v>Mukwonago School District</v>
          </cell>
          <cell r="F54" t="str">
            <v>Carl Perkins CTE Grant</v>
          </cell>
          <cell r="G54" t="str">
            <v>00</v>
          </cell>
          <cell r="H54">
            <v>22381</v>
          </cell>
          <cell r="I54">
            <v>22381</v>
          </cell>
          <cell r="J54">
            <v>0</v>
          </cell>
          <cell r="K54"/>
          <cell r="L54" t="str">
            <v/>
          </cell>
          <cell r="M54"/>
          <cell r="N54"/>
          <cell r="O54"/>
          <cell r="P54" t="str">
            <v/>
          </cell>
          <cell r="Q54"/>
          <cell r="R54"/>
          <cell r="S54"/>
          <cell r="T54">
            <v>22381</v>
          </cell>
          <cell r="U54"/>
          <cell r="V54"/>
          <cell r="W54" t="str">
            <v>2017-673822-CP-CTE-400</v>
          </cell>
        </row>
        <row r="55">
          <cell r="B55" t="str">
            <v>674060</v>
          </cell>
          <cell r="C55" t="str">
            <v>Oconomowoc Area School District</v>
          </cell>
          <cell r="D55" t="str">
            <v>100083690</v>
          </cell>
          <cell r="E55" t="str">
            <v>Oconomowoc Area School District</v>
          </cell>
          <cell r="F55" t="str">
            <v>Carl Perkins CTE Grant</v>
          </cell>
          <cell r="G55" t="str">
            <v>00</v>
          </cell>
          <cell r="H55">
            <v>29684</v>
          </cell>
          <cell r="I55">
            <v>29684</v>
          </cell>
          <cell r="J55">
            <v>0</v>
          </cell>
          <cell r="K55"/>
          <cell r="L55" t="str">
            <v/>
          </cell>
          <cell r="M55"/>
          <cell r="N55"/>
          <cell r="O55"/>
          <cell r="P55" t="str">
            <v/>
          </cell>
          <cell r="Q55"/>
          <cell r="R55"/>
          <cell r="S55"/>
          <cell r="T55">
            <v>29684</v>
          </cell>
          <cell r="U55"/>
          <cell r="V55"/>
          <cell r="W55" t="str">
            <v>2017-674060-CP-CTE-400</v>
          </cell>
        </row>
        <row r="56">
          <cell r="B56" t="str">
            <v>324095</v>
          </cell>
          <cell r="C56" t="str">
            <v>Onalaska School District</v>
          </cell>
          <cell r="D56" t="str">
            <v>031858095</v>
          </cell>
          <cell r="E56" t="str">
            <v>Onalaska School District</v>
          </cell>
          <cell r="F56" t="str">
            <v>Carl Perkins CTE Grant</v>
          </cell>
          <cell r="G56" t="str">
            <v>00</v>
          </cell>
          <cell r="H56">
            <v>18857</v>
          </cell>
          <cell r="I56">
            <v>18857</v>
          </cell>
          <cell r="J56">
            <v>0</v>
          </cell>
          <cell r="K56"/>
          <cell r="L56" t="str">
            <v/>
          </cell>
          <cell r="M56"/>
          <cell r="N56"/>
          <cell r="O56"/>
          <cell r="P56" t="str">
            <v/>
          </cell>
          <cell r="Q56"/>
          <cell r="R56"/>
          <cell r="S56"/>
          <cell r="T56">
            <v>18857</v>
          </cell>
          <cell r="U56"/>
          <cell r="V56"/>
          <cell r="W56" t="str">
            <v>2017-324095-CP-CTE-400</v>
          </cell>
        </row>
        <row r="57">
          <cell r="B57" t="str">
            <v>134144</v>
          </cell>
          <cell r="C57" t="str">
            <v>Oregon School District</v>
          </cell>
          <cell r="D57">
            <v>100083757</v>
          </cell>
          <cell r="E57" t="str">
            <v>Oregon School District</v>
          </cell>
          <cell r="F57" t="str">
            <v>Carl Perkins CTE Grant</v>
          </cell>
          <cell r="G57" t="str">
            <v>00</v>
          </cell>
          <cell r="H57">
            <v>82847</v>
          </cell>
          <cell r="I57">
            <v>82847</v>
          </cell>
          <cell r="J57">
            <v>0</v>
          </cell>
          <cell r="K57"/>
          <cell r="L57" t="str">
            <v/>
          </cell>
          <cell r="M57"/>
          <cell r="N57"/>
          <cell r="O57"/>
          <cell r="P57" t="str">
            <v/>
          </cell>
          <cell r="Q57"/>
          <cell r="R57"/>
          <cell r="S57"/>
          <cell r="T57">
            <v>82847</v>
          </cell>
          <cell r="U57"/>
          <cell r="V57"/>
          <cell r="W57" t="str">
            <v>2017-134144-CP-CTE-400</v>
          </cell>
        </row>
        <row r="58">
          <cell r="B58" t="str">
            <v>704179</v>
          </cell>
          <cell r="C58" t="str">
            <v>Oshkosh Area School District</v>
          </cell>
          <cell r="D58" t="str">
            <v>021114251</v>
          </cell>
          <cell r="E58" t="str">
            <v>Oshkosh Area School District</v>
          </cell>
          <cell r="F58" t="str">
            <v>Carl Perkins CTE Grant</v>
          </cell>
          <cell r="G58" t="str">
            <v>00</v>
          </cell>
          <cell r="H58">
            <v>88442</v>
          </cell>
          <cell r="I58">
            <v>88442</v>
          </cell>
          <cell r="J58">
            <v>0</v>
          </cell>
          <cell r="K58"/>
          <cell r="L58" t="str">
            <v/>
          </cell>
          <cell r="M58"/>
          <cell r="N58"/>
          <cell r="O58"/>
          <cell r="P58" t="str">
            <v/>
          </cell>
          <cell r="Q58"/>
          <cell r="R58"/>
          <cell r="S58"/>
          <cell r="T58">
            <v>88442</v>
          </cell>
          <cell r="U58"/>
          <cell r="V58"/>
          <cell r="W58" t="str">
            <v>2017-704179-CP-CTE-400</v>
          </cell>
        </row>
        <row r="59">
          <cell r="B59" t="str">
            <v>594473</v>
          </cell>
          <cell r="C59" t="str">
            <v>Plymouth Joint School District</v>
          </cell>
          <cell r="D59" t="str">
            <v>020468682</v>
          </cell>
          <cell r="E59" t="str">
            <v>Plymouth Joint School District</v>
          </cell>
          <cell r="F59" t="str">
            <v>Carl Perkins CTE Grant</v>
          </cell>
          <cell r="G59" t="str">
            <v>00</v>
          </cell>
          <cell r="H59">
            <v>47305</v>
          </cell>
          <cell r="I59">
            <v>47305</v>
          </cell>
          <cell r="J59">
            <v>0</v>
          </cell>
          <cell r="K59"/>
          <cell r="L59" t="str">
            <v/>
          </cell>
          <cell r="M59"/>
          <cell r="N59"/>
          <cell r="O59"/>
          <cell r="P59" t="str">
            <v/>
          </cell>
          <cell r="Q59"/>
          <cell r="R59"/>
          <cell r="S59"/>
          <cell r="T59">
            <v>47305</v>
          </cell>
          <cell r="U59"/>
          <cell r="V59"/>
          <cell r="W59" t="str">
            <v>2017-594473-CP-CTE-400</v>
          </cell>
        </row>
        <row r="60">
          <cell r="B60" t="str">
            <v>114501</v>
          </cell>
          <cell r="C60" t="str">
            <v>Portage Community School District</v>
          </cell>
          <cell r="D60">
            <v>100083906</v>
          </cell>
          <cell r="E60" t="str">
            <v>Portage Community School District</v>
          </cell>
          <cell r="F60" t="str">
            <v>Carl Perkins CTE Grant</v>
          </cell>
          <cell r="G60" t="str">
            <v>00</v>
          </cell>
          <cell r="H60">
            <v>18131</v>
          </cell>
          <cell r="I60">
            <v>18131</v>
          </cell>
          <cell r="J60">
            <v>0</v>
          </cell>
          <cell r="K60"/>
          <cell r="L60" t="str">
            <v/>
          </cell>
          <cell r="M60"/>
          <cell r="N60"/>
          <cell r="O60"/>
          <cell r="P60" t="str">
            <v/>
          </cell>
          <cell r="Q60"/>
          <cell r="R60"/>
          <cell r="S60"/>
          <cell r="T60">
            <v>18131</v>
          </cell>
          <cell r="U60"/>
          <cell r="V60"/>
          <cell r="W60" t="str">
            <v>2017-114501-CP-CTE-400</v>
          </cell>
        </row>
        <row r="61">
          <cell r="B61" t="str">
            <v>514620</v>
          </cell>
          <cell r="C61" t="str">
            <v>Racine School District</v>
          </cell>
          <cell r="D61" t="str">
            <v>080507932</v>
          </cell>
          <cell r="E61" t="str">
            <v>Racine School District</v>
          </cell>
          <cell r="F61" t="str">
            <v>Carl Perkins CTE Grant</v>
          </cell>
          <cell r="G61" t="str">
            <v>00</v>
          </cell>
          <cell r="H61">
            <v>236205</v>
          </cell>
          <cell r="I61">
            <v>236205</v>
          </cell>
          <cell r="J61">
            <v>0</v>
          </cell>
          <cell r="K61"/>
          <cell r="L61" t="str">
            <v/>
          </cell>
          <cell r="M61"/>
          <cell r="N61"/>
          <cell r="O61"/>
          <cell r="P61" t="str">
            <v/>
          </cell>
          <cell r="Q61"/>
          <cell r="R61"/>
          <cell r="S61"/>
          <cell r="T61">
            <v>236205</v>
          </cell>
          <cell r="U61"/>
          <cell r="V61"/>
          <cell r="W61" t="str">
            <v>2017-514620-CP-CTE-400</v>
          </cell>
        </row>
        <row r="62">
          <cell r="B62" t="str">
            <v>564753</v>
          </cell>
          <cell r="C62" t="str">
            <v>Reedsburg School District</v>
          </cell>
          <cell r="D62" t="str">
            <v>076160357</v>
          </cell>
          <cell r="E62" t="str">
            <v>Reedsburg School District</v>
          </cell>
          <cell r="F62" t="str">
            <v>Carl Perkins CTE Grant</v>
          </cell>
          <cell r="G62" t="str">
            <v>00</v>
          </cell>
          <cell r="H62">
            <v>23752</v>
          </cell>
          <cell r="I62">
            <v>23752</v>
          </cell>
          <cell r="J62">
            <v>0</v>
          </cell>
          <cell r="K62"/>
          <cell r="L62" t="str">
            <v/>
          </cell>
          <cell r="M62"/>
          <cell r="N62"/>
          <cell r="O62"/>
          <cell r="P62" t="str">
            <v/>
          </cell>
          <cell r="Q62"/>
          <cell r="R62"/>
          <cell r="S62"/>
          <cell r="T62">
            <v>23752</v>
          </cell>
          <cell r="U62"/>
          <cell r="V62"/>
          <cell r="W62" t="str">
            <v>2017-564753-CP-CTE-400</v>
          </cell>
        </row>
        <row r="63">
          <cell r="B63" t="str">
            <v>565100</v>
          </cell>
          <cell r="C63" t="str">
            <v>Sauk Prairie School District</v>
          </cell>
          <cell r="D63">
            <v>124475369</v>
          </cell>
          <cell r="E63" t="str">
            <v>Sauk Prairie School District</v>
          </cell>
          <cell r="F63" t="str">
            <v>Carl Perkins CTE Grant</v>
          </cell>
          <cell r="G63" t="str">
            <v>00</v>
          </cell>
          <cell r="H63">
            <v>20569</v>
          </cell>
          <cell r="I63">
            <v>20569</v>
          </cell>
          <cell r="J63">
            <v>0</v>
          </cell>
          <cell r="K63"/>
          <cell r="L63" t="str">
            <v/>
          </cell>
          <cell r="M63"/>
          <cell r="N63"/>
          <cell r="O63"/>
          <cell r="P63" t="str">
            <v/>
          </cell>
          <cell r="Q63"/>
          <cell r="R63"/>
          <cell r="S63"/>
          <cell r="T63">
            <v>20569</v>
          </cell>
          <cell r="U63"/>
          <cell r="V63"/>
          <cell r="W63" t="str">
            <v>2017-565100-CP-CTE-400</v>
          </cell>
        </row>
        <row r="64">
          <cell r="B64" t="str">
            <v>595271</v>
          </cell>
          <cell r="C64" t="str">
            <v>Sheboygan Area School District</v>
          </cell>
          <cell r="D64" t="str">
            <v>032878456</v>
          </cell>
          <cell r="E64" t="str">
            <v>Sheboygan Area School District</v>
          </cell>
          <cell r="F64" t="str">
            <v>Carl Perkins CTE Grant</v>
          </cell>
          <cell r="G64" t="str">
            <v>00</v>
          </cell>
          <cell r="H64">
            <v>86434</v>
          </cell>
          <cell r="I64">
            <v>86434</v>
          </cell>
          <cell r="J64">
            <v>0</v>
          </cell>
          <cell r="K64"/>
          <cell r="L64" t="str">
            <v/>
          </cell>
          <cell r="M64"/>
          <cell r="N64"/>
          <cell r="O64"/>
          <cell r="P64" t="str">
            <v/>
          </cell>
          <cell r="Q64"/>
          <cell r="R64"/>
          <cell r="S64"/>
          <cell r="T64">
            <v>86434</v>
          </cell>
          <cell r="U64"/>
          <cell r="V64"/>
          <cell r="W64" t="str">
            <v>2017-595271-CP-CTE-400</v>
          </cell>
        </row>
        <row r="65">
          <cell r="B65" t="str">
            <v>405439</v>
          </cell>
          <cell r="C65" t="str">
            <v>South Milwaukee School District</v>
          </cell>
          <cell r="D65">
            <v>784506300</v>
          </cell>
          <cell r="E65" t="str">
            <v>South Milwaukee School District</v>
          </cell>
          <cell r="F65" t="str">
            <v>Carl Perkins CTE Grant</v>
          </cell>
          <cell r="G65" t="str">
            <v>00</v>
          </cell>
          <cell r="H65">
            <v>101300</v>
          </cell>
          <cell r="I65">
            <v>101300</v>
          </cell>
          <cell r="J65">
            <v>0</v>
          </cell>
          <cell r="K65"/>
          <cell r="L65" t="str">
            <v/>
          </cell>
          <cell r="M65"/>
          <cell r="N65"/>
          <cell r="O65"/>
          <cell r="P65" t="str">
            <v/>
          </cell>
          <cell r="Q65"/>
          <cell r="R65"/>
          <cell r="S65"/>
          <cell r="T65">
            <v>101300</v>
          </cell>
          <cell r="U65"/>
          <cell r="V65"/>
          <cell r="W65" t="str">
            <v>2017-405439-CP-CTE-400</v>
          </cell>
        </row>
        <row r="66">
          <cell r="B66" t="str">
            <v>415460</v>
          </cell>
          <cell r="C66" t="str">
            <v>Sparta Area School District</v>
          </cell>
          <cell r="D66" t="str">
            <v>017991209</v>
          </cell>
          <cell r="E66" t="str">
            <v>Sparta Area School District</v>
          </cell>
          <cell r="F66" t="str">
            <v>Carl Perkins CTE Grant</v>
          </cell>
          <cell r="G66" t="str">
            <v>00</v>
          </cell>
          <cell r="H66">
            <v>29315</v>
          </cell>
          <cell r="I66">
            <v>29315</v>
          </cell>
          <cell r="J66">
            <v>0</v>
          </cell>
          <cell r="K66"/>
          <cell r="L66" t="str">
            <v/>
          </cell>
          <cell r="M66"/>
          <cell r="N66"/>
          <cell r="O66"/>
          <cell r="P66" t="str">
            <v/>
          </cell>
          <cell r="Q66"/>
          <cell r="R66"/>
          <cell r="S66"/>
          <cell r="T66">
            <v>29315</v>
          </cell>
          <cell r="U66"/>
          <cell r="V66"/>
          <cell r="W66" t="str">
            <v>2017-415460-CP-CTE-400</v>
          </cell>
        </row>
        <row r="67">
          <cell r="B67" t="str">
            <v>495607</v>
          </cell>
          <cell r="C67" t="str">
            <v>Stevens Point Area School District</v>
          </cell>
          <cell r="D67" t="str">
            <v>100878875</v>
          </cell>
          <cell r="E67" t="str">
            <v>Stevens Point Area School District</v>
          </cell>
          <cell r="F67" t="str">
            <v>Carl Perkins CTE Grant</v>
          </cell>
          <cell r="G67" t="str">
            <v>00</v>
          </cell>
          <cell r="H67">
            <v>54058</v>
          </cell>
          <cell r="I67">
            <v>54058</v>
          </cell>
          <cell r="J67">
            <v>0</v>
          </cell>
          <cell r="K67"/>
          <cell r="L67" t="str">
            <v/>
          </cell>
          <cell r="M67"/>
          <cell r="N67"/>
          <cell r="O67"/>
          <cell r="P67" t="str">
            <v/>
          </cell>
          <cell r="Q67"/>
          <cell r="R67"/>
          <cell r="S67"/>
          <cell r="T67">
            <v>54058</v>
          </cell>
          <cell r="U67"/>
          <cell r="V67"/>
          <cell r="W67" t="str">
            <v>2017-495607-CP-CTE-400</v>
          </cell>
        </row>
        <row r="68">
          <cell r="B68" t="str">
            <v>135656</v>
          </cell>
          <cell r="C68" t="str">
            <v>Sun Prairie Area School District</v>
          </cell>
          <cell r="D68" t="str">
            <v>078935137</v>
          </cell>
          <cell r="E68" t="str">
            <v>Sun Prairie Area School District</v>
          </cell>
          <cell r="F68" t="str">
            <v>Carl Perkins CTE Grant</v>
          </cell>
          <cell r="G68" t="str">
            <v>00</v>
          </cell>
          <cell r="H68">
            <v>58474</v>
          </cell>
          <cell r="I68">
            <v>58474</v>
          </cell>
          <cell r="J68">
            <v>0</v>
          </cell>
          <cell r="K68"/>
          <cell r="L68" t="str">
            <v/>
          </cell>
          <cell r="M68"/>
          <cell r="N68"/>
          <cell r="O68"/>
          <cell r="P68" t="str">
            <v/>
          </cell>
          <cell r="Q68"/>
          <cell r="R68"/>
          <cell r="S68"/>
          <cell r="T68">
            <v>58474</v>
          </cell>
          <cell r="U68"/>
          <cell r="V68"/>
          <cell r="W68" t="str">
            <v>2017-135656-CP-CTE-400</v>
          </cell>
        </row>
        <row r="69">
          <cell r="B69" t="str">
            <v>165663</v>
          </cell>
          <cell r="C69" t="str">
            <v>Superior School District</v>
          </cell>
          <cell r="D69" t="str">
            <v>031366933</v>
          </cell>
          <cell r="E69" t="str">
            <v>Superior School District</v>
          </cell>
          <cell r="F69" t="str">
            <v>Carl Perkins CTE Grant</v>
          </cell>
          <cell r="G69" t="str">
            <v>00</v>
          </cell>
          <cell r="H69">
            <v>50277</v>
          </cell>
          <cell r="I69">
            <v>50277</v>
          </cell>
          <cell r="J69">
            <v>0</v>
          </cell>
          <cell r="K69"/>
          <cell r="L69" t="str">
            <v/>
          </cell>
          <cell r="M69"/>
          <cell r="N69"/>
          <cell r="O69"/>
          <cell r="P69" t="str">
            <v/>
          </cell>
          <cell r="Q69"/>
          <cell r="R69"/>
          <cell r="S69"/>
          <cell r="T69">
            <v>50277</v>
          </cell>
          <cell r="U69"/>
          <cell r="V69"/>
          <cell r="W69" t="str">
            <v>2017-165663-CP-CTE-400</v>
          </cell>
        </row>
        <row r="70">
          <cell r="B70" t="str">
            <v>415747</v>
          </cell>
          <cell r="C70" t="str">
            <v>Tomah Area School District</v>
          </cell>
          <cell r="D70" t="str">
            <v>017966086</v>
          </cell>
          <cell r="E70" t="str">
            <v>Tomah Area School District</v>
          </cell>
          <cell r="F70" t="str">
            <v>Carl Perkins CTE Grant</v>
          </cell>
          <cell r="G70" t="str">
            <v>00</v>
          </cell>
          <cell r="H70">
            <v>32724</v>
          </cell>
          <cell r="I70">
            <v>32724</v>
          </cell>
          <cell r="J70">
            <v>0</v>
          </cell>
          <cell r="K70"/>
          <cell r="L70" t="str">
            <v/>
          </cell>
          <cell r="M70"/>
          <cell r="N70"/>
          <cell r="O70"/>
          <cell r="P70" t="str">
            <v/>
          </cell>
          <cell r="Q70"/>
          <cell r="R70"/>
          <cell r="S70"/>
          <cell r="T70">
            <v>32724</v>
          </cell>
          <cell r="U70"/>
          <cell r="V70"/>
          <cell r="W70" t="str">
            <v>2017-415747-CP-CTE-400</v>
          </cell>
        </row>
        <row r="71">
          <cell r="B71" t="str">
            <v>625985</v>
          </cell>
          <cell r="C71" t="str">
            <v>Viroqua Area School District</v>
          </cell>
          <cell r="D71" t="str">
            <v>800916025</v>
          </cell>
          <cell r="E71" t="str">
            <v>Viroqua Area School District</v>
          </cell>
          <cell r="F71" t="str">
            <v>Carl Perkins CTE Grant</v>
          </cell>
          <cell r="G71" t="str">
            <v>00</v>
          </cell>
          <cell r="H71">
            <v>33109</v>
          </cell>
          <cell r="I71">
            <v>33109</v>
          </cell>
          <cell r="J71">
            <v>0</v>
          </cell>
          <cell r="K71"/>
          <cell r="L71" t="str">
            <v/>
          </cell>
          <cell r="M71"/>
          <cell r="N71"/>
          <cell r="O71"/>
          <cell r="P71" t="str">
            <v/>
          </cell>
          <cell r="Q71"/>
          <cell r="R71"/>
          <cell r="S71"/>
          <cell r="T71">
            <v>33109</v>
          </cell>
          <cell r="U71"/>
          <cell r="V71"/>
          <cell r="W71" t="str">
            <v>2017-625985-CP-CTE-400</v>
          </cell>
        </row>
        <row r="72">
          <cell r="B72" t="str">
            <v>286125</v>
          </cell>
          <cell r="C72" t="str">
            <v>Watertown School District</v>
          </cell>
          <cell r="D72" t="str">
            <v>084230218</v>
          </cell>
          <cell r="E72" t="str">
            <v>Watertown School District</v>
          </cell>
          <cell r="F72" t="str">
            <v>Carl Perkins CTE Grant</v>
          </cell>
          <cell r="G72" t="str">
            <v>00</v>
          </cell>
          <cell r="H72">
            <v>36507</v>
          </cell>
          <cell r="I72">
            <v>36507</v>
          </cell>
          <cell r="J72">
            <v>0</v>
          </cell>
          <cell r="K72"/>
          <cell r="L72" t="str">
            <v/>
          </cell>
          <cell r="M72"/>
          <cell r="N72"/>
          <cell r="O72"/>
          <cell r="P72" t="str">
            <v/>
          </cell>
          <cell r="Q72"/>
          <cell r="R72"/>
          <cell r="S72"/>
          <cell r="T72">
            <v>36507</v>
          </cell>
          <cell r="U72"/>
          <cell r="V72"/>
          <cell r="W72" t="str">
            <v>2017-286125-CP-CTE-400</v>
          </cell>
        </row>
        <row r="73">
          <cell r="B73" t="str">
            <v>136181</v>
          </cell>
          <cell r="C73" t="str">
            <v>Waunakee Community School District</v>
          </cell>
          <cell r="D73" t="str">
            <v>099133423</v>
          </cell>
          <cell r="E73" t="str">
            <v>Waunakee Community School District</v>
          </cell>
          <cell r="F73" t="str">
            <v>Carl Perkins CTE Grant</v>
          </cell>
          <cell r="G73" t="str">
            <v>00</v>
          </cell>
          <cell r="H73">
            <v>18028</v>
          </cell>
          <cell r="I73">
            <v>18028</v>
          </cell>
          <cell r="J73">
            <v>0</v>
          </cell>
          <cell r="K73"/>
          <cell r="L73" t="str">
            <v/>
          </cell>
          <cell r="M73"/>
          <cell r="N73"/>
          <cell r="O73"/>
          <cell r="P73" t="str">
            <v/>
          </cell>
          <cell r="Q73"/>
          <cell r="R73"/>
          <cell r="S73"/>
          <cell r="T73">
            <v>18028</v>
          </cell>
          <cell r="U73"/>
          <cell r="V73"/>
          <cell r="W73" t="str">
            <v>2017-136181-CP-CTE-400</v>
          </cell>
        </row>
        <row r="74">
          <cell r="B74" t="str">
            <v>686195</v>
          </cell>
          <cell r="C74" t="str">
            <v>Waupaca School District</v>
          </cell>
          <cell r="D74">
            <v>100675560</v>
          </cell>
          <cell r="E74" t="str">
            <v>Waupaca School District</v>
          </cell>
          <cell r="F74" t="str">
            <v>Carl Perkins CTE Grant</v>
          </cell>
          <cell r="G74" t="str">
            <v>00</v>
          </cell>
          <cell r="H74">
            <v>18213</v>
          </cell>
          <cell r="I74">
            <v>18213</v>
          </cell>
          <cell r="J74">
            <v>0</v>
          </cell>
          <cell r="K74"/>
          <cell r="L74" t="str">
            <v/>
          </cell>
          <cell r="M74"/>
          <cell r="N74"/>
          <cell r="O74"/>
          <cell r="P74" t="str">
            <v/>
          </cell>
          <cell r="Q74"/>
          <cell r="R74"/>
          <cell r="S74"/>
          <cell r="T74">
            <v>18213</v>
          </cell>
          <cell r="U74"/>
          <cell r="V74"/>
          <cell r="W74" t="str">
            <v>2017-686195-CP-CTE-400</v>
          </cell>
        </row>
        <row r="75">
          <cell r="B75" t="str">
            <v>376223</v>
          </cell>
          <cell r="C75" t="str">
            <v>Wausau School District</v>
          </cell>
          <cell r="D75" t="str">
            <v>099943987</v>
          </cell>
          <cell r="E75" t="str">
            <v>Wausau School District</v>
          </cell>
          <cell r="F75" t="str">
            <v>Carl Perkins CTE Grant</v>
          </cell>
          <cell r="G75" t="str">
            <v>00</v>
          </cell>
          <cell r="H75">
            <v>73845</v>
          </cell>
          <cell r="I75">
            <v>73845</v>
          </cell>
          <cell r="J75">
            <v>0</v>
          </cell>
          <cell r="K75"/>
          <cell r="L75" t="str">
            <v/>
          </cell>
          <cell r="M75"/>
          <cell r="N75"/>
          <cell r="O75"/>
          <cell r="P75" t="str">
            <v/>
          </cell>
          <cell r="Q75"/>
          <cell r="R75"/>
          <cell r="S75"/>
          <cell r="T75">
            <v>73845</v>
          </cell>
          <cell r="U75"/>
          <cell r="V75"/>
          <cell r="W75" t="str">
            <v>2017-376223-CP-CTE-400</v>
          </cell>
        </row>
        <row r="76">
          <cell r="B76" t="str">
            <v>406244</v>
          </cell>
          <cell r="C76" t="str">
            <v>Wauwatosa School District</v>
          </cell>
          <cell r="D76">
            <v>100084631</v>
          </cell>
          <cell r="E76" t="str">
            <v>Wauwatosa School District</v>
          </cell>
          <cell r="F76" t="str">
            <v>Carl Perkins CTE Grant</v>
          </cell>
          <cell r="G76" t="str">
            <v>00</v>
          </cell>
          <cell r="H76">
            <v>36870</v>
          </cell>
          <cell r="I76">
            <v>36870</v>
          </cell>
          <cell r="J76">
            <v>0</v>
          </cell>
          <cell r="K76"/>
          <cell r="L76" t="str">
            <v/>
          </cell>
          <cell r="M76"/>
          <cell r="N76"/>
          <cell r="O76"/>
          <cell r="P76" t="str">
            <v/>
          </cell>
          <cell r="Q76"/>
          <cell r="R76"/>
          <cell r="S76"/>
          <cell r="T76">
            <v>36870</v>
          </cell>
          <cell r="U76"/>
          <cell r="V76"/>
          <cell r="W76" t="str">
            <v>2017-406244-CP-CTE-400</v>
          </cell>
        </row>
        <row r="77">
          <cell r="B77" t="str">
            <v>406300</v>
          </cell>
          <cell r="C77" t="str">
            <v>West Allis School District</v>
          </cell>
          <cell r="D77" t="str">
            <v>089847107</v>
          </cell>
          <cell r="E77" t="str">
            <v>West Allis School District</v>
          </cell>
          <cell r="F77" t="str">
            <v>Carl Perkins CTE Grant</v>
          </cell>
          <cell r="G77" t="str">
            <v>00</v>
          </cell>
          <cell r="H77">
            <v>90562</v>
          </cell>
          <cell r="I77">
            <v>90562</v>
          </cell>
          <cell r="J77">
            <v>0</v>
          </cell>
          <cell r="K77"/>
          <cell r="L77" t="str">
            <v/>
          </cell>
          <cell r="M77"/>
          <cell r="N77"/>
          <cell r="O77"/>
          <cell r="P77" t="str">
            <v/>
          </cell>
          <cell r="Q77"/>
          <cell r="R77"/>
          <cell r="S77"/>
          <cell r="T77">
            <v>90562</v>
          </cell>
          <cell r="U77"/>
          <cell r="V77"/>
          <cell r="W77" t="str">
            <v>2017-406300-CP-CTE-400</v>
          </cell>
        </row>
        <row r="78">
          <cell r="B78" t="str">
            <v>666307</v>
          </cell>
          <cell r="C78" t="str">
            <v>West Bend School District</v>
          </cell>
          <cell r="D78" t="str">
            <v>071156046</v>
          </cell>
          <cell r="E78" t="str">
            <v>West Bend School District</v>
          </cell>
          <cell r="F78" t="str">
            <v>Carl Perkins CTE Grant</v>
          </cell>
          <cell r="G78" t="str">
            <v>00</v>
          </cell>
          <cell r="H78">
            <v>43369</v>
          </cell>
          <cell r="I78">
            <v>43369</v>
          </cell>
          <cell r="J78">
            <v>0</v>
          </cell>
          <cell r="K78"/>
          <cell r="L78" t="str">
            <v/>
          </cell>
          <cell r="M78"/>
          <cell r="N78"/>
          <cell r="O78"/>
          <cell r="P78" t="str">
            <v/>
          </cell>
          <cell r="Q78"/>
          <cell r="R78"/>
          <cell r="S78"/>
          <cell r="T78">
            <v>43369</v>
          </cell>
          <cell r="U78"/>
          <cell r="V78"/>
          <cell r="W78" t="str">
            <v>2017-666307-CP-CTE-400</v>
          </cell>
        </row>
        <row r="79">
          <cell r="B79" t="str">
            <v>406470</v>
          </cell>
          <cell r="C79" t="str">
            <v>Whitnall School District</v>
          </cell>
          <cell r="D79" t="str">
            <v>060456084</v>
          </cell>
          <cell r="E79" t="str">
            <v>Whitnall School District</v>
          </cell>
          <cell r="F79" t="str">
            <v>Carl Perkins CTE Grant</v>
          </cell>
          <cell r="G79" t="str">
            <v>00</v>
          </cell>
          <cell r="H79">
            <v>104429</v>
          </cell>
          <cell r="I79">
            <v>104429</v>
          </cell>
          <cell r="J79">
            <v>0</v>
          </cell>
          <cell r="K79"/>
          <cell r="L79" t="str">
            <v/>
          </cell>
          <cell r="M79"/>
          <cell r="N79"/>
          <cell r="O79"/>
          <cell r="P79" t="str">
            <v/>
          </cell>
          <cell r="Q79"/>
          <cell r="R79"/>
          <cell r="S79"/>
          <cell r="T79">
            <v>104429</v>
          </cell>
          <cell r="U79"/>
          <cell r="V79"/>
          <cell r="W79" t="str">
            <v>2017-406470-CP-CTE-400</v>
          </cell>
        </row>
        <row r="80">
          <cell r="B80" t="str">
            <v>716685</v>
          </cell>
          <cell r="C80" t="str">
            <v>Wisconsin Rapids School District</v>
          </cell>
          <cell r="D80" t="str">
            <v>083302729</v>
          </cell>
          <cell r="E80" t="str">
            <v>Wisconsin Rapids School District</v>
          </cell>
          <cell r="F80" t="str">
            <v>Carl Perkins CTE Grant</v>
          </cell>
          <cell r="G80" t="str">
            <v>00</v>
          </cell>
          <cell r="H80">
            <v>49433</v>
          </cell>
          <cell r="I80">
            <v>49433</v>
          </cell>
          <cell r="J80">
            <v>0</v>
          </cell>
          <cell r="K80"/>
          <cell r="L80" t="str">
            <v/>
          </cell>
          <cell r="M80"/>
          <cell r="N80"/>
          <cell r="O80"/>
          <cell r="P80" t="str">
            <v/>
          </cell>
          <cell r="Q80"/>
          <cell r="R80"/>
          <cell r="S80"/>
          <cell r="T80">
            <v>49433</v>
          </cell>
          <cell r="U80"/>
          <cell r="V80"/>
          <cell r="W80" t="str">
            <v>2017-716685-CP-CTE-400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B8" t="str">
            <v>440147</v>
          </cell>
          <cell r="C8" t="str">
            <v>Appleton Area School District</v>
          </cell>
          <cell r="D8" t="str">
            <v>106638786</v>
          </cell>
          <cell r="E8" t="str">
            <v>Appleton Area School District</v>
          </cell>
          <cell r="F8" t="str">
            <v>McKinney-Vento Education for Homeless Children and Youth</v>
          </cell>
          <cell r="G8" t="str">
            <v>00</v>
          </cell>
          <cell r="H8">
            <v>51925</v>
          </cell>
          <cell r="I8">
            <v>51925</v>
          </cell>
          <cell r="J8">
            <v>0</v>
          </cell>
          <cell r="K8"/>
          <cell r="L8" t="str">
            <v/>
          </cell>
          <cell r="M8"/>
          <cell r="N8"/>
          <cell r="O8"/>
          <cell r="P8" t="str">
            <v/>
          </cell>
          <cell r="Q8">
            <v>0</v>
          </cell>
          <cell r="R8"/>
          <cell r="S8"/>
          <cell r="T8">
            <v>51925</v>
          </cell>
          <cell r="U8">
            <v>0</v>
          </cell>
          <cell r="V8"/>
          <cell r="W8" t="str">
            <v>2017-440147-Homeless-335</v>
          </cell>
        </row>
        <row r="9">
          <cell r="B9" t="str">
            <v>050182</v>
          </cell>
          <cell r="C9" t="str">
            <v>Ashwaubenon School District</v>
          </cell>
          <cell r="D9" t="str">
            <v>100082049</v>
          </cell>
          <cell r="E9" t="str">
            <v>Ashwaubenon School District</v>
          </cell>
          <cell r="F9" t="str">
            <v>McKinney-Vento Education for Homeless Children and Youth</v>
          </cell>
          <cell r="G9" t="str">
            <v>00</v>
          </cell>
          <cell r="H9">
            <v>25963</v>
          </cell>
          <cell r="I9">
            <v>25963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25963</v>
          </cell>
          <cell r="U9"/>
          <cell r="V9"/>
          <cell r="W9" t="str">
            <v>2017-050182-Homeless-335</v>
          </cell>
        </row>
        <row r="10">
          <cell r="B10" t="str">
            <v>530413</v>
          </cell>
          <cell r="C10" t="str">
            <v>Beloit School District</v>
          </cell>
          <cell r="D10" t="str">
            <v>189347594</v>
          </cell>
          <cell r="E10" t="str">
            <v>School District Of Beloit</v>
          </cell>
          <cell r="F10" t="str">
            <v>McKinney-Vento Education for Homeless Children and Youth</v>
          </cell>
          <cell r="G10" t="str">
            <v>00</v>
          </cell>
          <cell r="H10">
            <v>51925</v>
          </cell>
          <cell r="I10">
            <v>51925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51925</v>
          </cell>
          <cell r="U10"/>
          <cell r="V10"/>
          <cell r="W10" t="str">
            <v>2017-530413-Homeless-335</v>
          </cell>
        </row>
        <row r="11">
          <cell r="B11" t="str">
            <v>749903</v>
          </cell>
          <cell r="C11" t="str">
            <v>CESA #03</v>
          </cell>
          <cell r="D11" t="str">
            <v>060447828</v>
          </cell>
          <cell r="E11" t="str">
            <v>CESA #03</v>
          </cell>
          <cell r="F11" t="str">
            <v>McKinney-Vento Education for Homeless Children and Youth</v>
          </cell>
          <cell r="G11" t="str">
            <v>00</v>
          </cell>
          <cell r="H11">
            <v>41540</v>
          </cell>
          <cell r="I11">
            <v>41540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41540</v>
          </cell>
          <cell r="U11"/>
          <cell r="V11"/>
          <cell r="W11" t="str">
            <v>2017-749903-Homeless-335</v>
          </cell>
        </row>
        <row r="12">
          <cell r="B12" t="str">
            <v>201862</v>
          </cell>
          <cell r="C12" t="str">
            <v>Fond du Lac School District</v>
          </cell>
          <cell r="D12" t="str">
            <v>093028843</v>
          </cell>
          <cell r="E12" t="str">
            <v>Fond du Lac School District</v>
          </cell>
          <cell r="F12" t="str">
            <v>McKinney-Vento Education for Homeless Children and Youth</v>
          </cell>
          <cell r="G12" t="str">
            <v>00</v>
          </cell>
          <cell r="H12">
            <v>51925</v>
          </cell>
          <cell r="I12">
            <v>51925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51925</v>
          </cell>
          <cell r="U12"/>
          <cell r="V12"/>
          <cell r="W12" t="str">
            <v>2017-201862-Homeless-335</v>
          </cell>
        </row>
        <row r="13">
          <cell r="B13" t="str">
            <v>532695</v>
          </cell>
          <cell r="C13" t="str">
            <v>Janesville School District</v>
          </cell>
          <cell r="D13" t="str">
            <v>100083070</v>
          </cell>
          <cell r="E13" t="str">
            <v>Janesville School District</v>
          </cell>
          <cell r="F13" t="str">
            <v>McKinney-Vento Education for Homeless Children and Youth</v>
          </cell>
          <cell r="G13" t="str">
            <v>00</v>
          </cell>
          <cell r="H13">
            <v>51925</v>
          </cell>
          <cell r="I13">
            <v>51925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51925</v>
          </cell>
          <cell r="U13"/>
          <cell r="V13"/>
          <cell r="W13" t="str">
            <v>2017-532695-Homeless-335</v>
          </cell>
        </row>
        <row r="14">
          <cell r="B14" t="str">
            <v>282702</v>
          </cell>
          <cell r="C14" t="str">
            <v>Jefferson School District (Unified School District #10)</v>
          </cell>
          <cell r="D14" t="str">
            <v>060433976</v>
          </cell>
          <cell r="E14" t="str">
            <v>Jefferson School District (Unified School District #10)</v>
          </cell>
          <cell r="F14" t="str">
            <v>McKinney-Vento Education for Homeless Children and Youth</v>
          </cell>
          <cell r="G14" t="str">
            <v>00</v>
          </cell>
          <cell r="H14">
            <v>25963</v>
          </cell>
          <cell r="I14">
            <v>25963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25963</v>
          </cell>
          <cell r="U14"/>
          <cell r="V14"/>
          <cell r="W14" t="str">
            <v>2017-282702-Homeless-335</v>
          </cell>
        </row>
        <row r="15">
          <cell r="B15" t="str">
            <v>302793</v>
          </cell>
          <cell r="C15" t="str">
            <v>Kenosha School District</v>
          </cell>
          <cell r="D15" t="str">
            <v>096344197</v>
          </cell>
          <cell r="E15" t="str">
            <v>Kenosha School District</v>
          </cell>
          <cell r="F15" t="str">
            <v>McKinney-Vento Education for Homeless Children and Youth</v>
          </cell>
          <cell r="G15" t="str">
            <v>00</v>
          </cell>
          <cell r="H15">
            <v>51925</v>
          </cell>
          <cell r="I15">
            <v>51925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51925</v>
          </cell>
          <cell r="U15"/>
          <cell r="V15"/>
          <cell r="W15" t="str">
            <v>2017-302793-Homeless-335</v>
          </cell>
        </row>
        <row r="16">
          <cell r="B16" t="str">
            <v>322849</v>
          </cell>
          <cell r="C16" t="str">
            <v>La Crosse School District</v>
          </cell>
          <cell r="D16" t="str">
            <v>031642572</v>
          </cell>
          <cell r="E16" t="str">
            <v>La Crosse School District</v>
          </cell>
          <cell r="F16" t="str">
            <v>McKinney-Vento Education for Homeless Children and Youth</v>
          </cell>
          <cell r="G16" t="str">
            <v>00</v>
          </cell>
          <cell r="H16">
            <v>51925</v>
          </cell>
          <cell r="I16">
            <v>51925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51925</v>
          </cell>
          <cell r="U16"/>
          <cell r="V16"/>
          <cell r="W16" t="str">
            <v>2017-322849-Homeless-335</v>
          </cell>
        </row>
        <row r="17">
          <cell r="B17" t="str">
            <v>133269</v>
          </cell>
          <cell r="C17" t="str">
            <v>Madison Metropolitan School District</v>
          </cell>
          <cell r="D17" t="str">
            <v>020466561</v>
          </cell>
          <cell r="E17" t="str">
            <v>Madison Metropolitan School District</v>
          </cell>
          <cell r="F17" t="str">
            <v>McKinney-Vento Education for Homeless Children and Youth</v>
          </cell>
          <cell r="G17" t="str">
            <v>00</v>
          </cell>
          <cell r="H17">
            <v>51925</v>
          </cell>
          <cell r="I17">
            <v>51925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51925</v>
          </cell>
          <cell r="U17"/>
          <cell r="V17"/>
          <cell r="W17" t="str">
            <v>2017-133269-Homeless-335</v>
          </cell>
        </row>
        <row r="18">
          <cell r="B18" t="str">
            <v>383311</v>
          </cell>
          <cell r="C18" t="str">
            <v>Marinette School District</v>
          </cell>
          <cell r="D18" t="str">
            <v>100083336</v>
          </cell>
          <cell r="E18" t="str">
            <v>Marinette School District</v>
          </cell>
          <cell r="F18" t="str">
            <v>McKinney-Vento Education for Homeless Children and Youth</v>
          </cell>
          <cell r="G18" t="str">
            <v>00</v>
          </cell>
          <cell r="H18">
            <v>25963</v>
          </cell>
          <cell r="I18">
            <v>25963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25963</v>
          </cell>
          <cell r="U18"/>
          <cell r="V18"/>
          <cell r="W18" t="str">
            <v>2017-383311-Homeless-335</v>
          </cell>
        </row>
        <row r="19">
          <cell r="B19" t="str">
            <v>403619</v>
          </cell>
          <cell r="C19" t="str">
            <v>Milwaukee Public Schools</v>
          </cell>
          <cell r="D19" t="str">
            <v>076137892</v>
          </cell>
          <cell r="E19" t="str">
            <v>Milwaukee Public Schools</v>
          </cell>
          <cell r="F19" t="str">
            <v>McKinney-Vento Education for Homeless Children and Youth</v>
          </cell>
          <cell r="G19" t="str">
            <v>00</v>
          </cell>
          <cell r="H19">
            <v>116311</v>
          </cell>
          <cell r="I19">
            <v>116311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116311</v>
          </cell>
          <cell r="U19"/>
          <cell r="V19"/>
          <cell r="W19" t="str">
            <v>2017-403619-Homeless-335</v>
          </cell>
        </row>
        <row r="20">
          <cell r="B20" t="str">
            <v>514620</v>
          </cell>
          <cell r="C20" t="str">
            <v>Racine School District</v>
          </cell>
          <cell r="D20" t="str">
            <v>080507932</v>
          </cell>
          <cell r="E20" t="str">
            <v>Racine School District</v>
          </cell>
          <cell r="F20" t="str">
            <v>McKinney-Vento Education for Homeless Children and Youth</v>
          </cell>
          <cell r="G20" t="str">
            <v>00</v>
          </cell>
          <cell r="H20">
            <v>51925</v>
          </cell>
          <cell r="I20">
            <v>51925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51925</v>
          </cell>
          <cell r="U20"/>
          <cell r="V20"/>
          <cell r="W20" t="str">
            <v>2017-514620-Homeless-335</v>
          </cell>
        </row>
        <row r="21">
          <cell r="B21" t="str">
            <v>595271</v>
          </cell>
          <cell r="C21" t="str">
            <v>Sheboygan Area School District</v>
          </cell>
          <cell r="D21" t="str">
            <v>032878456</v>
          </cell>
          <cell r="E21" t="str">
            <v>Sheboygan Area School District</v>
          </cell>
          <cell r="F21" t="str">
            <v>McKinney-Vento Education for Homeless Children and Youth</v>
          </cell>
          <cell r="G21" t="str">
            <v>00</v>
          </cell>
          <cell r="H21">
            <v>51925</v>
          </cell>
          <cell r="I21">
            <v>51925</v>
          </cell>
          <cell r="J21">
            <v>0</v>
          </cell>
          <cell r="K21"/>
          <cell r="L21" t="str">
            <v/>
          </cell>
          <cell r="M21"/>
          <cell r="N21"/>
          <cell r="O21"/>
          <cell r="P21" t="str">
            <v/>
          </cell>
          <cell r="Q21"/>
          <cell r="R21"/>
          <cell r="S21"/>
          <cell r="T21">
            <v>51925</v>
          </cell>
          <cell r="U21"/>
          <cell r="V21"/>
          <cell r="W21" t="str">
            <v>2017-595271-Homeless-335</v>
          </cell>
        </row>
        <row r="22">
          <cell r="B22" t="str">
            <v>406300</v>
          </cell>
          <cell r="C22" t="str">
            <v>West Allis School District</v>
          </cell>
          <cell r="D22" t="str">
            <v>089847107</v>
          </cell>
          <cell r="E22" t="str">
            <v>West Allis School District</v>
          </cell>
          <cell r="F22" t="str">
            <v>McKinney-Vento Education for Homeless Children and Youth</v>
          </cell>
          <cell r="G22" t="str">
            <v>00</v>
          </cell>
          <cell r="H22">
            <v>51925</v>
          </cell>
          <cell r="I22">
            <v>51925</v>
          </cell>
          <cell r="J22">
            <v>0</v>
          </cell>
          <cell r="K22"/>
          <cell r="L22" t="str">
            <v/>
          </cell>
          <cell r="M22"/>
          <cell r="N22"/>
          <cell r="O22"/>
          <cell r="P22" t="str">
            <v/>
          </cell>
          <cell r="Q22"/>
          <cell r="R22"/>
          <cell r="S22"/>
          <cell r="T22">
            <v>51925</v>
          </cell>
          <cell r="U22"/>
          <cell r="V22"/>
          <cell r="W22" t="str">
            <v>2017-406300-Homeless-335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B8" t="str">
            <v>180112</v>
          </cell>
          <cell r="C8" t="str">
            <v>Altoona School District</v>
          </cell>
          <cell r="D8" t="str">
            <v>008258972</v>
          </cell>
          <cell r="E8" t="str">
            <v>Altoona School District</v>
          </cell>
          <cell r="F8" t="str">
            <v>State Personnel Development Grant (SPDG) - Focus on Professional Learning Communities (PLCs)</v>
          </cell>
          <cell r="G8" t="str">
            <v>00</v>
          </cell>
          <cell r="H8">
            <v>16000</v>
          </cell>
          <cell r="I8">
            <v>16000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>
            <v>16000</v>
          </cell>
          <cell r="U8">
            <v>0</v>
          </cell>
          <cell r="V8"/>
          <cell r="W8" t="str">
            <v>2016-17-180112-SPDG-349</v>
          </cell>
        </row>
        <row r="9">
          <cell r="B9" t="str">
            <v>408114</v>
          </cell>
          <cell r="C9" t="str">
            <v>Capitol West Academy</v>
          </cell>
          <cell r="D9" t="str">
            <v>161596858</v>
          </cell>
          <cell r="E9" t="str">
            <v>Capitol West Academy</v>
          </cell>
          <cell r="F9" t="str">
            <v>State Personnel Development Grant (SPDG) - Focus on Professional Learning Communities (PLCs)</v>
          </cell>
          <cell r="G9" t="str">
            <v>00</v>
          </cell>
          <cell r="H9">
            <v>16000</v>
          </cell>
          <cell r="I9">
            <v>16000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16000</v>
          </cell>
          <cell r="U9"/>
          <cell r="V9"/>
          <cell r="W9" t="str">
            <v>2016-17-408114-SPDG-349</v>
          </cell>
        </row>
        <row r="10">
          <cell r="B10" t="str">
            <v>111183</v>
          </cell>
          <cell r="C10" t="str">
            <v>Columbus School District</v>
          </cell>
          <cell r="D10" t="str">
            <v>004272019</v>
          </cell>
          <cell r="E10" t="str">
            <v>Columbus School District</v>
          </cell>
          <cell r="F10" t="str">
            <v>State Personnel Development Grant (SPDG) - Focus on Professional Learning Communities (PLCs)</v>
          </cell>
          <cell r="G10" t="str">
            <v>00</v>
          </cell>
          <cell r="H10">
            <v>20000</v>
          </cell>
          <cell r="I10">
            <v>20000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20000</v>
          </cell>
          <cell r="U10"/>
          <cell r="V10"/>
          <cell r="W10" t="str">
            <v>2016-17-111183-SPDG-349</v>
          </cell>
        </row>
        <row r="11">
          <cell r="B11" t="str">
            <v>381232</v>
          </cell>
          <cell r="C11" t="str">
            <v>Crivitz School District</v>
          </cell>
          <cell r="D11" t="str">
            <v>017268210</v>
          </cell>
          <cell r="E11" t="str">
            <v>School District of Crivitz</v>
          </cell>
          <cell r="F11" t="str">
            <v>State Personnel Development Grant (SPDG) - Focus on Professional Learning Communities (PLCs)</v>
          </cell>
          <cell r="G11" t="str">
            <v>00</v>
          </cell>
          <cell r="H11">
            <v>16000</v>
          </cell>
          <cell r="I11">
            <v>16000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16000</v>
          </cell>
          <cell r="U11"/>
          <cell r="V11"/>
          <cell r="W11" t="str">
            <v>2016-17-381232-SPDG-349</v>
          </cell>
        </row>
        <row r="12">
          <cell r="B12" t="str">
            <v>641380</v>
          </cell>
          <cell r="C12" t="str">
            <v>Delavan-Darien School District</v>
          </cell>
          <cell r="D12" t="str">
            <v>021105127</v>
          </cell>
          <cell r="E12" t="str">
            <v>Delavan-Darien School District</v>
          </cell>
          <cell r="F12" t="str">
            <v>State Personnel Development Grant (SPDG) - Focus on Professional Learning Communities (PLCs)</v>
          </cell>
          <cell r="G12" t="str">
            <v>00</v>
          </cell>
          <cell r="H12">
            <v>16000</v>
          </cell>
          <cell r="I12">
            <v>16000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16000</v>
          </cell>
          <cell r="U12"/>
          <cell r="V12"/>
          <cell r="W12" t="str">
            <v>2016-17-641380-SPDG-349</v>
          </cell>
        </row>
        <row r="13">
          <cell r="B13" t="str">
            <v>251428</v>
          </cell>
          <cell r="C13" t="str">
            <v>Dodgeville School District</v>
          </cell>
          <cell r="D13" t="str">
            <v>096347166</v>
          </cell>
          <cell r="E13" t="str">
            <v>Dodgeville School District</v>
          </cell>
          <cell r="F13" t="str">
            <v>State Personnel Development Grant (SPDG) - Focus on Professional Learning Communities (PLCs)</v>
          </cell>
          <cell r="G13" t="str">
            <v>00</v>
          </cell>
          <cell r="H13">
            <v>32000</v>
          </cell>
          <cell r="I13">
            <v>32000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32000</v>
          </cell>
          <cell r="U13"/>
          <cell r="V13"/>
          <cell r="W13" t="str">
            <v>2016-17-251428-SPDG-349</v>
          </cell>
        </row>
        <row r="14">
          <cell r="B14" t="str">
            <v>591631</v>
          </cell>
          <cell r="C14" t="str">
            <v>Elkhart Lake-Glenbeulah School District</v>
          </cell>
          <cell r="D14" t="str">
            <v>078954526</v>
          </cell>
          <cell r="E14" t="str">
            <v>Elkhart Lake-Glenbeulah School District</v>
          </cell>
          <cell r="F14" t="str">
            <v>State Personnel Development Grant (SPDG) - Focus on Professional Learning Communities (PLCs)</v>
          </cell>
          <cell r="G14" t="str">
            <v>00</v>
          </cell>
          <cell r="H14">
            <v>16000</v>
          </cell>
          <cell r="I14">
            <v>16000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16000</v>
          </cell>
          <cell r="U14"/>
          <cell r="V14"/>
          <cell r="W14" t="str">
            <v>2016-17-591631-SPDG-349</v>
          </cell>
        </row>
        <row r="15">
          <cell r="B15" t="str">
            <v>322562</v>
          </cell>
          <cell r="C15" t="str">
            <v>Holmen School District</v>
          </cell>
          <cell r="D15" t="str">
            <v>100607829</v>
          </cell>
          <cell r="E15" t="str">
            <v>Holmen School District</v>
          </cell>
          <cell r="F15" t="str">
            <v>State Personnel Development Grant (SPDG) - Focus on Professional Learning Communities (PLCs)</v>
          </cell>
          <cell r="G15" t="str">
            <v>00</v>
          </cell>
          <cell r="H15">
            <v>20000</v>
          </cell>
          <cell r="I15">
            <v>20000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20000</v>
          </cell>
          <cell r="U15"/>
          <cell r="V15"/>
          <cell r="W15" t="str">
            <v>2016-17-322562-SPDG-349</v>
          </cell>
        </row>
        <row r="16">
          <cell r="B16" t="str">
            <v>532695</v>
          </cell>
          <cell r="C16" t="str">
            <v>Janesville School District</v>
          </cell>
          <cell r="D16" t="str">
            <v>100083070</v>
          </cell>
          <cell r="E16" t="str">
            <v>Janesville School District</v>
          </cell>
          <cell r="F16" t="str">
            <v>State Personnel Development Grant (SPDG) - Focus on Professional Learning Communities (PLCs)</v>
          </cell>
          <cell r="G16" t="str">
            <v>00</v>
          </cell>
          <cell r="H16">
            <v>16000</v>
          </cell>
          <cell r="I16">
            <v>16000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16000</v>
          </cell>
          <cell r="U16"/>
          <cell r="V16"/>
          <cell r="W16" t="str">
            <v>2016-17-532695-SPDG-349</v>
          </cell>
        </row>
        <row r="17">
          <cell r="B17" t="str">
            <v>362828</v>
          </cell>
          <cell r="C17" t="str">
            <v>Kiel Area School District</v>
          </cell>
          <cell r="D17" t="str">
            <v>016702102</v>
          </cell>
          <cell r="E17" t="str">
            <v>Kiel Area School District</v>
          </cell>
          <cell r="F17" t="str">
            <v>State Personnel Development Grant (SPDG) - Focus on Professional Learning Communities (PLCs)</v>
          </cell>
          <cell r="G17" t="str">
            <v>00</v>
          </cell>
          <cell r="H17">
            <v>16000</v>
          </cell>
          <cell r="I17">
            <v>16000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16000</v>
          </cell>
          <cell r="U17"/>
          <cell r="V17"/>
          <cell r="W17" t="str">
            <v>2016-17-362828-SPDG-349</v>
          </cell>
        </row>
        <row r="18">
          <cell r="B18" t="str">
            <v>143171</v>
          </cell>
          <cell r="C18" t="str">
            <v>Lomira School District</v>
          </cell>
          <cell r="D18" t="str">
            <v>100083252</v>
          </cell>
          <cell r="E18" t="str">
            <v>Lomira School District</v>
          </cell>
          <cell r="F18" t="str">
            <v>State Personnel Development Grant (SPDG) - Focus on Professional Learning Communities (PLCs)</v>
          </cell>
          <cell r="G18" t="str">
            <v>00</v>
          </cell>
          <cell r="H18">
            <v>16000</v>
          </cell>
          <cell r="I18">
            <v>16000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16000</v>
          </cell>
          <cell r="U18"/>
          <cell r="V18"/>
          <cell r="W18" t="str">
            <v>2016-17-143171-SPDG-349</v>
          </cell>
        </row>
        <row r="19">
          <cell r="B19" t="str">
            <v>673857</v>
          </cell>
          <cell r="C19" t="str">
            <v>Muskego-Norway School District</v>
          </cell>
          <cell r="D19" t="str">
            <v>028625044</v>
          </cell>
          <cell r="E19" t="str">
            <v>Muskego-Norway School District</v>
          </cell>
          <cell r="F19" t="str">
            <v>State Personnel Development Grant (SPDG) - Focus on Professional Learning Communities (PLCs)</v>
          </cell>
          <cell r="G19" t="str">
            <v>00</v>
          </cell>
          <cell r="H19">
            <v>32000</v>
          </cell>
          <cell r="I19">
            <v>32000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32000</v>
          </cell>
          <cell r="U19"/>
          <cell r="V19"/>
          <cell r="W19" t="str">
            <v>2016-17-673857-SPDG-349</v>
          </cell>
        </row>
        <row r="20">
          <cell r="B20" t="str">
            <v>713906</v>
          </cell>
          <cell r="C20" t="str">
            <v>Nekoosa School District</v>
          </cell>
          <cell r="D20" t="str">
            <v>930718762</v>
          </cell>
          <cell r="E20" t="str">
            <v>Nekoosa School District</v>
          </cell>
          <cell r="F20" t="str">
            <v>State Personnel Development Grant (SPDG) - Focus on Professional Learning Communities (PLCs)</v>
          </cell>
          <cell r="G20" t="str">
            <v>00</v>
          </cell>
          <cell r="H20">
            <v>16000</v>
          </cell>
          <cell r="I20">
            <v>16000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16000</v>
          </cell>
          <cell r="U20"/>
          <cell r="V20"/>
          <cell r="W20" t="str">
            <v>2016-17-713906-SPDG-349</v>
          </cell>
        </row>
        <row r="21">
          <cell r="B21" t="str">
            <v>293948</v>
          </cell>
          <cell r="C21" t="str">
            <v>New Lisbon School District</v>
          </cell>
          <cell r="D21" t="str">
            <v>030687834</v>
          </cell>
          <cell r="E21" t="str">
            <v>New Lisbon School District</v>
          </cell>
          <cell r="F21" t="str">
            <v>State Personnel Development Grant (SPDG) - Focus on Professional Learning Communities (PLCs)</v>
          </cell>
          <cell r="G21" t="str">
            <v>00</v>
          </cell>
          <cell r="H21">
            <v>20000</v>
          </cell>
          <cell r="I21">
            <v>20000</v>
          </cell>
          <cell r="J21">
            <v>0</v>
          </cell>
          <cell r="K21"/>
          <cell r="L21" t="str">
            <v/>
          </cell>
          <cell r="M21"/>
          <cell r="N21"/>
          <cell r="O21"/>
          <cell r="P21" t="str">
            <v/>
          </cell>
          <cell r="Q21"/>
          <cell r="R21"/>
          <cell r="S21"/>
          <cell r="T21">
            <v>20000</v>
          </cell>
          <cell r="U21"/>
          <cell r="V21"/>
          <cell r="W21" t="str">
            <v>2016-17-293948-SPDG-349</v>
          </cell>
        </row>
        <row r="22">
          <cell r="B22" t="str">
            <v>404018</v>
          </cell>
          <cell r="C22" t="str">
            <v>Oak Creek-Franklin School District</v>
          </cell>
          <cell r="D22" t="str">
            <v>080502131</v>
          </cell>
          <cell r="E22" t="str">
            <v>Oak Creek-Franklin School District</v>
          </cell>
          <cell r="F22" t="str">
            <v>State Personnel Development Grant (SPDG) - Focus on Professional Learning Communities (PLCs)</v>
          </cell>
          <cell r="G22" t="str">
            <v>00</v>
          </cell>
          <cell r="H22">
            <v>16000</v>
          </cell>
          <cell r="I22">
            <v>16000</v>
          </cell>
          <cell r="J22">
            <v>0</v>
          </cell>
          <cell r="K22"/>
          <cell r="L22" t="str">
            <v/>
          </cell>
          <cell r="M22"/>
          <cell r="N22"/>
          <cell r="O22"/>
          <cell r="P22" t="str">
            <v/>
          </cell>
          <cell r="Q22"/>
          <cell r="R22"/>
          <cell r="S22"/>
          <cell r="T22">
            <v>16000</v>
          </cell>
          <cell r="U22"/>
          <cell r="V22"/>
          <cell r="W22" t="str">
            <v>2016-17-404018-SPDG-349</v>
          </cell>
        </row>
        <row r="23">
          <cell r="B23" t="str">
            <v>335362</v>
          </cell>
          <cell r="C23" t="str">
            <v>Shullsburg School District</v>
          </cell>
          <cell r="D23" t="str">
            <v>100084276</v>
          </cell>
          <cell r="E23" t="str">
            <v>Shullsburg School District</v>
          </cell>
          <cell r="F23" t="str">
            <v>State Personnel Development Grant (SPDG) - Focus on Professional Learning Communities (PLCs)</v>
          </cell>
          <cell r="G23" t="str">
            <v>00</v>
          </cell>
          <cell r="H23">
            <v>20000</v>
          </cell>
          <cell r="I23">
            <v>20000</v>
          </cell>
          <cell r="J23">
            <v>0</v>
          </cell>
          <cell r="K23"/>
          <cell r="L23" t="str">
            <v/>
          </cell>
          <cell r="M23"/>
          <cell r="N23"/>
          <cell r="O23"/>
          <cell r="P23" t="str">
            <v/>
          </cell>
          <cell r="Q23"/>
          <cell r="R23"/>
          <cell r="S23"/>
          <cell r="T23">
            <v>20000</v>
          </cell>
          <cell r="U23"/>
          <cell r="V23"/>
          <cell r="W23" t="str">
            <v>2016-17-335362-SPDG-349</v>
          </cell>
        </row>
        <row r="24">
          <cell r="B24" t="str">
            <v>165663</v>
          </cell>
          <cell r="C24" t="str">
            <v>Superior School District</v>
          </cell>
          <cell r="D24" t="str">
            <v>031366933</v>
          </cell>
          <cell r="E24" t="str">
            <v>Superior School District</v>
          </cell>
          <cell r="F24" t="str">
            <v>State Personnel Development Grant (SPDG) - Focus on Professional Learning Communities (PLCs)</v>
          </cell>
          <cell r="G24" t="str">
            <v>00</v>
          </cell>
          <cell r="H24">
            <v>16000</v>
          </cell>
          <cell r="I24">
            <v>16000</v>
          </cell>
          <cell r="J24">
            <v>0</v>
          </cell>
          <cell r="K24"/>
          <cell r="L24" t="str">
            <v/>
          </cell>
          <cell r="M24"/>
          <cell r="N24"/>
          <cell r="O24"/>
          <cell r="P24" t="str">
            <v/>
          </cell>
          <cell r="Q24"/>
          <cell r="R24"/>
          <cell r="S24"/>
          <cell r="T24">
            <v>16000</v>
          </cell>
          <cell r="U24"/>
          <cell r="V24"/>
          <cell r="W24" t="str">
            <v>2016-17-165663-SPDG-349</v>
          </cell>
        </row>
        <row r="25">
          <cell r="B25" t="str">
            <v>480238</v>
          </cell>
          <cell r="C25" t="str">
            <v>Unity School District</v>
          </cell>
          <cell r="D25" t="str">
            <v>050345990</v>
          </cell>
          <cell r="E25" t="str">
            <v>Unity School District</v>
          </cell>
          <cell r="F25" t="str">
            <v>State Personnel Development Grant (SPDG) - Focus on Professional Learning Communities (PLCs)</v>
          </cell>
          <cell r="G25" t="str">
            <v>00</v>
          </cell>
          <cell r="H25">
            <v>16000</v>
          </cell>
          <cell r="I25">
            <v>16000</v>
          </cell>
          <cell r="J25">
            <v>0</v>
          </cell>
          <cell r="K25"/>
          <cell r="L25" t="str">
            <v/>
          </cell>
          <cell r="M25"/>
          <cell r="N25"/>
          <cell r="O25"/>
          <cell r="P25" t="str">
            <v/>
          </cell>
          <cell r="Q25"/>
          <cell r="R25"/>
          <cell r="S25"/>
          <cell r="T25">
            <v>16000</v>
          </cell>
          <cell r="U25"/>
          <cell r="V25"/>
          <cell r="W25" t="str">
            <v>2016-17-480238-SPDG-349</v>
          </cell>
        </row>
        <row r="26">
          <cell r="B26" t="str">
            <v>286125</v>
          </cell>
          <cell r="C26" t="str">
            <v>Watertown School District</v>
          </cell>
          <cell r="D26" t="str">
            <v>084230218</v>
          </cell>
          <cell r="E26" t="str">
            <v>Watertown School District</v>
          </cell>
          <cell r="F26" t="str">
            <v>State Personnel Development Grant (SPDG) - Focus on Professional Learning Communities (PLCs)</v>
          </cell>
          <cell r="G26" t="str">
            <v>00</v>
          </cell>
          <cell r="H26">
            <v>56000</v>
          </cell>
          <cell r="I26">
            <v>56000</v>
          </cell>
          <cell r="J26">
            <v>0</v>
          </cell>
          <cell r="K26"/>
          <cell r="L26" t="str">
            <v/>
          </cell>
          <cell r="M26"/>
          <cell r="N26"/>
          <cell r="O26"/>
          <cell r="P26" t="str">
            <v/>
          </cell>
          <cell r="Q26"/>
          <cell r="R26"/>
          <cell r="S26"/>
          <cell r="T26">
            <v>56000</v>
          </cell>
          <cell r="U26"/>
          <cell r="V26"/>
          <cell r="W26" t="str">
            <v>2016-17-286125-SPDG-349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B8" t="str">
            <v>100007</v>
          </cell>
          <cell r="C8" t="str">
            <v>Abbotsford School District</v>
          </cell>
          <cell r="D8" t="str">
            <v>004268587</v>
          </cell>
          <cell r="E8" t="str">
            <v>Abbotsford School District</v>
          </cell>
          <cell r="F8" t="str">
            <v>Rural and Low Income School Program</v>
          </cell>
          <cell r="G8" t="str">
            <v>00</v>
          </cell>
          <cell r="H8">
            <v>16149.156061350001</v>
          </cell>
          <cell r="I8">
            <v>16149.156061350001</v>
          </cell>
          <cell r="J8">
            <v>0</v>
          </cell>
          <cell r="K8">
            <v>0</v>
          </cell>
          <cell r="L8" t="str">
            <v/>
          </cell>
          <cell r="M8">
            <v>0</v>
          </cell>
          <cell r="N8">
            <v>0</v>
          </cell>
          <cell r="O8">
            <v>0</v>
          </cell>
          <cell r="P8" t="str">
            <v/>
          </cell>
          <cell r="Q8">
            <v>0</v>
          </cell>
          <cell r="R8">
            <v>0</v>
          </cell>
          <cell r="S8">
            <v>0</v>
          </cell>
          <cell r="T8">
            <v>16149.156061350001</v>
          </cell>
          <cell r="U8">
            <v>0</v>
          </cell>
          <cell r="V8">
            <v>0</v>
          </cell>
          <cell r="W8" t="str">
            <v>FY 2017-100007-R&amp;LI-368</v>
          </cell>
        </row>
        <row r="9">
          <cell r="B9" t="str">
            <v>010014</v>
          </cell>
          <cell r="C9" t="str">
            <v>Adams-Friendship  School District</v>
          </cell>
          <cell r="D9" t="str">
            <v>963834791</v>
          </cell>
          <cell r="E9" t="str">
            <v>Adams-Friendship  School District</v>
          </cell>
          <cell r="F9" t="str">
            <v>Rural and Low Income School Program</v>
          </cell>
          <cell r="G9" t="str">
            <v>00</v>
          </cell>
          <cell r="H9">
            <v>34700.931316300004</v>
          </cell>
          <cell r="I9">
            <v>34700.931316300004</v>
          </cell>
          <cell r="J9">
            <v>0</v>
          </cell>
          <cell r="K9">
            <v>0</v>
          </cell>
          <cell r="L9" t="str">
            <v/>
          </cell>
          <cell r="M9">
            <v>0</v>
          </cell>
          <cell r="N9">
            <v>0</v>
          </cell>
          <cell r="O9">
            <v>0</v>
          </cell>
          <cell r="P9" t="str">
            <v/>
          </cell>
          <cell r="Q9">
            <v>0</v>
          </cell>
          <cell r="R9">
            <v>0</v>
          </cell>
          <cell r="S9">
            <v>0</v>
          </cell>
          <cell r="T9">
            <v>34700.931316300004</v>
          </cell>
          <cell r="U9">
            <v>0</v>
          </cell>
          <cell r="V9">
            <v>0</v>
          </cell>
          <cell r="W9" t="str">
            <v>FY 2017-010014-R&amp;LI-368</v>
          </cell>
        </row>
        <row r="10">
          <cell r="B10" t="str">
            <v>180217</v>
          </cell>
          <cell r="C10" t="str">
            <v>Augusta School District</v>
          </cell>
          <cell r="D10" t="str">
            <v>071502009</v>
          </cell>
          <cell r="E10" t="str">
            <v>Augusta School District</v>
          </cell>
          <cell r="F10" t="str">
            <v>Rural and Low Income School Program</v>
          </cell>
          <cell r="G10" t="str">
            <v>00</v>
          </cell>
          <cell r="H10">
            <v>13917.054080849999</v>
          </cell>
          <cell r="I10">
            <v>13917.054080849999</v>
          </cell>
          <cell r="J10">
            <v>0</v>
          </cell>
          <cell r="K10">
            <v>0</v>
          </cell>
          <cell r="L10" t="str">
            <v/>
          </cell>
          <cell r="M10">
            <v>0</v>
          </cell>
          <cell r="N10">
            <v>0</v>
          </cell>
          <cell r="O10">
            <v>0</v>
          </cell>
          <cell r="P10" t="str">
            <v/>
          </cell>
          <cell r="Q10">
            <v>0</v>
          </cell>
          <cell r="R10">
            <v>0</v>
          </cell>
          <cell r="S10">
            <v>0</v>
          </cell>
          <cell r="T10">
            <v>13917.054080849999</v>
          </cell>
          <cell r="U10">
            <v>0</v>
          </cell>
          <cell r="V10">
            <v>0</v>
          </cell>
          <cell r="W10" t="str">
            <v>FY 2017-180217-R&amp;LI-368</v>
          </cell>
        </row>
        <row r="11">
          <cell r="B11" t="str">
            <v>030308</v>
          </cell>
          <cell r="C11" t="str">
            <v>Barron Area School District</v>
          </cell>
          <cell r="D11" t="str">
            <v>093916997</v>
          </cell>
          <cell r="E11" t="str">
            <v>Barron Area School District</v>
          </cell>
          <cell r="F11" t="str">
            <v>Rural and Low Income School Program</v>
          </cell>
          <cell r="G11" t="str">
            <v>00</v>
          </cell>
          <cell r="H11">
            <v>28381.61767485</v>
          </cell>
          <cell r="I11">
            <v>28381.61767485</v>
          </cell>
          <cell r="J11">
            <v>0</v>
          </cell>
          <cell r="K11">
            <v>0</v>
          </cell>
          <cell r="L11" t="str">
            <v/>
          </cell>
          <cell r="M11">
            <v>0</v>
          </cell>
          <cell r="N11">
            <v>0</v>
          </cell>
          <cell r="O11">
            <v>0</v>
          </cell>
          <cell r="P11" t="str">
            <v/>
          </cell>
          <cell r="Q11">
            <v>0</v>
          </cell>
          <cell r="R11">
            <v>0</v>
          </cell>
          <cell r="S11">
            <v>0</v>
          </cell>
          <cell r="T11">
            <v>28381.61767485</v>
          </cell>
          <cell r="U11">
            <v>0</v>
          </cell>
          <cell r="V11">
            <v>0</v>
          </cell>
          <cell r="W11" t="str">
            <v>FY 2017-030308-R&amp;LI-368</v>
          </cell>
        </row>
        <row r="12">
          <cell r="B12" t="str">
            <v>220609</v>
          </cell>
          <cell r="C12" t="str">
            <v>Boscobel Area School District</v>
          </cell>
          <cell r="D12">
            <v>189346661</v>
          </cell>
          <cell r="E12" t="str">
            <v>Boscobel School District</v>
          </cell>
          <cell r="F12" t="str">
            <v>Rural and Low Income School Program</v>
          </cell>
          <cell r="G12" t="str">
            <v>00</v>
          </cell>
          <cell r="H12">
            <v>17874.003255399999</v>
          </cell>
          <cell r="I12">
            <v>17874.003255399999</v>
          </cell>
          <cell r="J12">
            <v>0</v>
          </cell>
          <cell r="K12">
            <v>0</v>
          </cell>
          <cell r="L12" t="str">
            <v/>
          </cell>
          <cell r="M12">
            <v>0</v>
          </cell>
          <cell r="N12">
            <v>0</v>
          </cell>
          <cell r="O12">
            <v>0</v>
          </cell>
          <cell r="P12" t="str">
            <v/>
          </cell>
          <cell r="Q12">
            <v>0</v>
          </cell>
          <cell r="R12">
            <v>0</v>
          </cell>
          <cell r="S12">
            <v>0</v>
          </cell>
          <cell r="T12">
            <v>17874.003255399999</v>
          </cell>
          <cell r="U12">
            <v>0</v>
          </cell>
          <cell r="V12">
            <v>0</v>
          </cell>
          <cell r="W12" t="str">
            <v>FY 2017-220609-R&amp;LI-368</v>
          </cell>
        </row>
        <row r="13">
          <cell r="B13" t="str">
            <v>031080</v>
          </cell>
          <cell r="C13" t="str">
            <v>Chetek-Weyerhaeuser Area School District</v>
          </cell>
          <cell r="D13" t="str">
            <v>963550251</v>
          </cell>
          <cell r="E13" t="str">
            <v>Chetek-Weyerhaeuser Area School District</v>
          </cell>
          <cell r="F13" t="str">
            <v>Rural and Low Income School Program</v>
          </cell>
          <cell r="G13" t="str">
            <v>00</v>
          </cell>
          <cell r="H13">
            <v>20629.416682999999</v>
          </cell>
          <cell r="I13">
            <v>20629.416682999999</v>
          </cell>
          <cell r="J13">
            <v>0</v>
          </cell>
          <cell r="K13">
            <v>0</v>
          </cell>
          <cell r="L13" t="str">
            <v/>
          </cell>
          <cell r="M13">
            <v>0</v>
          </cell>
          <cell r="N13">
            <v>0</v>
          </cell>
          <cell r="O13">
            <v>0</v>
          </cell>
          <cell r="P13" t="str">
            <v/>
          </cell>
          <cell r="Q13">
            <v>0</v>
          </cell>
          <cell r="R13">
            <v>0</v>
          </cell>
          <cell r="S13">
            <v>0</v>
          </cell>
          <cell r="T13">
            <v>20629.416682999999</v>
          </cell>
          <cell r="U13">
            <v>0</v>
          </cell>
          <cell r="V13">
            <v>0</v>
          </cell>
          <cell r="W13" t="str">
            <v>FY 2017-031080-R&amp;LI-368</v>
          </cell>
        </row>
        <row r="14">
          <cell r="B14" t="str">
            <v>211218</v>
          </cell>
          <cell r="C14" t="str">
            <v>Crandon School District</v>
          </cell>
          <cell r="D14">
            <v>100580265</v>
          </cell>
          <cell r="E14" t="str">
            <v>School District of Crandon, Inc.</v>
          </cell>
          <cell r="F14" t="str">
            <v>Rural and Low Income School Program</v>
          </cell>
          <cell r="G14" t="str">
            <v>00</v>
          </cell>
          <cell r="H14">
            <v>18494.78541715</v>
          </cell>
          <cell r="I14">
            <v>18494.78541715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Q14">
            <v>0</v>
          </cell>
          <cell r="R14">
            <v>0</v>
          </cell>
          <cell r="S14">
            <v>0</v>
          </cell>
          <cell r="T14">
            <v>18494.78541715</v>
          </cell>
          <cell r="U14">
            <v>0</v>
          </cell>
          <cell r="V14">
            <v>0</v>
          </cell>
          <cell r="W14" t="str">
            <v>FY 2017-211218-R&amp;LI-368</v>
          </cell>
        </row>
        <row r="15">
          <cell r="B15" t="str">
            <v>031260</v>
          </cell>
          <cell r="C15" t="str">
            <v>Cumberland School District</v>
          </cell>
          <cell r="D15" t="str">
            <v>094042439</v>
          </cell>
          <cell r="E15" t="str">
            <v>Cumberland School District</v>
          </cell>
          <cell r="F15" t="str">
            <v>Rural and Low Income School Program</v>
          </cell>
          <cell r="G15" t="str">
            <v>00</v>
          </cell>
          <cell r="H15">
            <v>20542.801175550001</v>
          </cell>
          <cell r="I15">
            <v>20542.801175550001</v>
          </cell>
          <cell r="J15">
            <v>0</v>
          </cell>
          <cell r="K15">
            <v>0</v>
          </cell>
          <cell r="L15" t="str">
            <v/>
          </cell>
          <cell r="M15">
            <v>0</v>
          </cell>
          <cell r="N15">
            <v>0</v>
          </cell>
          <cell r="O15">
            <v>0</v>
          </cell>
          <cell r="P15" t="str">
            <v/>
          </cell>
          <cell r="Q15">
            <v>0</v>
          </cell>
          <cell r="R15">
            <v>0</v>
          </cell>
          <cell r="S15">
            <v>0</v>
          </cell>
          <cell r="T15">
            <v>20542.801175550001</v>
          </cell>
          <cell r="U15">
            <v>0</v>
          </cell>
          <cell r="V15">
            <v>0</v>
          </cell>
          <cell r="W15" t="str">
            <v>FY 2017-031260-R&amp;LI-368</v>
          </cell>
        </row>
        <row r="16">
          <cell r="B16" t="str">
            <v>221813</v>
          </cell>
          <cell r="C16" t="str">
            <v>Fennimore Community School District</v>
          </cell>
          <cell r="D16">
            <v>150844645</v>
          </cell>
          <cell r="E16" t="str">
            <v>Fennimore Community School District</v>
          </cell>
          <cell r="F16" t="str">
            <v>Rural and Low Income School Program</v>
          </cell>
          <cell r="G16" t="str">
            <v>00</v>
          </cell>
          <cell r="H16">
            <v>17557.16689525</v>
          </cell>
          <cell r="I16">
            <v>17557.16689525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Q16">
            <v>0</v>
          </cell>
          <cell r="R16">
            <v>0</v>
          </cell>
          <cell r="S16">
            <v>0</v>
          </cell>
          <cell r="T16">
            <v>17557.16689525</v>
          </cell>
          <cell r="U16">
            <v>0</v>
          </cell>
          <cell r="V16">
            <v>0</v>
          </cell>
          <cell r="W16" t="str">
            <v>FY 2017-221813-R&amp;LI-368</v>
          </cell>
        </row>
        <row r="17">
          <cell r="B17" t="str">
            <v>072233</v>
          </cell>
          <cell r="C17" t="str">
            <v>Grantsburg School District</v>
          </cell>
          <cell r="D17">
            <v>189346075</v>
          </cell>
          <cell r="E17" t="str">
            <v>Grantsburg School District</v>
          </cell>
          <cell r="F17" t="str">
            <v>Rural and Low Income School Program</v>
          </cell>
          <cell r="G17" t="str">
            <v>00</v>
          </cell>
          <cell r="H17">
            <v>30021.658562649998</v>
          </cell>
          <cell r="I17">
            <v>30021.658562649998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Q17">
            <v>0</v>
          </cell>
          <cell r="R17">
            <v>0</v>
          </cell>
          <cell r="S17">
            <v>0</v>
          </cell>
          <cell r="T17">
            <v>30021.658562649998</v>
          </cell>
          <cell r="U17">
            <v>0</v>
          </cell>
          <cell r="V17">
            <v>0</v>
          </cell>
          <cell r="W17" t="str">
            <v>FY 2017-072233-R&amp;LI-368</v>
          </cell>
        </row>
        <row r="18">
          <cell r="B18" t="str">
            <v>572478</v>
          </cell>
          <cell r="C18" t="str">
            <v>Hayward Community School District</v>
          </cell>
          <cell r="D18" t="str">
            <v>780209289</v>
          </cell>
          <cell r="E18" t="str">
            <v>Hayward Community School District</v>
          </cell>
          <cell r="F18" t="str">
            <v>Rural and Low Income School Program</v>
          </cell>
          <cell r="G18" t="str">
            <v>00</v>
          </cell>
          <cell r="H18">
            <v>43165.731430799999</v>
          </cell>
          <cell r="I18">
            <v>43165.731430799999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Q18">
            <v>0</v>
          </cell>
          <cell r="R18">
            <v>0</v>
          </cell>
          <cell r="S18">
            <v>0</v>
          </cell>
          <cell r="T18">
            <v>43165.731430799999</v>
          </cell>
          <cell r="U18">
            <v>0</v>
          </cell>
          <cell r="V18">
            <v>0</v>
          </cell>
          <cell r="W18" t="str">
            <v>FY 2017-572478-R&amp;LI-368</v>
          </cell>
        </row>
        <row r="19">
          <cell r="B19" t="str">
            <v>542856</v>
          </cell>
          <cell r="C19" t="str">
            <v>Ladysmith School District</v>
          </cell>
          <cell r="D19" t="str">
            <v>184360493</v>
          </cell>
          <cell r="E19" t="str">
            <v>Ladysmith-Hawkins School District</v>
          </cell>
          <cell r="F19" t="str">
            <v>Rural and Low Income School Program</v>
          </cell>
          <cell r="G19" t="str">
            <v>00</v>
          </cell>
          <cell r="H19">
            <v>18499.760720449998</v>
          </cell>
          <cell r="I19">
            <v>18499.760720449998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Q19">
            <v>0</v>
          </cell>
          <cell r="R19">
            <v>0</v>
          </cell>
          <cell r="S19">
            <v>0</v>
          </cell>
          <cell r="T19">
            <v>18499.760720449998</v>
          </cell>
          <cell r="U19">
            <v>0</v>
          </cell>
          <cell r="V19">
            <v>0</v>
          </cell>
          <cell r="W19" t="str">
            <v>FY 2017-542856-R&amp;LI-368</v>
          </cell>
        </row>
        <row r="20">
          <cell r="B20" t="str">
            <v>723434</v>
          </cell>
          <cell r="C20" t="str">
            <v>Menominee Indian School District</v>
          </cell>
          <cell r="D20" t="str">
            <v>017442286</v>
          </cell>
          <cell r="E20" t="str">
            <v>Menominee Indian School District</v>
          </cell>
          <cell r="F20" t="str">
            <v>Rural and Low Income School Program</v>
          </cell>
          <cell r="G20" t="str">
            <v>00</v>
          </cell>
          <cell r="H20">
            <v>18528.255639349998</v>
          </cell>
          <cell r="I20">
            <v>18528.255639349998</v>
          </cell>
          <cell r="J20">
            <v>0</v>
          </cell>
          <cell r="K20">
            <v>0</v>
          </cell>
          <cell r="L20" t="str">
            <v/>
          </cell>
          <cell r="M20">
            <v>0</v>
          </cell>
          <cell r="N20">
            <v>0</v>
          </cell>
          <cell r="O20">
            <v>0</v>
          </cell>
          <cell r="P20" t="str">
            <v/>
          </cell>
          <cell r="Q20">
            <v>0</v>
          </cell>
          <cell r="R20">
            <v>0</v>
          </cell>
          <cell r="S20">
            <v>0</v>
          </cell>
          <cell r="T20">
            <v>18528.255639349998</v>
          </cell>
          <cell r="U20">
            <v>0</v>
          </cell>
          <cell r="V20">
            <v>0</v>
          </cell>
          <cell r="W20" t="str">
            <v>FY 2017-723434-R&amp;LI-368</v>
          </cell>
        </row>
        <row r="21">
          <cell r="B21" t="str">
            <v>393689</v>
          </cell>
          <cell r="C21" t="str">
            <v>Montello School District</v>
          </cell>
          <cell r="D21" t="str">
            <v>017355124</v>
          </cell>
          <cell r="E21" t="str">
            <v>Montello School District</v>
          </cell>
          <cell r="F21" t="str">
            <v>Rural and Low Income School Program</v>
          </cell>
          <cell r="G21" t="str">
            <v>00</v>
          </cell>
          <cell r="H21">
            <v>15984.06645185</v>
          </cell>
          <cell r="I21">
            <v>15984.06645185</v>
          </cell>
          <cell r="J21">
            <v>0</v>
          </cell>
          <cell r="K21">
            <v>0</v>
          </cell>
          <cell r="L21" t="str">
            <v/>
          </cell>
          <cell r="M21">
            <v>0</v>
          </cell>
          <cell r="N21">
            <v>0</v>
          </cell>
          <cell r="O21">
            <v>0</v>
          </cell>
          <cell r="P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15984.06645185</v>
          </cell>
          <cell r="U21">
            <v>0</v>
          </cell>
          <cell r="V21">
            <v>0</v>
          </cell>
          <cell r="W21" t="str">
            <v>FY 2017-393689-R&amp;LI-368</v>
          </cell>
        </row>
        <row r="22">
          <cell r="B22" t="str">
            <v>293871</v>
          </cell>
          <cell r="C22" t="str">
            <v>Necedah Area School District</v>
          </cell>
          <cell r="D22" t="str">
            <v>013907977</v>
          </cell>
          <cell r="E22" t="str">
            <v>Necedah Area School District</v>
          </cell>
          <cell r="F22" t="str">
            <v>Rural and Low Income School Program</v>
          </cell>
          <cell r="G22" t="str">
            <v>00</v>
          </cell>
          <cell r="H22">
            <v>14034.65215885</v>
          </cell>
          <cell r="I22">
            <v>14034.65215885</v>
          </cell>
          <cell r="J22">
            <v>0</v>
          </cell>
          <cell r="K22">
            <v>0</v>
          </cell>
          <cell r="L22" t="str">
            <v/>
          </cell>
          <cell r="M22">
            <v>0</v>
          </cell>
          <cell r="N22">
            <v>0</v>
          </cell>
          <cell r="O22">
            <v>0</v>
          </cell>
          <cell r="P22" t="str">
            <v/>
          </cell>
          <cell r="Q22">
            <v>0</v>
          </cell>
          <cell r="R22">
            <v>0</v>
          </cell>
          <cell r="S22">
            <v>0</v>
          </cell>
          <cell r="T22">
            <v>14034.65215885</v>
          </cell>
          <cell r="U22">
            <v>0</v>
          </cell>
          <cell r="V22">
            <v>0</v>
          </cell>
          <cell r="W22" t="str">
            <v>FY 2017-293871-R&amp;LI-368</v>
          </cell>
        </row>
        <row r="23">
          <cell r="B23" t="str">
            <v>293948</v>
          </cell>
          <cell r="C23" t="str">
            <v>New Lisbon School District</v>
          </cell>
          <cell r="D23" t="str">
            <v>030687834</v>
          </cell>
          <cell r="E23" t="str">
            <v>New Lisbon School District</v>
          </cell>
          <cell r="F23" t="str">
            <v>Rural and Low Income School Program</v>
          </cell>
          <cell r="G23" t="str">
            <v>00</v>
          </cell>
          <cell r="H23">
            <v>13820.940267099999</v>
          </cell>
          <cell r="I23">
            <v>13820.940267099999</v>
          </cell>
          <cell r="J23">
            <v>0</v>
          </cell>
          <cell r="K23">
            <v>0</v>
          </cell>
          <cell r="L23" t="str">
            <v/>
          </cell>
          <cell r="M23">
            <v>0</v>
          </cell>
          <cell r="N23">
            <v>0</v>
          </cell>
          <cell r="O23">
            <v>0</v>
          </cell>
          <cell r="P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13820.940267099999</v>
          </cell>
          <cell r="U23">
            <v>0</v>
          </cell>
          <cell r="V23">
            <v>0</v>
          </cell>
          <cell r="W23" t="str">
            <v>FY 2017-293948-R&amp;LI-368</v>
          </cell>
        </row>
        <row r="24">
          <cell r="B24" t="str">
            <v>413990</v>
          </cell>
          <cell r="C24" t="str">
            <v>Norwalk-Ontario-Wilton School District</v>
          </cell>
          <cell r="D24" t="str">
            <v>100675495</v>
          </cell>
          <cell r="E24" t="str">
            <v>Norwalk-Ontario-Wilton School District</v>
          </cell>
          <cell r="F24" t="str">
            <v>Rural and Low Income School Program</v>
          </cell>
          <cell r="G24" t="str">
            <v>00</v>
          </cell>
          <cell r="H24">
            <v>15715.852373949998</v>
          </cell>
          <cell r="I24">
            <v>15715.852373949998</v>
          </cell>
          <cell r="J24">
            <v>0</v>
          </cell>
          <cell r="K24">
            <v>0</v>
          </cell>
          <cell r="L24" t="str">
            <v/>
          </cell>
          <cell r="M24">
            <v>0</v>
          </cell>
          <cell r="N24">
            <v>0</v>
          </cell>
          <cell r="O24">
            <v>0</v>
          </cell>
          <cell r="P24" t="str">
            <v/>
          </cell>
          <cell r="Q24">
            <v>0</v>
          </cell>
          <cell r="R24">
            <v>0</v>
          </cell>
          <cell r="S24">
            <v>0</v>
          </cell>
          <cell r="T24">
            <v>15715.852373949998</v>
          </cell>
          <cell r="U24">
            <v>0</v>
          </cell>
          <cell r="V24">
            <v>0</v>
          </cell>
          <cell r="W24" t="str">
            <v>FY 2017-413990-R&amp;LI-368</v>
          </cell>
        </row>
        <row r="25">
          <cell r="B25" t="str">
            <v>223850</v>
          </cell>
          <cell r="C25" t="str">
            <v>Riverdale School District</v>
          </cell>
          <cell r="D25">
            <v>100587575</v>
          </cell>
          <cell r="E25" t="str">
            <v>Riverdale School District</v>
          </cell>
          <cell r="F25" t="str">
            <v>Rural and Low Income School Program</v>
          </cell>
          <cell r="G25" t="str">
            <v>00</v>
          </cell>
          <cell r="H25">
            <v>14416.84591235</v>
          </cell>
          <cell r="I25">
            <v>14416.84591235</v>
          </cell>
          <cell r="J25">
            <v>0</v>
          </cell>
          <cell r="K25">
            <v>0</v>
          </cell>
          <cell r="L25" t="str">
            <v/>
          </cell>
          <cell r="M25">
            <v>0</v>
          </cell>
          <cell r="N25">
            <v>0</v>
          </cell>
          <cell r="O25">
            <v>0</v>
          </cell>
          <cell r="P25" t="str">
            <v/>
          </cell>
          <cell r="Q25">
            <v>0</v>
          </cell>
          <cell r="R25">
            <v>0</v>
          </cell>
          <cell r="S25">
            <v>0</v>
          </cell>
          <cell r="T25">
            <v>14416.84591235</v>
          </cell>
          <cell r="U25">
            <v>0</v>
          </cell>
          <cell r="V25">
            <v>0</v>
          </cell>
          <cell r="W25" t="str">
            <v>FY 2017-223850-R&amp;LI-368</v>
          </cell>
        </row>
        <row r="26">
          <cell r="B26" t="str">
            <v>655306</v>
          </cell>
          <cell r="C26" t="str">
            <v>Shell Lake School District</v>
          </cell>
          <cell r="D26" t="str">
            <v>091731604</v>
          </cell>
          <cell r="E26" t="str">
            <v>Shell Lake School District</v>
          </cell>
          <cell r="F26" t="str">
            <v>Rural and Low Income School Program</v>
          </cell>
          <cell r="G26" t="str">
            <v>00</v>
          </cell>
          <cell r="H26">
            <v>14254.922404950001</v>
          </cell>
          <cell r="I26">
            <v>14254.922404950001</v>
          </cell>
          <cell r="J26">
            <v>0</v>
          </cell>
          <cell r="K26">
            <v>0</v>
          </cell>
          <cell r="L26" t="str">
            <v/>
          </cell>
          <cell r="M26">
            <v>0</v>
          </cell>
          <cell r="N26">
            <v>0</v>
          </cell>
          <cell r="O26">
            <v>0</v>
          </cell>
          <cell r="P26" t="str">
            <v/>
          </cell>
          <cell r="Q26">
            <v>0</v>
          </cell>
          <cell r="R26">
            <v>0</v>
          </cell>
          <cell r="S26">
            <v>0</v>
          </cell>
          <cell r="T26">
            <v>14254.922404950001</v>
          </cell>
          <cell r="U26">
            <v>0</v>
          </cell>
          <cell r="V26">
            <v>0</v>
          </cell>
          <cell r="W26" t="str">
            <v>FY 2017-655306-R&amp;LI-368</v>
          </cell>
        </row>
        <row r="27">
          <cell r="B27" t="str">
            <v>105726</v>
          </cell>
          <cell r="C27" t="str">
            <v>Thorp School District</v>
          </cell>
          <cell r="D27">
            <v>100591569</v>
          </cell>
          <cell r="E27" t="str">
            <v>Thorp School District</v>
          </cell>
          <cell r="F27" t="str">
            <v>Rural and Low Income School Program</v>
          </cell>
          <cell r="G27" t="str">
            <v>00</v>
          </cell>
          <cell r="H27">
            <v>13958.66570845</v>
          </cell>
          <cell r="I27">
            <v>13958.66570845</v>
          </cell>
          <cell r="J27">
            <v>0</v>
          </cell>
          <cell r="K27">
            <v>0</v>
          </cell>
          <cell r="L27" t="str">
            <v/>
          </cell>
          <cell r="M27">
            <v>0</v>
          </cell>
          <cell r="N27">
            <v>0</v>
          </cell>
          <cell r="O27">
            <v>0</v>
          </cell>
          <cell r="P27" t="str">
            <v/>
          </cell>
          <cell r="Q27">
            <v>0</v>
          </cell>
          <cell r="R27">
            <v>0</v>
          </cell>
          <cell r="S27">
            <v>0</v>
          </cell>
          <cell r="T27">
            <v>13958.66570845</v>
          </cell>
          <cell r="U27">
            <v>0</v>
          </cell>
          <cell r="V27">
            <v>0</v>
          </cell>
          <cell r="W27" t="str">
            <v>FY 2017-105726-R&amp;LI-368</v>
          </cell>
        </row>
        <row r="28">
          <cell r="B28" t="str">
            <v>694375</v>
          </cell>
          <cell r="C28" t="str">
            <v>Tri-County Area School District</v>
          </cell>
          <cell r="D28" t="str">
            <v>159536713</v>
          </cell>
          <cell r="E28" t="str">
            <v>Tri-County Area School District</v>
          </cell>
          <cell r="F28" t="str">
            <v>Rural and Low Income School Program</v>
          </cell>
          <cell r="G28" t="str">
            <v>00</v>
          </cell>
          <cell r="H28">
            <v>13741.787714599999</v>
          </cell>
          <cell r="I28">
            <v>13741.787714599999</v>
          </cell>
          <cell r="J28">
            <v>0</v>
          </cell>
          <cell r="K28">
            <v>0</v>
          </cell>
          <cell r="L28" t="str">
            <v/>
          </cell>
          <cell r="M28">
            <v>0</v>
          </cell>
          <cell r="N28">
            <v>0</v>
          </cell>
          <cell r="O28">
            <v>0</v>
          </cell>
          <cell r="P28" t="str">
            <v/>
          </cell>
          <cell r="Q28">
            <v>0</v>
          </cell>
          <cell r="R28">
            <v>0</v>
          </cell>
          <cell r="S28">
            <v>0</v>
          </cell>
          <cell r="T28">
            <v>13741.787714599999</v>
          </cell>
          <cell r="U28">
            <v>0</v>
          </cell>
          <cell r="V28">
            <v>0</v>
          </cell>
          <cell r="W28" t="str">
            <v>FY 2017-694375-R&amp;LI-368</v>
          </cell>
        </row>
        <row r="29">
          <cell r="B29" t="str">
            <v>625985</v>
          </cell>
          <cell r="C29" t="str">
            <v>Viroqua Area School District</v>
          </cell>
          <cell r="D29" t="str">
            <v>800916025</v>
          </cell>
          <cell r="E29" t="str">
            <v>Viroqua Area School District</v>
          </cell>
          <cell r="F29" t="str">
            <v>Rural and Low Income School Program</v>
          </cell>
          <cell r="G29" t="str">
            <v>00</v>
          </cell>
          <cell r="H29">
            <v>24839.427875399997</v>
          </cell>
          <cell r="I29">
            <v>24839.427875399997</v>
          </cell>
          <cell r="J29">
            <v>0</v>
          </cell>
          <cell r="K29">
            <v>0</v>
          </cell>
          <cell r="L29" t="str">
            <v/>
          </cell>
          <cell r="M29">
            <v>0</v>
          </cell>
          <cell r="N29">
            <v>0</v>
          </cell>
          <cell r="O29">
            <v>0</v>
          </cell>
          <cell r="P29" t="str">
            <v/>
          </cell>
          <cell r="Q29">
            <v>0</v>
          </cell>
          <cell r="R29">
            <v>0</v>
          </cell>
          <cell r="S29">
            <v>0</v>
          </cell>
          <cell r="T29">
            <v>24839.427875399997</v>
          </cell>
          <cell r="U29">
            <v>0</v>
          </cell>
          <cell r="V29">
            <v>0</v>
          </cell>
          <cell r="W29" t="str">
            <v>FY 2017-625985-R&amp;LI-368</v>
          </cell>
        </row>
        <row r="30">
          <cell r="B30" t="str">
            <v>696237</v>
          </cell>
          <cell r="C30" t="str">
            <v>Wautoma Area School District</v>
          </cell>
          <cell r="D30" t="str">
            <v>784683252</v>
          </cell>
          <cell r="E30" t="str">
            <v>Wautoma Area School District</v>
          </cell>
          <cell r="F30" t="str">
            <v>Rural and Low Income School Program</v>
          </cell>
          <cell r="G30" t="str">
            <v>00</v>
          </cell>
          <cell r="H30">
            <v>29067.0787795</v>
          </cell>
          <cell r="I30">
            <v>29067.0787795</v>
          </cell>
          <cell r="J30">
            <v>0</v>
          </cell>
          <cell r="K30">
            <v>0</v>
          </cell>
          <cell r="L30" t="str">
            <v/>
          </cell>
          <cell r="M30">
            <v>0</v>
          </cell>
          <cell r="N30">
            <v>0</v>
          </cell>
          <cell r="O30">
            <v>0</v>
          </cell>
          <cell r="P30" t="str">
            <v/>
          </cell>
          <cell r="Q30">
            <v>0</v>
          </cell>
          <cell r="R30">
            <v>0</v>
          </cell>
          <cell r="S30">
            <v>0</v>
          </cell>
          <cell r="T30">
            <v>29067.0787795</v>
          </cell>
          <cell r="U30">
            <v>0</v>
          </cell>
          <cell r="V30">
            <v>0</v>
          </cell>
          <cell r="W30" t="str">
            <v>FY 2017-696237-R&amp;LI-368</v>
          </cell>
        </row>
        <row r="31">
          <cell r="B31" t="str">
            <v>076293</v>
          </cell>
          <cell r="C31" t="str">
            <v>Webster School District</v>
          </cell>
          <cell r="D31" t="str">
            <v>100084656</v>
          </cell>
          <cell r="E31" t="str">
            <v>Webster School District</v>
          </cell>
          <cell r="F31" t="str">
            <v>Rural and Low Income School Program</v>
          </cell>
          <cell r="G31" t="str">
            <v>00</v>
          </cell>
          <cell r="H31">
            <v>14144.108831449999</v>
          </cell>
          <cell r="I31">
            <v>14144.108831449999</v>
          </cell>
          <cell r="J31">
            <v>0</v>
          </cell>
          <cell r="K31">
            <v>0</v>
          </cell>
          <cell r="L31" t="str">
            <v/>
          </cell>
          <cell r="M31">
            <v>0</v>
          </cell>
          <cell r="N31">
            <v>0</v>
          </cell>
          <cell r="O31">
            <v>0</v>
          </cell>
          <cell r="P31" t="str">
            <v/>
          </cell>
          <cell r="Q31">
            <v>0</v>
          </cell>
          <cell r="R31">
            <v>0</v>
          </cell>
          <cell r="S31">
            <v>0</v>
          </cell>
          <cell r="T31">
            <v>14144.108831449999</v>
          </cell>
          <cell r="U31">
            <v>0</v>
          </cell>
          <cell r="V31">
            <v>0</v>
          </cell>
          <cell r="W31" t="str">
            <v>FY 2017-076293-R&amp;LI-368</v>
          </cell>
        </row>
        <row r="32">
          <cell r="B32" t="str">
            <v>626321</v>
          </cell>
          <cell r="C32" t="str">
            <v>Westby Area School District</v>
          </cell>
          <cell r="D32" t="str">
            <v>026067629</v>
          </cell>
          <cell r="E32" t="str">
            <v>Westby Area School District</v>
          </cell>
          <cell r="F32" t="str">
            <v>Rural and Low Income School Program</v>
          </cell>
          <cell r="G32" t="str">
            <v>00</v>
          </cell>
          <cell r="H32">
            <v>23182.199576199997</v>
          </cell>
          <cell r="I32">
            <v>23182.199576199997</v>
          </cell>
          <cell r="J32">
            <v>0</v>
          </cell>
          <cell r="K32">
            <v>0</v>
          </cell>
          <cell r="L32" t="str">
            <v/>
          </cell>
          <cell r="M32">
            <v>0</v>
          </cell>
          <cell r="N32">
            <v>0</v>
          </cell>
          <cell r="O32">
            <v>0</v>
          </cell>
          <cell r="P32" t="str">
            <v/>
          </cell>
          <cell r="Q32">
            <v>0</v>
          </cell>
          <cell r="R32">
            <v>0</v>
          </cell>
          <cell r="S32">
            <v>0</v>
          </cell>
          <cell r="T32">
            <v>23182.199576199997</v>
          </cell>
          <cell r="U32">
            <v>0</v>
          </cell>
          <cell r="V32">
            <v>0</v>
          </cell>
          <cell r="W32" t="str">
            <v>FY 2017-626321-R&amp;LI-368</v>
          </cell>
        </row>
        <row r="33">
          <cell r="B33" t="str">
            <v>616426</v>
          </cell>
          <cell r="C33" t="str">
            <v>Whitehall School District</v>
          </cell>
          <cell r="D33" t="str">
            <v>100084748</v>
          </cell>
          <cell r="E33" t="str">
            <v>Whitehall School District</v>
          </cell>
          <cell r="F33" t="str">
            <v>Rural and Low Income School Program</v>
          </cell>
          <cell r="G33" t="str">
            <v>00</v>
          </cell>
          <cell r="H33">
            <v>16519.3638569</v>
          </cell>
          <cell r="I33">
            <v>16519.3638569</v>
          </cell>
          <cell r="J33">
            <v>0</v>
          </cell>
          <cell r="K33">
            <v>0</v>
          </cell>
          <cell r="L33" t="str">
            <v/>
          </cell>
          <cell r="M33">
            <v>0</v>
          </cell>
          <cell r="N33">
            <v>0</v>
          </cell>
          <cell r="O33">
            <v>0</v>
          </cell>
          <cell r="P33" t="str">
            <v/>
          </cell>
          <cell r="Q33">
            <v>0</v>
          </cell>
          <cell r="R33">
            <v>0</v>
          </cell>
          <cell r="S33">
            <v>0</v>
          </cell>
          <cell r="T33">
            <v>16519.3638569</v>
          </cell>
          <cell r="U33">
            <v>0</v>
          </cell>
          <cell r="V33">
            <v>0</v>
          </cell>
          <cell r="W33" t="str">
            <v>FY 2017-616426-R&amp;LI-368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100007</v>
          </cell>
          <cell r="C9" t="str">
            <v>Abbotsford School District</v>
          </cell>
          <cell r="D9" t="str">
            <v>004268587</v>
          </cell>
          <cell r="E9" t="str">
            <v>Abbotsford School District</v>
          </cell>
          <cell r="F9"/>
          <cell r="G9" t="str">
            <v>00</v>
          </cell>
          <cell r="H9">
            <v>3067</v>
          </cell>
          <cell r="I9">
            <v>3067</v>
          </cell>
          <cell r="J9">
            <v>0</v>
          </cell>
          <cell r="K9"/>
          <cell r="L9">
            <v>3067</v>
          </cell>
          <cell r="M9"/>
          <cell r="N9"/>
          <cell r="O9"/>
          <cell r="P9">
            <v>3067</v>
          </cell>
          <cell r="Q9"/>
          <cell r="R9"/>
          <cell r="S9"/>
          <cell r="T9">
            <v>3067</v>
          </cell>
          <cell r="U9"/>
          <cell r="V9"/>
          <cell r="W9" t="str">
            <v>17-100007-Title III A-391</v>
          </cell>
        </row>
        <row r="10">
          <cell r="B10" t="str">
            <v>010014</v>
          </cell>
          <cell r="C10" t="str">
            <v>Adams-Friendship  School District</v>
          </cell>
          <cell r="D10" t="str">
            <v>963834791</v>
          </cell>
          <cell r="E10" t="str">
            <v>Adams-Friendship  School District</v>
          </cell>
          <cell r="F10"/>
          <cell r="G10" t="str">
            <v>00</v>
          </cell>
          <cell r="H10">
            <v>1496</v>
          </cell>
          <cell r="I10">
            <v>1496</v>
          </cell>
          <cell r="J10">
            <v>0</v>
          </cell>
          <cell r="K10"/>
          <cell r="L10">
            <v>1496</v>
          </cell>
          <cell r="M10"/>
          <cell r="N10"/>
          <cell r="O10"/>
          <cell r="P10">
            <v>1496</v>
          </cell>
          <cell r="Q10"/>
          <cell r="R10"/>
          <cell r="S10"/>
          <cell r="T10">
            <v>1496</v>
          </cell>
          <cell r="U10"/>
          <cell r="V10"/>
          <cell r="W10" t="str">
            <v>17-010014-Title III A-391</v>
          </cell>
        </row>
        <row r="11">
          <cell r="B11" t="str">
            <v>310070</v>
          </cell>
          <cell r="C11" t="str">
            <v>Algoma School District</v>
          </cell>
          <cell r="D11" t="str">
            <v>016200065</v>
          </cell>
          <cell r="E11" t="str">
            <v>Algoma School District</v>
          </cell>
          <cell r="F11"/>
          <cell r="G11" t="str">
            <v>00</v>
          </cell>
          <cell r="H11">
            <v>299</v>
          </cell>
          <cell r="I11">
            <v>299</v>
          </cell>
          <cell r="J11">
            <v>0</v>
          </cell>
          <cell r="K11"/>
          <cell r="L11">
            <v>299</v>
          </cell>
          <cell r="M11"/>
          <cell r="N11"/>
          <cell r="O11"/>
          <cell r="P11">
            <v>299</v>
          </cell>
          <cell r="Q11"/>
          <cell r="R11"/>
          <cell r="S11"/>
          <cell r="T11">
            <v>299</v>
          </cell>
          <cell r="U11"/>
          <cell r="V11"/>
          <cell r="W11" t="str">
            <v>17-310070-Title III A-391</v>
          </cell>
        </row>
        <row r="12">
          <cell r="B12" t="str">
            <v>270091</v>
          </cell>
          <cell r="C12" t="str">
            <v>Alma Center School District</v>
          </cell>
          <cell r="D12">
            <v>184359529</v>
          </cell>
          <cell r="E12" t="str">
            <v>Alma Center (Humbird Merrillan) School Dist</v>
          </cell>
          <cell r="F12"/>
          <cell r="G12" t="str">
            <v>00</v>
          </cell>
          <cell r="H12">
            <v>1347</v>
          </cell>
          <cell r="I12">
            <v>1347</v>
          </cell>
          <cell r="J12">
            <v>0</v>
          </cell>
          <cell r="K12"/>
          <cell r="L12">
            <v>1347</v>
          </cell>
          <cell r="M12"/>
          <cell r="N12"/>
          <cell r="O12"/>
          <cell r="P12">
            <v>1347</v>
          </cell>
          <cell r="Q12"/>
          <cell r="R12"/>
          <cell r="S12"/>
          <cell r="T12">
            <v>1347</v>
          </cell>
          <cell r="U12"/>
          <cell r="V12"/>
          <cell r="W12" t="str">
            <v>17-270091-Title III A-391</v>
          </cell>
        </row>
        <row r="13">
          <cell r="B13" t="str">
            <v>490105</v>
          </cell>
          <cell r="C13" t="str">
            <v>Almond-Bancroft School District</v>
          </cell>
          <cell r="D13">
            <v>100675230</v>
          </cell>
          <cell r="E13" t="str">
            <v>Almond-Bancroft School District</v>
          </cell>
          <cell r="F13"/>
          <cell r="G13" t="str">
            <v>00</v>
          </cell>
          <cell r="H13">
            <v>748</v>
          </cell>
          <cell r="I13">
            <v>748</v>
          </cell>
          <cell r="J13">
            <v>0</v>
          </cell>
          <cell r="K13"/>
          <cell r="L13">
            <v>748</v>
          </cell>
          <cell r="M13"/>
          <cell r="N13"/>
          <cell r="O13"/>
          <cell r="P13">
            <v>748</v>
          </cell>
          <cell r="Q13"/>
          <cell r="R13"/>
          <cell r="S13"/>
          <cell r="T13">
            <v>748</v>
          </cell>
          <cell r="U13"/>
          <cell r="V13"/>
          <cell r="W13" t="str">
            <v>17-490105-Title III A-391</v>
          </cell>
        </row>
        <row r="14">
          <cell r="B14" t="str">
            <v>180112</v>
          </cell>
          <cell r="C14" t="str">
            <v>Altoona School District</v>
          </cell>
          <cell r="D14" t="str">
            <v>008258972</v>
          </cell>
          <cell r="E14" t="str">
            <v>Altoona School District</v>
          </cell>
          <cell r="F14"/>
          <cell r="G14" t="str">
            <v>00</v>
          </cell>
          <cell r="H14">
            <v>1646</v>
          </cell>
          <cell r="I14">
            <v>1646</v>
          </cell>
          <cell r="J14">
            <v>0</v>
          </cell>
          <cell r="K14"/>
          <cell r="L14">
            <v>1646</v>
          </cell>
          <cell r="M14"/>
          <cell r="N14"/>
          <cell r="O14"/>
          <cell r="P14">
            <v>1646</v>
          </cell>
          <cell r="Q14"/>
          <cell r="R14"/>
          <cell r="S14"/>
          <cell r="T14">
            <v>1646</v>
          </cell>
          <cell r="U14"/>
          <cell r="V14"/>
          <cell r="W14" t="str">
            <v>17-180112-Title III A-391</v>
          </cell>
        </row>
        <row r="15">
          <cell r="B15" t="str">
            <v>480119</v>
          </cell>
          <cell r="C15" t="str">
            <v>Amery School District</v>
          </cell>
          <cell r="D15" t="str">
            <v>010335917</v>
          </cell>
          <cell r="E15" t="str">
            <v>Amery School District</v>
          </cell>
          <cell r="F15"/>
          <cell r="G15" t="str">
            <v>00</v>
          </cell>
          <cell r="H15">
            <v>1646</v>
          </cell>
          <cell r="I15">
            <v>1646</v>
          </cell>
          <cell r="J15">
            <v>0</v>
          </cell>
          <cell r="K15"/>
          <cell r="L15">
            <v>1646</v>
          </cell>
          <cell r="M15"/>
          <cell r="N15"/>
          <cell r="O15"/>
          <cell r="P15">
            <v>1646</v>
          </cell>
          <cell r="Q15"/>
          <cell r="R15"/>
          <cell r="S15"/>
          <cell r="T15">
            <v>1646</v>
          </cell>
          <cell r="U15"/>
          <cell r="V15"/>
          <cell r="W15" t="str">
            <v>17-480119-Title III A-391</v>
          </cell>
        </row>
        <row r="16">
          <cell r="B16" t="str">
            <v>340140</v>
          </cell>
          <cell r="C16" t="str">
            <v>Antigo School District</v>
          </cell>
          <cell r="D16" t="str">
            <v>080489594</v>
          </cell>
          <cell r="E16" t="str">
            <v>Unified School District Antigo</v>
          </cell>
          <cell r="F16"/>
          <cell r="G16" t="str">
            <v>00</v>
          </cell>
          <cell r="H16">
            <v>2469</v>
          </cell>
          <cell r="I16">
            <v>2469</v>
          </cell>
          <cell r="J16">
            <v>0</v>
          </cell>
          <cell r="K16"/>
          <cell r="L16">
            <v>2469</v>
          </cell>
          <cell r="M16"/>
          <cell r="N16"/>
          <cell r="O16"/>
          <cell r="P16">
            <v>2469</v>
          </cell>
          <cell r="Q16"/>
          <cell r="R16"/>
          <cell r="S16"/>
          <cell r="T16">
            <v>2469</v>
          </cell>
          <cell r="U16"/>
          <cell r="V16"/>
          <cell r="W16" t="str">
            <v>17-340140-Title III A-391</v>
          </cell>
        </row>
        <row r="17">
          <cell r="B17" t="str">
            <v>440147</v>
          </cell>
          <cell r="C17" t="str">
            <v>Appleton Area School District</v>
          </cell>
          <cell r="D17" t="str">
            <v>106638786</v>
          </cell>
          <cell r="E17" t="str">
            <v>Appleton Area School District</v>
          </cell>
          <cell r="F17"/>
          <cell r="G17" t="str">
            <v>00</v>
          </cell>
          <cell r="H17">
            <v>96801</v>
          </cell>
          <cell r="I17">
            <v>96801</v>
          </cell>
          <cell r="J17">
            <v>0</v>
          </cell>
          <cell r="K17"/>
          <cell r="L17">
            <v>96801</v>
          </cell>
          <cell r="M17"/>
          <cell r="N17"/>
          <cell r="O17"/>
          <cell r="P17">
            <v>96801</v>
          </cell>
          <cell r="Q17"/>
          <cell r="R17"/>
          <cell r="S17"/>
          <cell r="T17">
            <v>96801</v>
          </cell>
          <cell r="U17"/>
          <cell r="V17"/>
          <cell r="W17" t="str">
            <v>17-440147-Title III A-391</v>
          </cell>
        </row>
        <row r="18">
          <cell r="B18" t="str">
            <v>610154</v>
          </cell>
          <cell r="C18" t="str">
            <v>Arcadia School District</v>
          </cell>
          <cell r="D18" t="str">
            <v>025695875</v>
          </cell>
          <cell r="E18" t="str">
            <v>Arcadia School District</v>
          </cell>
          <cell r="F18"/>
          <cell r="G18" t="str">
            <v>00</v>
          </cell>
          <cell r="H18">
            <v>524</v>
          </cell>
          <cell r="I18">
            <v>524</v>
          </cell>
          <cell r="J18">
            <v>0</v>
          </cell>
          <cell r="K18"/>
          <cell r="L18">
            <v>524</v>
          </cell>
          <cell r="M18"/>
          <cell r="N18"/>
          <cell r="O18"/>
          <cell r="P18">
            <v>524</v>
          </cell>
          <cell r="Q18"/>
          <cell r="R18"/>
          <cell r="S18"/>
          <cell r="T18">
            <v>524</v>
          </cell>
          <cell r="U18"/>
          <cell r="V18"/>
          <cell r="W18" t="str">
            <v>17-610154-Title III A-391</v>
          </cell>
        </row>
        <row r="19">
          <cell r="B19" t="str">
            <v>672450</v>
          </cell>
          <cell r="C19" t="str">
            <v>Arrowhead UHS School District</v>
          </cell>
          <cell r="D19" t="str">
            <v>099137770</v>
          </cell>
          <cell r="E19" t="str">
            <v>Arrowhead UHS School District</v>
          </cell>
          <cell r="F19"/>
          <cell r="G19" t="str">
            <v>00</v>
          </cell>
          <cell r="H19">
            <v>299</v>
          </cell>
          <cell r="I19">
            <v>299</v>
          </cell>
          <cell r="J19">
            <v>0</v>
          </cell>
          <cell r="K19"/>
          <cell r="L19">
            <v>299</v>
          </cell>
          <cell r="M19"/>
          <cell r="N19"/>
          <cell r="O19"/>
          <cell r="P19">
            <v>299</v>
          </cell>
          <cell r="Q19"/>
          <cell r="R19"/>
          <cell r="S19"/>
          <cell r="T19">
            <v>299</v>
          </cell>
          <cell r="U19"/>
          <cell r="V19"/>
          <cell r="W19" t="str">
            <v>17-672450-Title III A-391</v>
          </cell>
        </row>
        <row r="20">
          <cell r="B20" t="str">
            <v>020170</v>
          </cell>
          <cell r="C20" t="str">
            <v>Ashland School District</v>
          </cell>
          <cell r="D20" t="str">
            <v>617570668</v>
          </cell>
          <cell r="E20" t="str">
            <v>Ashland School District</v>
          </cell>
          <cell r="F20"/>
          <cell r="G20" t="str">
            <v>00</v>
          </cell>
          <cell r="H20">
            <v>15186</v>
          </cell>
          <cell r="I20">
            <v>15186</v>
          </cell>
          <cell r="J20">
            <v>0</v>
          </cell>
          <cell r="K20"/>
          <cell r="L20">
            <v>15186</v>
          </cell>
          <cell r="M20"/>
          <cell r="N20"/>
          <cell r="O20"/>
          <cell r="P20">
            <v>15186</v>
          </cell>
          <cell r="Q20"/>
          <cell r="R20"/>
          <cell r="S20"/>
          <cell r="T20">
            <v>15186</v>
          </cell>
          <cell r="U20"/>
          <cell r="V20"/>
          <cell r="W20" t="str">
            <v>17-020170-Title III A-391</v>
          </cell>
        </row>
        <row r="21">
          <cell r="B21" t="str">
            <v>050182</v>
          </cell>
          <cell r="C21" t="str">
            <v>Ashwaubenon School District</v>
          </cell>
          <cell r="D21" t="str">
            <v>100082049</v>
          </cell>
          <cell r="E21" t="str">
            <v>Ashwaubenon School District</v>
          </cell>
          <cell r="F21"/>
          <cell r="G21" t="str">
            <v>00</v>
          </cell>
          <cell r="H21">
            <v>4114</v>
          </cell>
          <cell r="I21">
            <v>4114</v>
          </cell>
          <cell r="J21">
            <v>0</v>
          </cell>
          <cell r="K21"/>
          <cell r="L21">
            <v>4114</v>
          </cell>
          <cell r="M21"/>
          <cell r="N21"/>
          <cell r="O21"/>
          <cell r="P21">
            <v>4114</v>
          </cell>
          <cell r="Q21"/>
          <cell r="R21"/>
          <cell r="S21"/>
          <cell r="T21">
            <v>4114</v>
          </cell>
          <cell r="U21"/>
          <cell r="V21"/>
          <cell r="W21" t="str">
            <v>17-050182-Title III A-391</v>
          </cell>
        </row>
        <row r="22">
          <cell r="B22" t="str">
            <v>180217</v>
          </cell>
          <cell r="C22" t="str">
            <v>Augusta School District</v>
          </cell>
          <cell r="D22" t="str">
            <v>071502009</v>
          </cell>
          <cell r="E22" t="str">
            <v>Augusta School District</v>
          </cell>
          <cell r="F22"/>
          <cell r="G22" t="str">
            <v>00</v>
          </cell>
          <cell r="H22">
            <v>75</v>
          </cell>
          <cell r="I22">
            <v>75</v>
          </cell>
          <cell r="J22">
            <v>0</v>
          </cell>
          <cell r="K22"/>
          <cell r="L22">
            <v>75</v>
          </cell>
          <cell r="M22"/>
          <cell r="N22"/>
          <cell r="O22"/>
          <cell r="P22">
            <v>75</v>
          </cell>
          <cell r="Q22"/>
          <cell r="R22"/>
          <cell r="S22"/>
          <cell r="T22">
            <v>75</v>
          </cell>
          <cell r="U22"/>
          <cell r="V22"/>
          <cell r="W22" t="str">
            <v>17-180217-Title III A-391</v>
          </cell>
        </row>
        <row r="23">
          <cell r="B23" t="str">
            <v>550231</v>
          </cell>
          <cell r="C23" t="str">
            <v>Baldwin-Woodville Area School District</v>
          </cell>
          <cell r="D23" t="str">
            <v>024363012</v>
          </cell>
          <cell r="E23" t="str">
            <v>Baldwin-Woodville Area School District</v>
          </cell>
          <cell r="F23"/>
          <cell r="G23" t="str">
            <v>00</v>
          </cell>
          <cell r="H23">
            <v>748</v>
          </cell>
          <cell r="I23">
            <v>748</v>
          </cell>
          <cell r="J23">
            <v>0</v>
          </cell>
          <cell r="K23"/>
          <cell r="L23">
            <v>748</v>
          </cell>
          <cell r="M23"/>
          <cell r="N23"/>
          <cell r="O23"/>
          <cell r="P23">
            <v>748</v>
          </cell>
          <cell r="Q23"/>
          <cell r="R23"/>
          <cell r="S23"/>
          <cell r="T23">
            <v>748</v>
          </cell>
          <cell r="U23"/>
          <cell r="V23"/>
          <cell r="W23" t="str">
            <v>17-550231-Title III A-391</v>
          </cell>
        </row>
        <row r="24">
          <cell r="B24" t="str">
            <v>320245</v>
          </cell>
          <cell r="C24" t="str">
            <v>Bangor School District</v>
          </cell>
          <cell r="D24">
            <v>193078722</v>
          </cell>
          <cell r="E24" t="str">
            <v>Bangor School District</v>
          </cell>
          <cell r="F24"/>
          <cell r="G24" t="str">
            <v>00</v>
          </cell>
          <cell r="H24">
            <v>299</v>
          </cell>
          <cell r="I24">
            <v>299</v>
          </cell>
          <cell r="J24">
            <v>0</v>
          </cell>
          <cell r="K24"/>
          <cell r="L24">
            <v>299</v>
          </cell>
          <cell r="M24"/>
          <cell r="N24"/>
          <cell r="O24"/>
          <cell r="P24">
            <v>299</v>
          </cell>
          <cell r="Q24"/>
          <cell r="R24"/>
          <cell r="S24"/>
          <cell r="T24">
            <v>299</v>
          </cell>
          <cell r="U24"/>
          <cell r="V24"/>
          <cell r="W24" t="str">
            <v>17-320245-Title III A-391</v>
          </cell>
        </row>
        <row r="25">
          <cell r="B25" t="str">
            <v>560280</v>
          </cell>
          <cell r="C25" t="str">
            <v>Baraboo School District</v>
          </cell>
          <cell r="D25" t="str">
            <v>100082098</v>
          </cell>
          <cell r="E25" t="str">
            <v>Baraboo School District</v>
          </cell>
          <cell r="F25"/>
          <cell r="G25" t="str">
            <v>00</v>
          </cell>
          <cell r="H25">
            <v>3366</v>
          </cell>
          <cell r="I25">
            <v>3366</v>
          </cell>
          <cell r="J25">
            <v>0</v>
          </cell>
          <cell r="K25"/>
          <cell r="L25">
            <v>3366</v>
          </cell>
          <cell r="M25"/>
          <cell r="N25"/>
          <cell r="O25"/>
          <cell r="P25">
            <v>3366</v>
          </cell>
          <cell r="Q25"/>
          <cell r="R25"/>
          <cell r="S25"/>
          <cell r="T25">
            <v>3366</v>
          </cell>
          <cell r="U25"/>
          <cell r="V25"/>
          <cell r="W25" t="str">
            <v>17-560280-Title III A-391</v>
          </cell>
        </row>
        <row r="26">
          <cell r="B26" t="str">
            <v>030308</v>
          </cell>
          <cell r="C26" t="str">
            <v>Barron Area School District</v>
          </cell>
          <cell r="D26" t="str">
            <v>093916997</v>
          </cell>
          <cell r="E26" t="str">
            <v>Barron Area School District</v>
          </cell>
          <cell r="F26"/>
          <cell r="G26" t="str">
            <v>00</v>
          </cell>
          <cell r="H26">
            <v>449</v>
          </cell>
          <cell r="I26">
            <v>449</v>
          </cell>
          <cell r="J26">
            <v>0</v>
          </cell>
          <cell r="K26"/>
          <cell r="L26">
            <v>449</v>
          </cell>
          <cell r="M26"/>
          <cell r="N26"/>
          <cell r="O26"/>
          <cell r="P26">
            <v>449</v>
          </cell>
          <cell r="Q26"/>
          <cell r="R26"/>
          <cell r="S26"/>
          <cell r="T26">
            <v>449</v>
          </cell>
          <cell r="U26"/>
          <cell r="V26"/>
          <cell r="W26" t="str">
            <v>17-030308-Title III A-391</v>
          </cell>
        </row>
        <row r="27">
          <cell r="B27" t="str">
            <v>040315</v>
          </cell>
          <cell r="C27" t="str">
            <v>Bayfield School District</v>
          </cell>
          <cell r="D27" t="str">
            <v>100082114</v>
          </cell>
          <cell r="E27" t="str">
            <v>Bayfield School District</v>
          </cell>
          <cell r="F27"/>
          <cell r="G27" t="str">
            <v>00</v>
          </cell>
          <cell r="H27">
            <v>13465</v>
          </cell>
          <cell r="I27">
            <v>13465</v>
          </cell>
          <cell r="J27">
            <v>0</v>
          </cell>
          <cell r="K27"/>
          <cell r="L27">
            <v>13465</v>
          </cell>
          <cell r="M27"/>
          <cell r="N27"/>
          <cell r="O27"/>
          <cell r="P27">
            <v>13465</v>
          </cell>
          <cell r="Q27"/>
          <cell r="R27"/>
          <cell r="S27"/>
          <cell r="T27">
            <v>13465</v>
          </cell>
          <cell r="U27"/>
          <cell r="V27"/>
          <cell r="W27" t="str">
            <v>17-040315-Title III A-391</v>
          </cell>
        </row>
        <row r="28">
          <cell r="B28" t="str">
            <v>140336</v>
          </cell>
          <cell r="C28" t="str">
            <v>Beaver Dam School District</v>
          </cell>
          <cell r="D28">
            <v>100082122</v>
          </cell>
          <cell r="E28" t="str">
            <v>Beaver Dam Unified School District</v>
          </cell>
          <cell r="F28"/>
          <cell r="G28" t="str">
            <v>00</v>
          </cell>
          <cell r="H28">
            <v>3890</v>
          </cell>
          <cell r="I28">
            <v>3890</v>
          </cell>
          <cell r="J28">
            <v>0</v>
          </cell>
          <cell r="K28"/>
          <cell r="L28">
            <v>3890</v>
          </cell>
          <cell r="M28"/>
          <cell r="N28"/>
          <cell r="O28"/>
          <cell r="P28">
            <v>3890</v>
          </cell>
          <cell r="Q28"/>
          <cell r="R28"/>
          <cell r="S28"/>
          <cell r="T28">
            <v>3890</v>
          </cell>
          <cell r="U28"/>
          <cell r="V28"/>
          <cell r="W28" t="str">
            <v>17-140336-Title III A-391</v>
          </cell>
        </row>
        <row r="29">
          <cell r="B29" t="str">
            <v>130350</v>
          </cell>
          <cell r="C29" t="str">
            <v>Belleville School District</v>
          </cell>
          <cell r="D29">
            <v>100082130</v>
          </cell>
          <cell r="E29" t="str">
            <v>Belleville School District</v>
          </cell>
          <cell r="F29"/>
          <cell r="G29" t="str">
            <v>00</v>
          </cell>
          <cell r="H29">
            <v>75</v>
          </cell>
          <cell r="I29">
            <v>75</v>
          </cell>
          <cell r="J29">
            <v>0</v>
          </cell>
          <cell r="K29"/>
          <cell r="L29">
            <v>75</v>
          </cell>
          <cell r="M29"/>
          <cell r="N29"/>
          <cell r="O29"/>
          <cell r="P29">
            <v>75</v>
          </cell>
          <cell r="Q29"/>
          <cell r="R29"/>
          <cell r="S29"/>
          <cell r="T29">
            <v>75</v>
          </cell>
          <cell r="U29"/>
          <cell r="V29"/>
          <cell r="W29" t="str">
            <v>17-130350-Title III A-391</v>
          </cell>
        </row>
        <row r="30">
          <cell r="B30" t="str">
            <v>530413</v>
          </cell>
          <cell r="C30" t="str">
            <v>Beloit School District</v>
          </cell>
          <cell r="D30" t="str">
            <v>189347594</v>
          </cell>
          <cell r="E30" t="str">
            <v>School District Of Beloit</v>
          </cell>
          <cell r="F30"/>
          <cell r="G30" t="str">
            <v>00</v>
          </cell>
          <cell r="H30">
            <v>27903</v>
          </cell>
          <cell r="I30">
            <v>27903</v>
          </cell>
          <cell r="J30">
            <v>0</v>
          </cell>
          <cell r="K30"/>
          <cell r="L30">
            <v>27903</v>
          </cell>
          <cell r="M30"/>
          <cell r="N30"/>
          <cell r="O30"/>
          <cell r="P30">
            <v>27903</v>
          </cell>
          <cell r="Q30"/>
          <cell r="R30"/>
          <cell r="S30"/>
          <cell r="T30">
            <v>27903</v>
          </cell>
          <cell r="U30"/>
          <cell r="V30"/>
          <cell r="W30" t="str">
            <v>17-530413-Title III A-391</v>
          </cell>
        </row>
        <row r="31">
          <cell r="B31" t="str">
            <v>530422</v>
          </cell>
          <cell r="C31" t="str">
            <v>Beloit Turner School District</v>
          </cell>
          <cell r="D31" t="str">
            <v>023603228</v>
          </cell>
          <cell r="E31" t="str">
            <v>Beloit Turner School District</v>
          </cell>
          <cell r="F31"/>
          <cell r="G31" t="str">
            <v>00</v>
          </cell>
          <cell r="H31">
            <v>524</v>
          </cell>
          <cell r="I31">
            <v>524</v>
          </cell>
          <cell r="J31">
            <v>0</v>
          </cell>
          <cell r="K31"/>
          <cell r="L31">
            <v>524</v>
          </cell>
          <cell r="M31"/>
          <cell r="N31"/>
          <cell r="O31"/>
          <cell r="P31">
            <v>524</v>
          </cell>
          <cell r="Q31"/>
          <cell r="R31"/>
          <cell r="S31"/>
          <cell r="T31">
            <v>524</v>
          </cell>
          <cell r="U31"/>
          <cell r="V31"/>
          <cell r="W31" t="str">
            <v>17-530422-Title III A-391</v>
          </cell>
        </row>
        <row r="32">
          <cell r="B32" t="str">
            <v>240434</v>
          </cell>
          <cell r="C32" t="str">
            <v>Berlin Area School District</v>
          </cell>
          <cell r="D32" t="str">
            <v>100579184</v>
          </cell>
          <cell r="E32" t="str">
            <v>Berlin Area School District</v>
          </cell>
          <cell r="F32"/>
          <cell r="G32" t="str">
            <v>00</v>
          </cell>
          <cell r="H32">
            <v>4788</v>
          </cell>
          <cell r="I32">
            <v>4788</v>
          </cell>
          <cell r="J32">
            <v>0</v>
          </cell>
          <cell r="K32"/>
          <cell r="L32">
            <v>4788</v>
          </cell>
          <cell r="M32"/>
          <cell r="N32"/>
          <cell r="O32"/>
          <cell r="P32">
            <v>4788</v>
          </cell>
          <cell r="Q32"/>
          <cell r="R32"/>
          <cell r="S32"/>
          <cell r="T32">
            <v>4788</v>
          </cell>
          <cell r="U32"/>
          <cell r="V32"/>
          <cell r="W32" t="str">
            <v>17-240434-Title III A-391</v>
          </cell>
        </row>
        <row r="33">
          <cell r="B33" t="str">
            <v>646013</v>
          </cell>
          <cell r="C33" t="str">
            <v>Big Foot UHS School District</v>
          </cell>
          <cell r="D33" t="str">
            <v>102206752</v>
          </cell>
          <cell r="E33" t="str">
            <v>Big Foot UHS School District</v>
          </cell>
          <cell r="F33"/>
          <cell r="G33" t="str">
            <v>00</v>
          </cell>
          <cell r="H33">
            <v>598</v>
          </cell>
          <cell r="I33">
            <v>598</v>
          </cell>
          <cell r="J33">
            <v>0</v>
          </cell>
          <cell r="K33"/>
          <cell r="L33">
            <v>598</v>
          </cell>
          <cell r="M33"/>
          <cell r="N33"/>
          <cell r="O33"/>
          <cell r="P33">
            <v>598</v>
          </cell>
          <cell r="Q33"/>
          <cell r="R33"/>
          <cell r="S33"/>
          <cell r="T33">
            <v>598</v>
          </cell>
          <cell r="U33"/>
          <cell r="V33"/>
          <cell r="W33" t="str">
            <v>17-646013-Title III A-391</v>
          </cell>
        </row>
        <row r="34">
          <cell r="B34" t="str">
            <v>650441</v>
          </cell>
          <cell r="C34" t="str">
            <v>Birchwood School District</v>
          </cell>
          <cell r="D34" t="str">
            <v>100675263</v>
          </cell>
          <cell r="E34" t="str">
            <v>Birchwood School District</v>
          </cell>
          <cell r="F34"/>
          <cell r="G34" t="str">
            <v>00</v>
          </cell>
          <cell r="H34">
            <v>224</v>
          </cell>
          <cell r="I34">
            <v>224</v>
          </cell>
          <cell r="J34">
            <v>0</v>
          </cell>
          <cell r="K34"/>
          <cell r="L34">
            <v>224</v>
          </cell>
          <cell r="M34"/>
          <cell r="N34"/>
          <cell r="O34"/>
          <cell r="P34">
            <v>224</v>
          </cell>
          <cell r="Q34"/>
          <cell r="R34"/>
          <cell r="S34"/>
          <cell r="T34">
            <v>224</v>
          </cell>
          <cell r="U34"/>
          <cell r="V34"/>
          <cell r="W34" t="str">
            <v>17-650441-Title III A-391</v>
          </cell>
        </row>
        <row r="35">
          <cell r="B35" t="str">
            <v>270476</v>
          </cell>
          <cell r="C35" t="str">
            <v>Black River Falls School District</v>
          </cell>
          <cell r="D35" t="str">
            <v>098418031</v>
          </cell>
          <cell r="E35" t="str">
            <v>Black River Falls School District</v>
          </cell>
          <cell r="F35"/>
          <cell r="G35" t="str">
            <v>00</v>
          </cell>
          <cell r="H35">
            <v>12867</v>
          </cell>
          <cell r="I35">
            <v>12867</v>
          </cell>
          <cell r="J35">
            <v>0</v>
          </cell>
          <cell r="K35"/>
          <cell r="L35">
            <v>12867</v>
          </cell>
          <cell r="M35"/>
          <cell r="N35"/>
          <cell r="O35"/>
          <cell r="P35">
            <v>12867</v>
          </cell>
          <cell r="Q35"/>
          <cell r="R35"/>
          <cell r="S35"/>
          <cell r="T35">
            <v>12867</v>
          </cell>
          <cell r="U35"/>
          <cell r="V35"/>
          <cell r="W35" t="str">
            <v>17-270476-Title III A-391</v>
          </cell>
        </row>
        <row r="36">
          <cell r="B36" t="str">
            <v>610485</v>
          </cell>
          <cell r="C36" t="str">
            <v>Blair-Taylor School District</v>
          </cell>
          <cell r="D36" t="str">
            <v>100579309</v>
          </cell>
          <cell r="E36" t="str">
            <v>Blair-Taylor School District</v>
          </cell>
          <cell r="F36"/>
          <cell r="G36" t="str">
            <v>00</v>
          </cell>
          <cell r="H36">
            <v>150</v>
          </cell>
          <cell r="I36">
            <v>150</v>
          </cell>
          <cell r="J36">
            <v>0</v>
          </cell>
          <cell r="K36"/>
          <cell r="L36">
            <v>150</v>
          </cell>
          <cell r="M36"/>
          <cell r="N36"/>
          <cell r="O36"/>
          <cell r="P36">
            <v>150</v>
          </cell>
          <cell r="Q36"/>
          <cell r="R36"/>
          <cell r="S36"/>
          <cell r="T36">
            <v>150</v>
          </cell>
          <cell r="U36"/>
          <cell r="V36"/>
          <cell r="W36" t="str">
            <v>17-610485-Title III A-391</v>
          </cell>
        </row>
        <row r="37">
          <cell r="B37" t="str">
            <v>580602</v>
          </cell>
          <cell r="C37" t="str">
            <v>Bonduel School District</v>
          </cell>
          <cell r="D37">
            <v>130661072</v>
          </cell>
          <cell r="E37" t="str">
            <v>Bonduel School District</v>
          </cell>
          <cell r="F37"/>
          <cell r="G37" t="str">
            <v>00</v>
          </cell>
          <cell r="H37">
            <v>748</v>
          </cell>
          <cell r="I37">
            <v>748</v>
          </cell>
          <cell r="J37">
            <v>0</v>
          </cell>
          <cell r="K37"/>
          <cell r="L37">
            <v>748</v>
          </cell>
          <cell r="M37"/>
          <cell r="N37"/>
          <cell r="O37"/>
          <cell r="P37">
            <v>748</v>
          </cell>
          <cell r="Q37"/>
          <cell r="R37"/>
          <cell r="S37"/>
          <cell r="T37">
            <v>748</v>
          </cell>
          <cell r="U37"/>
          <cell r="V37"/>
          <cell r="W37" t="str">
            <v>17-580602-Title III A-391</v>
          </cell>
        </row>
        <row r="38">
          <cell r="B38" t="str">
            <v>630616</v>
          </cell>
          <cell r="C38" t="str">
            <v>North Lakeland School District</v>
          </cell>
          <cell r="D38">
            <v>193503844</v>
          </cell>
          <cell r="E38" t="str">
            <v>North Lakeland School District</v>
          </cell>
          <cell r="F38"/>
          <cell r="G38" t="str">
            <v>00</v>
          </cell>
          <cell r="H38">
            <v>299</v>
          </cell>
          <cell r="I38">
            <v>299</v>
          </cell>
          <cell r="J38">
            <v>0</v>
          </cell>
          <cell r="K38"/>
          <cell r="L38">
            <v>299</v>
          </cell>
          <cell r="M38"/>
          <cell r="N38"/>
          <cell r="O38"/>
          <cell r="P38">
            <v>299</v>
          </cell>
          <cell r="Q38"/>
          <cell r="R38"/>
          <cell r="S38"/>
          <cell r="T38">
            <v>299</v>
          </cell>
          <cell r="U38"/>
          <cell r="V38"/>
          <cell r="W38" t="str">
            <v>17-630616-Title III A-391</v>
          </cell>
        </row>
        <row r="39">
          <cell r="B39" t="str">
            <v>580623</v>
          </cell>
          <cell r="C39" t="str">
            <v>Bowler School District</v>
          </cell>
          <cell r="D39" t="str">
            <v>024664492</v>
          </cell>
          <cell r="E39" t="str">
            <v>Bowler School District</v>
          </cell>
          <cell r="F39"/>
          <cell r="G39" t="str">
            <v>00</v>
          </cell>
          <cell r="H39">
            <v>8603</v>
          </cell>
          <cell r="I39">
            <v>8603</v>
          </cell>
          <cell r="J39">
            <v>0</v>
          </cell>
          <cell r="K39"/>
          <cell r="L39">
            <v>8603</v>
          </cell>
          <cell r="M39"/>
          <cell r="N39"/>
          <cell r="O39"/>
          <cell r="P39">
            <v>8603</v>
          </cell>
          <cell r="Q39"/>
          <cell r="R39"/>
          <cell r="S39"/>
          <cell r="T39">
            <v>8603</v>
          </cell>
          <cell r="U39"/>
          <cell r="V39"/>
          <cell r="W39" t="str">
            <v>17-580623-Title III A-391</v>
          </cell>
        </row>
        <row r="40">
          <cell r="B40" t="str">
            <v>170637</v>
          </cell>
          <cell r="C40" t="str">
            <v>Boyceville Community School District</v>
          </cell>
          <cell r="D40" t="str">
            <v>100082262</v>
          </cell>
          <cell r="E40" t="str">
            <v>Boyceville Community School District</v>
          </cell>
          <cell r="F40"/>
          <cell r="G40" t="str">
            <v>00</v>
          </cell>
          <cell r="H40">
            <v>75</v>
          </cell>
          <cell r="I40">
            <v>75</v>
          </cell>
          <cell r="J40">
            <v>0</v>
          </cell>
          <cell r="K40"/>
          <cell r="L40">
            <v>75</v>
          </cell>
          <cell r="M40"/>
          <cell r="N40"/>
          <cell r="O40"/>
          <cell r="P40">
            <v>75</v>
          </cell>
          <cell r="Q40"/>
          <cell r="R40"/>
          <cell r="S40"/>
          <cell r="T40">
            <v>75</v>
          </cell>
          <cell r="U40"/>
          <cell r="V40"/>
          <cell r="W40" t="str">
            <v>17-170637-Title III A-391</v>
          </cell>
        </row>
        <row r="41">
          <cell r="B41" t="str">
            <v>080658</v>
          </cell>
          <cell r="C41" t="str">
            <v>Brillion School District</v>
          </cell>
          <cell r="D41">
            <v>193077930</v>
          </cell>
          <cell r="E41" t="str">
            <v>Brillion School District</v>
          </cell>
          <cell r="F41"/>
          <cell r="G41" t="str">
            <v>00</v>
          </cell>
          <cell r="H41">
            <v>75</v>
          </cell>
          <cell r="I41">
            <v>75</v>
          </cell>
          <cell r="J41">
            <v>0</v>
          </cell>
          <cell r="K41"/>
          <cell r="L41">
            <v>75</v>
          </cell>
          <cell r="M41"/>
          <cell r="N41"/>
          <cell r="O41"/>
          <cell r="P41">
            <v>75</v>
          </cell>
          <cell r="Q41"/>
          <cell r="R41"/>
          <cell r="S41"/>
          <cell r="T41">
            <v>75</v>
          </cell>
          <cell r="U41"/>
          <cell r="V41"/>
          <cell r="W41" t="str">
            <v>17-080658-Title III A-391</v>
          </cell>
        </row>
        <row r="42">
          <cell r="B42" t="str">
            <v>400721</v>
          </cell>
          <cell r="C42" t="str">
            <v>Brown Deer School District</v>
          </cell>
          <cell r="D42" t="str">
            <v>017680331</v>
          </cell>
          <cell r="E42" t="str">
            <v>Brown Deer School District</v>
          </cell>
          <cell r="F42"/>
          <cell r="G42" t="str">
            <v>00</v>
          </cell>
          <cell r="H42">
            <v>4713</v>
          </cell>
          <cell r="I42">
            <v>4713</v>
          </cell>
          <cell r="J42">
            <v>0</v>
          </cell>
          <cell r="K42"/>
          <cell r="L42">
            <v>4713</v>
          </cell>
          <cell r="M42"/>
          <cell r="N42"/>
          <cell r="O42"/>
          <cell r="P42">
            <v>4713</v>
          </cell>
          <cell r="Q42"/>
          <cell r="R42"/>
          <cell r="S42"/>
          <cell r="T42">
            <v>4713</v>
          </cell>
          <cell r="U42"/>
          <cell r="V42"/>
          <cell r="W42" t="str">
            <v>17-400721-Title III A-391</v>
          </cell>
        </row>
        <row r="43">
          <cell r="B43" t="str">
            <v>540735</v>
          </cell>
          <cell r="C43" t="str">
            <v>Bruce School District</v>
          </cell>
          <cell r="D43" t="str">
            <v>189347628</v>
          </cell>
          <cell r="E43" t="str">
            <v>Bruce School District</v>
          </cell>
          <cell r="F43"/>
          <cell r="G43" t="str">
            <v>00</v>
          </cell>
          <cell r="H43">
            <v>224</v>
          </cell>
          <cell r="I43">
            <v>224</v>
          </cell>
          <cell r="J43">
            <v>0</v>
          </cell>
          <cell r="K43"/>
          <cell r="L43">
            <v>224</v>
          </cell>
          <cell r="M43"/>
          <cell r="N43"/>
          <cell r="O43"/>
          <cell r="P43">
            <v>224</v>
          </cell>
          <cell r="Q43"/>
          <cell r="R43"/>
          <cell r="S43"/>
          <cell r="T43">
            <v>224</v>
          </cell>
          <cell r="U43"/>
          <cell r="V43"/>
          <cell r="W43" t="str">
            <v>17-540735-Title III A-391</v>
          </cell>
        </row>
        <row r="44">
          <cell r="B44" t="str">
            <v>510777</v>
          </cell>
          <cell r="C44" t="str">
            <v>Burlington Area School District</v>
          </cell>
          <cell r="D44" t="str">
            <v>058665738</v>
          </cell>
          <cell r="E44" t="str">
            <v>Burlington Area School District</v>
          </cell>
          <cell r="F44"/>
          <cell r="G44" t="str">
            <v>00</v>
          </cell>
          <cell r="H44">
            <v>2918</v>
          </cell>
          <cell r="I44">
            <v>2918</v>
          </cell>
          <cell r="J44">
            <v>0</v>
          </cell>
          <cell r="K44"/>
          <cell r="L44">
            <v>2918</v>
          </cell>
          <cell r="M44"/>
          <cell r="N44"/>
          <cell r="O44"/>
          <cell r="P44">
            <v>2918</v>
          </cell>
          <cell r="Q44"/>
          <cell r="R44"/>
          <cell r="S44"/>
          <cell r="T44">
            <v>2918</v>
          </cell>
          <cell r="U44"/>
          <cell r="V44"/>
          <cell r="W44" t="str">
            <v>17-510777-Title III A-391</v>
          </cell>
        </row>
        <row r="45">
          <cell r="B45" t="str">
            <v>020840</v>
          </cell>
          <cell r="C45" t="str">
            <v>Butternut School District</v>
          </cell>
          <cell r="D45">
            <v>100675271</v>
          </cell>
          <cell r="E45" t="str">
            <v>Butternut School District</v>
          </cell>
          <cell r="F45"/>
          <cell r="G45" t="str">
            <v>00</v>
          </cell>
          <cell r="H45">
            <v>150</v>
          </cell>
          <cell r="I45">
            <v>150</v>
          </cell>
          <cell r="J45">
            <v>0</v>
          </cell>
          <cell r="K45"/>
          <cell r="L45">
            <v>150</v>
          </cell>
          <cell r="M45"/>
          <cell r="N45"/>
          <cell r="O45"/>
          <cell r="P45">
            <v>150</v>
          </cell>
          <cell r="Q45"/>
          <cell r="R45"/>
          <cell r="S45"/>
          <cell r="T45">
            <v>150</v>
          </cell>
          <cell r="U45"/>
          <cell r="V45"/>
          <cell r="W45" t="str">
            <v>17-020840-Title III A-391</v>
          </cell>
        </row>
        <row r="46">
          <cell r="B46" t="str">
            <v>090870</v>
          </cell>
          <cell r="C46" t="str">
            <v>Cadott Community School District</v>
          </cell>
          <cell r="D46">
            <v>193906617</v>
          </cell>
          <cell r="E46" t="str">
            <v>School District of Cadott Community</v>
          </cell>
          <cell r="F46"/>
          <cell r="G46" t="str">
            <v>00</v>
          </cell>
          <cell r="H46">
            <v>150</v>
          </cell>
          <cell r="I46">
            <v>150</v>
          </cell>
          <cell r="J46">
            <v>0</v>
          </cell>
          <cell r="K46"/>
          <cell r="L46">
            <v>150</v>
          </cell>
          <cell r="M46"/>
          <cell r="N46"/>
          <cell r="O46"/>
          <cell r="P46">
            <v>150</v>
          </cell>
          <cell r="Q46"/>
          <cell r="R46"/>
          <cell r="S46"/>
          <cell r="T46">
            <v>150</v>
          </cell>
          <cell r="U46"/>
          <cell r="V46"/>
          <cell r="W46" t="str">
            <v>17-090870-Title III A-391</v>
          </cell>
        </row>
        <row r="47">
          <cell r="B47" t="str">
            <v>110882</v>
          </cell>
          <cell r="C47" t="str">
            <v>Cambria-Friesland School District</v>
          </cell>
          <cell r="D47" t="str">
            <v>193459047</v>
          </cell>
          <cell r="E47" t="str">
            <v>Cambria-Friesland School District</v>
          </cell>
          <cell r="F47"/>
          <cell r="G47" t="str">
            <v>00</v>
          </cell>
          <cell r="H47">
            <v>299</v>
          </cell>
          <cell r="I47">
            <v>299</v>
          </cell>
          <cell r="J47">
            <v>0</v>
          </cell>
          <cell r="K47"/>
          <cell r="L47">
            <v>299</v>
          </cell>
          <cell r="M47"/>
          <cell r="N47"/>
          <cell r="O47"/>
          <cell r="P47">
            <v>299</v>
          </cell>
          <cell r="Q47"/>
          <cell r="R47"/>
          <cell r="S47"/>
          <cell r="T47">
            <v>299</v>
          </cell>
          <cell r="U47"/>
          <cell r="V47"/>
          <cell r="W47" t="str">
            <v>17-110882-Title III A-391</v>
          </cell>
        </row>
        <row r="48">
          <cell r="B48" t="str">
            <v>130896</v>
          </cell>
          <cell r="C48" t="str">
            <v>Cambridge School District</v>
          </cell>
          <cell r="D48">
            <v>193078094</v>
          </cell>
          <cell r="E48" t="str">
            <v>Cambridge School District</v>
          </cell>
          <cell r="F48"/>
          <cell r="G48" t="str">
            <v>00</v>
          </cell>
          <cell r="H48">
            <v>224</v>
          </cell>
          <cell r="I48">
            <v>224</v>
          </cell>
          <cell r="J48">
            <v>0</v>
          </cell>
          <cell r="K48"/>
          <cell r="L48">
            <v>224</v>
          </cell>
          <cell r="M48"/>
          <cell r="N48"/>
          <cell r="O48"/>
          <cell r="P48">
            <v>224</v>
          </cell>
          <cell r="Q48"/>
          <cell r="R48"/>
          <cell r="S48"/>
          <cell r="T48">
            <v>224</v>
          </cell>
          <cell r="U48"/>
          <cell r="V48"/>
          <cell r="W48" t="str">
            <v>17-130896-Title III A-391</v>
          </cell>
        </row>
        <row r="49">
          <cell r="B49" t="str">
            <v>030903</v>
          </cell>
          <cell r="C49" t="str">
            <v>Cameron School District</v>
          </cell>
          <cell r="D49">
            <v>100675289</v>
          </cell>
          <cell r="E49" t="str">
            <v>Cameron School District</v>
          </cell>
          <cell r="F49"/>
          <cell r="G49" t="str">
            <v>00</v>
          </cell>
          <cell r="H49">
            <v>150</v>
          </cell>
          <cell r="I49">
            <v>150</v>
          </cell>
          <cell r="J49">
            <v>0</v>
          </cell>
          <cell r="K49"/>
          <cell r="L49">
            <v>150</v>
          </cell>
          <cell r="M49"/>
          <cell r="N49"/>
          <cell r="O49"/>
          <cell r="P49">
            <v>150</v>
          </cell>
          <cell r="Q49"/>
          <cell r="R49"/>
          <cell r="S49"/>
          <cell r="T49">
            <v>150</v>
          </cell>
          <cell r="U49"/>
          <cell r="V49"/>
          <cell r="W49" t="str">
            <v>17-030903-Title III A-391</v>
          </cell>
        </row>
        <row r="50">
          <cell r="B50" t="str">
            <v>591029</v>
          </cell>
          <cell r="C50" t="str">
            <v>Cedar Grove-Belgium Area School District</v>
          </cell>
          <cell r="D50" t="str">
            <v>025066598</v>
          </cell>
          <cell r="E50" t="str">
            <v>Cedar Grove-Belgium Area School District</v>
          </cell>
          <cell r="F50"/>
          <cell r="G50" t="str">
            <v>00</v>
          </cell>
          <cell r="H50">
            <v>150</v>
          </cell>
          <cell r="I50">
            <v>150</v>
          </cell>
          <cell r="J50">
            <v>0</v>
          </cell>
          <cell r="K50"/>
          <cell r="L50">
            <v>150</v>
          </cell>
          <cell r="M50"/>
          <cell r="N50"/>
          <cell r="O50"/>
          <cell r="P50">
            <v>150</v>
          </cell>
          <cell r="Q50"/>
          <cell r="R50"/>
          <cell r="S50"/>
          <cell r="T50">
            <v>150</v>
          </cell>
          <cell r="U50"/>
          <cell r="V50"/>
          <cell r="W50" t="str">
            <v>17-591029-Title III A-391</v>
          </cell>
        </row>
        <row r="51">
          <cell r="B51" t="str">
            <v>451015</v>
          </cell>
          <cell r="C51" t="str">
            <v>Cedarburg School District</v>
          </cell>
          <cell r="D51" t="str">
            <v>080507999</v>
          </cell>
          <cell r="E51" t="str">
            <v>Cedarburg Public School</v>
          </cell>
          <cell r="F51"/>
          <cell r="G51" t="str">
            <v>00</v>
          </cell>
          <cell r="H51">
            <v>224</v>
          </cell>
          <cell r="I51">
            <v>224</v>
          </cell>
          <cell r="J51">
            <v>0</v>
          </cell>
          <cell r="K51"/>
          <cell r="L51">
            <v>224</v>
          </cell>
          <cell r="M51"/>
          <cell r="N51"/>
          <cell r="O51"/>
          <cell r="P51">
            <v>224</v>
          </cell>
          <cell r="Q51"/>
          <cell r="R51"/>
          <cell r="S51"/>
          <cell r="T51">
            <v>224</v>
          </cell>
          <cell r="U51"/>
          <cell r="V51"/>
          <cell r="W51" t="str">
            <v>17-451015-Title III A-391</v>
          </cell>
        </row>
        <row r="52">
          <cell r="B52" t="str">
            <v>031080</v>
          </cell>
          <cell r="C52" t="str">
            <v>Chetek-Weyerhaeuser Area School District</v>
          </cell>
          <cell r="D52" t="str">
            <v>963550251</v>
          </cell>
          <cell r="E52" t="str">
            <v>Chetek-Weyerhaeuser Area School District</v>
          </cell>
          <cell r="F52"/>
          <cell r="G52" t="str">
            <v>00</v>
          </cell>
          <cell r="H52">
            <v>75</v>
          </cell>
          <cell r="I52">
            <v>75</v>
          </cell>
          <cell r="J52">
            <v>0</v>
          </cell>
          <cell r="K52"/>
          <cell r="L52">
            <v>75</v>
          </cell>
          <cell r="M52"/>
          <cell r="N52"/>
          <cell r="O52"/>
          <cell r="P52">
            <v>75</v>
          </cell>
          <cell r="Q52"/>
          <cell r="R52"/>
          <cell r="S52"/>
          <cell r="T52">
            <v>75</v>
          </cell>
          <cell r="U52"/>
          <cell r="V52"/>
          <cell r="W52" t="str">
            <v>17-031080-Title III A-391</v>
          </cell>
        </row>
        <row r="53">
          <cell r="B53" t="str">
            <v>091092</v>
          </cell>
          <cell r="C53" t="str">
            <v>Chippewa Falls Area School District</v>
          </cell>
          <cell r="D53">
            <v>157587247</v>
          </cell>
          <cell r="E53" t="str">
            <v>Chippewa Falls Area Unified School District</v>
          </cell>
          <cell r="F53"/>
          <cell r="G53" t="str">
            <v>00</v>
          </cell>
          <cell r="H53">
            <v>4339</v>
          </cell>
          <cell r="I53">
            <v>4339</v>
          </cell>
          <cell r="J53">
            <v>0</v>
          </cell>
          <cell r="K53"/>
          <cell r="L53">
            <v>4339</v>
          </cell>
          <cell r="M53"/>
          <cell r="N53"/>
          <cell r="O53"/>
          <cell r="P53">
            <v>4339</v>
          </cell>
          <cell r="Q53"/>
          <cell r="R53"/>
          <cell r="S53"/>
          <cell r="T53">
            <v>4339</v>
          </cell>
          <cell r="U53"/>
          <cell r="V53"/>
          <cell r="W53" t="str">
            <v>17-091092-Title III A-391</v>
          </cell>
        </row>
        <row r="54">
          <cell r="B54" t="str">
            <v>481120</v>
          </cell>
          <cell r="C54" t="str">
            <v>Clayton School District</v>
          </cell>
          <cell r="D54" t="str">
            <v>097892558</v>
          </cell>
          <cell r="E54" t="str">
            <v>Clayton School District</v>
          </cell>
          <cell r="F54"/>
          <cell r="G54" t="str">
            <v>00</v>
          </cell>
          <cell r="H54">
            <v>224</v>
          </cell>
          <cell r="I54">
            <v>224</v>
          </cell>
          <cell r="J54">
            <v>0</v>
          </cell>
          <cell r="K54"/>
          <cell r="L54">
            <v>224</v>
          </cell>
          <cell r="M54"/>
          <cell r="N54"/>
          <cell r="O54"/>
          <cell r="P54">
            <v>224</v>
          </cell>
          <cell r="Q54"/>
          <cell r="R54"/>
          <cell r="S54"/>
          <cell r="T54">
            <v>224</v>
          </cell>
          <cell r="U54"/>
          <cell r="V54"/>
          <cell r="W54" t="str">
            <v>17-481120-Title III A-391</v>
          </cell>
        </row>
        <row r="55">
          <cell r="B55" t="str">
            <v>531134</v>
          </cell>
          <cell r="C55" t="str">
            <v>Clinton Community School District</v>
          </cell>
          <cell r="D55">
            <v>120526975</v>
          </cell>
          <cell r="E55" t="str">
            <v>Clinton Community School District</v>
          </cell>
          <cell r="F55"/>
          <cell r="G55" t="str">
            <v>00</v>
          </cell>
          <cell r="H55">
            <v>449</v>
          </cell>
          <cell r="I55">
            <v>449</v>
          </cell>
          <cell r="J55">
            <v>0</v>
          </cell>
          <cell r="K55"/>
          <cell r="L55">
            <v>449</v>
          </cell>
          <cell r="M55"/>
          <cell r="N55"/>
          <cell r="O55"/>
          <cell r="P55">
            <v>449</v>
          </cell>
          <cell r="Q55"/>
          <cell r="R55"/>
          <cell r="S55"/>
          <cell r="T55">
            <v>449</v>
          </cell>
          <cell r="U55"/>
          <cell r="V55"/>
          <cell r="W55" t="str">
            <v>17-531134-Title III A-391</v>
          </cell>
        </row>
        <row r="56">
          <cell r="B56" t="str">
            <v>681141</v>
          </cell>
          <cell r="C56" t="str">
            <v>Clintonville School District</v>
          </cell>
          <cell r="D56" t="str">
            <v>030187405</v>
          </cell>
          <cell r="E56" t="str">
            <v>Clitonville Public School district</v>
          </cell>
          <cell r="F56"/>
          <cell r="G56" t="str">
            <v>00</v>
          </cell>
          <cell r="H56">
            <v>3067</v>
          </cell>
          <cell r="I56">
            <v>3067</v>
          </cell>
          <cell r="J56">
            <v>0</v>
          </cell>
          <cell r="K56"/>
          <cell r="L56">
            <v>3067</v>
          </cell>
          <cell r="M56"/>
          <cell r="N56"/>
          <cell r="O56"/>
          <cell r="P56">
            <v>3067</v>
          </cell>
          <cell r="Q56"/>
          <cell r="R56"/>
          <cell r="S56"/>
          <cell r="T56">
            <v>3067</v>
          </cell>
          <cell r="U56"/>
          <cell r="V56"/>
          <cell r="W56" t="str">
            <v>17-681141-Title III A-391</v>
          </cell>
        </row>
        <row r="57">
          <cell r="B57" t="str">
            <v>101162</v>
          </cell>
          <cell r="C57" t="str">
            <v>Colby School District</v>
          </cell>
          <cell r="D57">
            <v>100082445</v>
          </cell>
          <cell r="E57" t="str">
            <v>Colby School District</v>
          </cell>
          <cell r="F57"/>
          <cell r="G57" t="str">
            <v>00</v>
          </cell>
          <cell r="H57">
            <v>449</v>
          </cell>
          <cell r="I57">
            <v>449</v>
          </cell>
          <cell r="J57">
            <v>0</v>
          </cell>
          <cell r="K57"/>
          <cell r="L57">
            <v>449</v>
          </cell>
          <cell r="M57"/>
          <cell r="N57"/>
          <cell r="O57"/>
          <cell r="P57">
            <v>449</v>
          </cell>
          <cell r="Q57"/>
          <cell r="R57"/>
          <cell r="S57"/>
          <cell r="T57">
            <v>449</v>
          </cell>
          <cell r="U57"/>
          <cell r="V57"/>
          <cell r="W57" t="str">
            <v>17-101162-Title III A-391</v>
          </cell>
        </row>
        <row r="58">
          <cell r="B58" t="str">
            <v>381169</v>
          </cell>
          <cell r="C58" t="str">
            <v>Coleman School District</v>
          </cell>
          <cell r="D58" t="str">
            <v>017089863</v>
          </cell>
          <cell r="E58" t="str">
            <v>School District of Coleman</v>
          </cell>
          <cell r="F58"/>
          <cell r="G58" t="str">
            <v>00</v>
          </cell>
          <cell r="H58">
            <v>673</v>
          </cell>
          <cell r="I58">
            <v>673</v>
          </cell>
          <cell r="J58">
            <v>0</v>
          </cell>
          <cell r="K58"/>
          <cell r="L58">
            <v>673</v>
          </cell>
          <cell r="M58"/>
          <cell r="N58"/>
          <cell r="O58"/>
          <cell r="P58">
            <v>673</v>
          </cell>
          <cell r="Q58"/>
          <cell r="R58"/>
          <cell r="S58"/>
          <cell r="T58">
            <v>673</v>
          </cell>
          <cell r="U58"/>
          <cell r="V58"/>
          <cell r="W58" t="str">
            <v>17-381169-Title III A-391</v>
          </cell>
        </row>
        <row r="59">
          <cell r="B59" t="str">
            <v>171176</v>
          </cell>
          <cell r="C59" t="str">
            <v>Colfax School District</v>
          </cell>
          <cell r="D59">
            <v>100876663</v>
          </cell>
          <cell r="E59" t="str">
            <v>Colfax School District</v>
          </cell>
          <cell r="F59"/>
          <cell r="G59" t="str">
            <v>00</v>
          </cell>
          <cell r="H59">
            <v>299</v>
          </cell>
          <cell r="I59">
            <v>299</v>
          </cell>
          <cell r="J59">
            <v>0</v>
          </cell>
          <cell r="K59"/>
          <cell r="L59">
            <v>299</v>
          </cell>
          <cell r="M59"/>
          <cell r="N59"/>
          <cell r="O59"/>
          <cell r="P59">
            <v>299</v>
          </cell>
          <cell r="Q59"/>
          <cell r="R59"/>
          <cell r="S59"/>
          <cell r="T59">
            <v>299</v>
          </cell>
          <cell r="U59"/>
          <cell r="V59"/>
          <cell r="W59" t="str">
            <v>17-171176-Title III A-391</v>
          </cell>
        </row>
        <row r="60">
          <cell r="B60" t="str">
            <v>111183</v>
          </cell>
          <cell r="C60" t="str">
            <v>Columbus School District</v>
          </cell>
          <cell r="D60" t="str">
            <v>004272019</v>
          </cell>
          <cell r="E60" t="str">
            <v>Columbus School District</v>
          </cell>
          <cell r="F60"/>
          <cell r="G60" t="str">
            <v>00</v>
          </cell>
          <cell r="H60">
            <v>374</v>
          </cell>
          <cell r="I60">
            <v>374</v>
          </cell>
          <cell r="J60">
            <v>0</v>
          </cell>
          <cell r="K60"/>
          <cell r="L60">
            <v>374</v>
          </cell>
          <cell r="M60"/>
          <cell r="N60"/>
          <cell r="O60"/>
          <cell r="P60">
            <v>374</v>
          </cell>
          <cell r="Q60"/>
          <cell r="R60"/>
          <cell r="S60"/>
          <cell r="T60">
            <v>374</v>
          </cell>
          <cell r="U60"/>
          <cell r="V60"/>
          <cell r="W60" t="str">
            <v>17-111183-Title III A-391</v>
          </cell>
        </row>
        <row r="61">
          <cell r="B61" t="str">
            <v>091204</v>
          </cell>
          <cell r="C61" t="str">
            <v>Cornell School District</v>
          </cell>
          <cell r="D61" t="str">
            <v>193459005</v>
          </cell>
          <cell r="E61" t="str">
            <v>Cornell School District</v>
          </cell>
          <cell r="F61"/>
          <cell r="G61" t="str">
            <v>00</v>
          </cell>
          <cell r="H61">
            <v>299</v>
          </cell>
          <cell r="I61">
            <v>299</v>
          </cell>
          <cell r="J61">
            <v>0</v>
          </cell>
          <cell r="K61"/>
          <cell r="L61">
            <v>299</v>
          </cell>
          <cell r="M61"/>
          <cell r="N61"/>
          <cell r="O61"/>
          <cell r="P61">
            <v>299</v>
          </cell>
          <cell r="Q61"/>
          <cell r="R61"/>
          <cell r="S61"/>
          <cell r="T61">
            <v>299</v>
          </cell>
          <cell r="U61"/>
          <cell r="V61"/>
          <cell r="W61" t="str">
            <v>17-091204-Title III A-391</v>
          </cell>
        </row>
        <row r="62">
          <cell r="B62" t="str">
            <v>211218</v>
          </cell>
          <cell r="C62" t="str">
            <v>Crandon School District</v>
          </cell>
          <cell r="D62">
            <v>100580265</v>
          </cell>
          <cell r="E62" t="str">
            <v>School District of Crandon, Inc.</v>
          </cell>
          <cell r="F62"/>
          <cell r="G62" t="str">
            <v>00</v>
          </cell>
          <cell r="H62">
            <v>10548</v>
          </cell>
          <cell r="I62">
            <v>10548</v>
          </cell>
          <cell r="J62">
            <v>0</v>
          </cell>
          <cell r="K62"/>
          <cell r="L62">
            <v>10548</v>
          </cell>
          <cell r="M62"/>
          <cell r="N62"/>
          <cell r="O62"/>
          <cell r="P62">
            <v>10548</v>
          </cell>
          <cell r="Q62"/>
          <cell r="R62"/>
          <cell r="S62"/>
          <cell r="T62">
            <v>10548</v>
          </cell>
          <cell r="U62"/>
          <cell r="V62"/>
          <cell r="W62" t="str">
            <v>17-211218-Title III A-391</v>
          </cell>
        </row>
        <row r="63">
          <cell r="B63" t="str">
            <v>401253</v>
          </cell>
          <cell r="C63" t="str">
            <v>Cudahy School District</v>
          </cell>
          <cell r="D63" t="str">
            <v>032122525</v>
          </cell>
          <cell r="E63" t="str">
            <v>School District of Cudahy</v>
          </cell>
          <cell r="F63"/>
          <cell r="G63" t="str">
            <v>00</v>
          </cell>
          <cell r="H63">
            <v>12568</v>
          </cell>
          <cell r="I63">
            <v>12568</v>
          </cell>
          <cell r="J63">
            <v>0</v>
          </cell>
          <cell r="K63"/>
          <cell r="L63">
            <v>12568</v>
          </cell>
          <cell r="M63"/>
          <cell r="N63"/>
          <cell r="O63"/>
          <cell r="P63">
            <v>12568</v>
          </cell>
          <cell r="Q63"/>
          <cell r="R63"/>
          <cell r="S63"/>
          <cell r="T63">
            <v>12568</v>
          </cell>
          <cell r="U63"/>
          <cell r="V63"/>
          <cell r="W63" t="str">
            <v>17-401253-Title III A-391</v>
          </cell>
        </row>
        <row r="64">
          <cell r="B64" t="str">
            <v>031260</v>
          </cell>
          <cell r="C64" t="str">
            <v>Cumberland School District</v>
          </cell>
          <cell r="D64" t="str">
            <v>094042439</v>
          </cell>
          <cell r="E64" t="str">
            <v>Cumberland School District</v>
          </cell>
          <cell r="F64"/>
          <cell r="G64" t="str">
            <v>00</v>
          </cell>
          <cell r="H64">
            <v>3890</v>
          </cell>
          <cell r="I64">
            <v>3890</v>
          </cell>
          <cell r="J64">
            <v>0</v>
          </cell>
          <cell r="K64"/>
          <cell r="L64">
            <v>3890</v>
          </cell>
          <cell r="M64"/>
          <cell r="N64"/>
          <cell r="O64"/>
          <cell r="P64">
            <v>3890</v>
          </cell>
          <cell r="Q64"/>
          <cell r="R64"/>
          <cell r="S64"/>
          <cell r="T64">
            <v>3890</v>
          </cell>
          <cell r="U64"/>
          <cell r="V64"/>
          <cell r="W64" t="str">
            <v>17-031260-Title III A-391</v>
          </cell>
        </row>
        <row r="65">
          <cell r="B65" t="str">
            <v>374970</v>
          </cell>
          <cell r="C65" t="str">
            <v>D C Everest Area School District</v>
          </cell>
          <cell r="D65" t="str">
            <v>096824677</v>
          </cell>
          <cell r="E65" t="str">
            <v>D C Everest Area School District</v>
          </cell>
          <cell r="F65"/>
          <cell r="G65" t="str">
            <v>00</v>
          </cell>
          <cell r="H65">
            <v>34486</v>
          </cell>
          <cell r="I65">
            <v>34486</v>
          </cell>
          <cell r="J65">
            <v>0</v>
          </cell>
          <cell r="K65"/>
          <cell r="L65">
            <v>34486</v>
          </cell>
          <cell r="M65"/>
          <cell r="N65"/>
          <cell r="O65"/>
          <cell r="P65">
            <v>34486</v>
          </cell>
          <cell r="Q65"/>
          <cell r="R65"/>
          <cell r="S65"/>
          <cell r="T65">
            <v>34486</v>
          </cell>
          <cell r="U65"/>
          <cell r="V65"/>
          <cell r="W65" t="str">
            <v>17-374970-Title III A-391</v>
          </cell>
        </row>
        <row r="66">
          <cell r="B66" t="str">
            <v>131316</v>
          </cell>
          <cell r="C66" t="str">
            <v>DeForest Area School District</v>
          </cell>
          <cell r="D66" t="str">
            <v>100082536</v>
          </cell>
          <cell r="E66" t="str">
            <v>DeForest Area School District</v>
          </cell>
          <cell r="F66"/>
          <cell r="G66" t="str">
            <v>00</v>
          </cell>
          <cell r="H66">
            <v>4114</v>
          </cell>
          <cell r="I66">
            <v>4114</v>
          </cell>
          <cell r="J66">
            <v>0</v>
          </cell>
          <cell r="K66"/>
          <cell r="L66">
            <v>4114</v>
          </cell>
          <cell r="M66"/>
          <cell r="N66"/>
          <cell r="O66"/>
          <cell r="P66">
            <v>4114</v>
          </cell>
          <cell r="Q66"/>
          <cell r="R66"/>
          <cell r="S66"/>
          <cell r="T66">
            <v>4114</v>
          </cell>
          <cell r="U66"/>
          <cell r="V66"/>
          <cell r="W66" t="str">
            <v>17-131316-Title III A-391</v>
          </cell>
        </row>
        <row r="67">
          <cell r="B67" t="str">
            <v>051414</v>
          </cell>
          <cell r="C67" t="str">
            <v>DePere School District</v>
          </cell>
          <cell r="D67">
            <v>100082544</v>
          </cell>
          <cell r="E67" t="str">
            <v>DePere School District</v>
          </cell>
          <cell r="F67"/>
          <cell r="G67" t="str">
            <v>00</v>
          </cell>
          <cell r="H67">
            <v>748</v>
          </cell>
          <cell r="I67">
            <v>748</v>
          </cell>
          <cell r="J67">
            <v>0</v>
          </cell>
          <cell r="K67"/>
          <cell r="L67">
            <v>748</v>
          </cell>
          <cell r="M67"/>
          <cell r="N67"/>
          <cell r="O67"/>
          <cell r="P67">
            <v>748</v>
          </cell>
          <cell r="Q67"/>
          <cell r="R67"/>
          <cell r="S67"/>
          <cell r="T67">
            <v>748</v>
          </cell>
          <cell r="U67"/>
          <cell r="V67"/>
          <cell r="W67" t="str">
            <v>17-051414-Title III A-391</v>
          </cell>
        </row>
        <row r="68">
          <cell r="B68" t="str">
            <v>131309</v>
          </cell>
          <cell r="C68" t="str">
            <v>Deerfield Community School District</v>
          </cell>
          <cell r="D68">
            <v>100580604</v>
          </cell>
          <cell r="E68" t="str">
            <v>Deerfield Community School District</v>
          </cell>
          <cell r="F68"/>
          <cell r="G68" t="str">
            <v>00</v>
          </cell>
          <cell r="H68">
            <v>374</v>
          </cell>
          <cell r="I68">
            <v>374</v>
          </cell>
          <cell r="J68">
            <v>0</v>
          </cell>
          <cell r="K68"/>
          <cell r="L68">
            <v>374</v>
          </cell>
          <cell r="M68"/>
          <cell r="N68"/>
          <cell r="O68"/>
          <cell r="P68">
            <v>374</v>
          </cell>
          <cell r="Q68"/>
          <cell r="R68"/>
          <cell r="S68"/>
          <cell r="T68">
            <v>374</v>
          </cell>
          <cell r="U68"/>
          <cell r="V68"/>
          <cell r="W68" t="str">
            <v>17-131309-Title III A-391</v>
          </cell>
        </row>
        <row r="69">
          <cell r="B69" t="str">
            <v>641380</v>
          </cell>
          <cell r="C69" t="str">
            <v>Delavan-Darien School District</v>
          </cell>
          <cell r="D69" t="str">
            <v>021105127</v>
          </cell>
          <cell r="E69" t="str">
            <v>Delavan-Darien School District</v>
          </cell>
          <cell r="F69"/>
          <cell r="G69" t="str">
            <v>00</v>
          </cell>
          <cell r="H69">
            <v>25135</v>
          </cell>
          <cell r="I69">
            <v>25135</v>
          </cell>
          <cell r="J69">
            <v>0</v>
          </cell>
          <cell r="K69"/>
          <cell r="L69">
            <v>25135</v>
          </cell>
          <cell r="M69"/>
          <cell r="N69"/>
          <cell r="O69"/>
          <cell r="P69">
            <v>25135</v>
          </cell>
          <cell r="Q69"/>
          <cell r="R69"/>
          <cell r="S69"/>
          <cell r="T69">
            <v>25135</v>
          </cell>
          <cell r="U69"/>
          <cell r="V69"/>
          <cell r="W69" t="str">
            <v>17-641380-Title III A-391</v>
          </cell>
        </row>
        <row r="70">
          <cell r="B70" t="str">
            <v>051407</v>
          </cell>
          <cell r="C70" t="str">
            <v>Denmark School District</v>
          </cell>
          <cell r="D70" t="str">
            <v>001851153</v>
          </cell>
          <cell r="E70" t="str">
            <v>School District of Denmark</v>
          </cell>
          <cell r="F70"/>
          <cell r="G70" t="str">
            <v>00</v>
          </cell>
          <cell r="H70">
            <v>299</v>
          </cell>
          <cell r="I70">
            <v>299</v>
          </cell>
          <cell r="J70">
            <v>0</v>
          </cell>
          <cell r="K70"/>
          <cell r="L70">
            <v>299</v>
          </cell>
          <cell r="M70"/>
          <cell r="N70"/>
          <cell r="O70"/>
          <cell r="P70">
            <v>299</v>
          </cell>
          <cell r="Q70"/>
          <cell r="R70"/>
          <cell r="S70"/>
          <cell r="T70">
            <v>299</v>
          </cell>
          <cell r="U70"/>
          <cell r="V70"/>
          <cell r="W70" t="str">
            <v>17-051407-Title III A-391</v>
          </cell>
        </row>
        <row r="71">
          <cell r="B71" t="str">
            <v>142744</v>
          </cell>
          <cell r="C71" t="str">
            <v>Dodgeland School District</v>
          </cell>
          <cell r="D71" t="str">
            <v>093029973</v>
          </cell>
          <cell r="E71" t="str">
            <v>Dodgeland School District</v>
          </cell>
          <cell r="F71"/>
          <cell r="G71" t="str">
            <v>00</v>
          </cell>
          <cell r="H71">
            <v>449</v>
          </cell>
          <cell r="I71">
            <v>449</v>
          </cell>
          <cell r="J71">
            <v>0</v>
          </cell>
          <cell r="K71"/>
          <cell r="L71">
            <v>449</v>
          </cell>
          <cell r="M71"/>
          <cell r="N71"/>
          <cell r="O71"/>
          <cell r="P71">
            <v>449</v>
          </cell>
          <cell r="Q71"/>
          <cell r="R71"/>
          <cell r="S71"/>
          <cell r="T71">
            <v>449</v>
          </cell>
          <cell r="U71"/>
          <cell r="V71"/>
          <cell r="W71" t="str">
            <v>17-142744-Title III A-391</v>
          </cell>
        </row>
        <row r="72">
          <cell r="B72" t="str">
            <v>041491</v>
          </cell>
          <cell r="C72" t="str">
            <v>Drummond Area School District</v>
          </cell>
          <cell r="D72">
            <v>189345903</v>
          </cell>
          <cell r="E72" t="str">
            <v>Drummond Area School District</v>
          </cell>
          <cell r="F72"/>
          <cell r="G72" t="str">
            <v>00</v>
          </cell>
          <cell r="H72">
            <v>299</v>
          </cell>
          <cell r="I72">
            <v>299</v>
          </cell>
          <cell r="J72">
            <v>0</v>
          </cell>
          <cell r="K72"/>
          <cell r="L72">
            <v>299</v>
          </cell>
          <cell r="M72"/>
          <cell r="N72"/>
          <cell r="O72"/>
          <cell r="P72">
            <v>299</v>
          </cell>
          <cell r="Q72"/>
          <cell r="R72"/>
          <cell r="S72"/>
          <cell r="T72">
            <v>299</v>
          </cell>
          <cell r="U72"/>
          <cell r="V72"/>
          <cell r="W72" t="str">
            <v>17-041491-Title III A-391</v>
          </cell>
        </row>
        <row r="73">
          <cell r="B73" t="str">
            <v>181554</v>
          </cell>
          <cell r="C73" t="str">
            <v>Eau Claire Area School District</v>
          </cell>
          <cell r="D73" t="str">
            <v>076505734</v>
          </cell>
          <cell r="E73" t="str">
            <v>Eau Claire Area School District</v>
          </cell>
          <cell r="F73"/>
          <cell r="G73" t="str">
            <v>00</v>
          </cell>
          <cell r="H73">
            <v>51842</v>
          </cell>
          <cell r="I73">
            <v>51842</v>
          </cell>
          <cell r="J73">
            <v>0</v>
          </cell>
          <cell r="K73"/>
          <cell r="L73">
            <v>51842</v>
          </cell>
          <cell r="M73"/>
          <cell r="N73"/>
          <cell r="O73"/>
          <cell r="P73">
            <v>51842</v>
          </cell>
          <cell r="Q73"/>
          <cell r="R73"/>
          <cell r="S73"/>
          <cell r="T73">
            <v>51842</v>
          </cell>
          <cell r="U73"/>
          <cell r="V73"/>
          <cell r="W73" t="str">
            <v>17-181554-Title III A-391</v>
          </cell>
        </row>
        <row r="74">
          <cell r="B74" t="str">
            <v>531568</v>
          </cell>
          <cell r="C74" t="str">
            <v>Edgerton School District</v>
          </cell>
          <cell r="D74" t="str">
            <v>050501956</v>
          </cell>
          <cell r="E74" t="str">
            <v>Edgerton School District</v>
          </cell>
          <cell r="F74"/>
          <cell r="G74" t="str">
            <v>00</v>
          </cell>
          <cell r="H74">
            <v>2319</v>
          </cell>
          <cell r="I74">
            <v>2319</v>
          </cell>
          <cell r="J74">
            <v>0</v>
          </cell>
          <cell r="K74"/>
          <cell r="L74">
            <v>2319</v>
          </cell>
          <cell r="M74"/>
          <cell r="N74"/>
          <cell r="O74"/>
          <cell r="P74">
            <v>2319</v>
          </cell>
          <cell r="Q74"/>
          <cell r="R74"/>
          <cell r="S74"/>
          <cell r="T74">
            <v>2319</v>
          </cell>
          <cell r="U74"/>
          <cell r="V74"/>
          <cell r="W74" t="str">
            <v>17-531568-Title III A-391</v>
          </cell>
        </row>
        <row r="75">
          <cell r="B75" t="str">
            <v>611600</v>
          </cell>
          <cell r="C75" t="str">
            <v>Eleva-Strum School District</v>
          </cell>
          <cell r="D75">
            <v>100675313</v>
          </cell>
          <cell r="E75" t="str">
            <v>Eleva-Strum School District</v>
          </cell>
          <cell r="F75"/>
          <cell r="G75" t="str">
            <v>00</v>
          </cell>
          <cell r="H75">
            <v>224</v>
          </cell>
          <cell r="I75">
            <v>224</v>
          </cell>
          <cell r="J75">
            <v>0</v>
          </cell>
          <cell r="K75"/>
          <cell r="L75">
            <v>224</v>
          </cell>
          <cell r="M75"/>
          <cell r="N75"/>
          <cell r="O75"/>
          <cell r="P75">
            <v>224</v>
          </cell>
          <cell r="Q75"/>
          <cell r="R75"/>
          <cell r="S75"/>
          <cell r="T75">
            <v>224</v>
          </cell>
          <cell r="U75"/>
          <cell r="V75"/>
          <cell r="W75" t="str">
            <v>17-611600-Title III A-391</v>
          </cell>
        </row>
        <row r="76">
          <cell r="B76" t="str">
            <v>171645</v>
          </cell>
          <cell r="C76" t="str">
            <v>Elk Mound Area School District</v>
          </cell>
          <cell r="D76" t="str">
            <v>089488241</v>
          </cell>
          <cell r="E76" t="str">
            <v>Elk Mound Area School District</v>
          </cell>
          <cell r="F76"/>
          <cell r="G76" t="str">
            <v>00</v>
          </cell>
          <cell r="H76">
            <v>449</v>
          </cell>
          <cell r="I76">
            <v>449</v>
          </cell>
          <cell r="J76">
            <v>0</v>
          </cell>
          <cell r="K76"/>
          <cell r="L76">
            <v>449</v>
          </cell>
          <cell r="M76"/>
          <cell r="N76"/>
          <cell r="O76"/>
          <cell r="P76">
            <v>449</v>
          </cell>
          <cell r="Q76"/>
          <cell r="R76"/>
          <cell r="S76"/>
          <cell r="T76">
            <v>449</v>
          </cell>
          <cell r="U76"/>
          <cell r="V76"/>
          <cell r="W76" t="str">
            <v>17-171645-Title III A-391</v>
          </cell>
        </row>
        <row r="77">
          <cell r="B77" t="str">
            <v>591631</v>
          </cell>
          <cell r="C77" t="str">
            <v>Elkhart Lake-Glenbeulah School District</v>
          </cell>
          <cell r="D77" t="str">
            <v>078954526</v>
          </cell>
          <cell r="E77" t="str">
            <v>Elkhart Lake-Glenbeulah School District</v>
          </cell>
          <cell r="F77"/>
          <cell r="G77" t="str">
            <v>00</v>
          </cell>
          <cell r="H77">
            <v>75</v>
          </cell>
          <cell r="I77">
            <v>75</v>
          </cell>
          <cell r="J77">
            <v>0</v>
          </cell>
          <cell r="K77"/>
          <cell r="L77">
            <v>75</v>
          </cell>
          <cell r="M77"/>
          <cell r="N77"/>
          <cell r="O77"/>
          <cell r="P77">
            <v>75</v>
          </cell>
          <cell r="Q77"/>
          <cell r="R77"/>
          <cell r="S77"/>
          <cell r="T77">
            <v>75</v>
          </cell>
          <cell r="U77"/>
          <cell r="V77"/>
          <cell r="W77" t="str">
            <v>17-591631-Title III A-391</v>
          </cell>
        </row>
        <row r="78">
          <cell r="B78" t="str">
            <v>641638</v>
          </cell>
          <cell r="C78" t="str">
            <v>Elkhorn Area School District</v>
          </cell>
          <cell r="D78" t="str">
            <v>026744540</v>
          </cell>
          <cell r="E78" t="str">
            <v>Elkhorn Area School District</v>
          </cell>
          <cell r="F78"/>
          <cell r="G78" t="str">
            <v>00</v>
          </cell>
          <cell r="H78">
            <v>2244</v>
          </cell>
          <cell r="I78">
            <v>2244</v>
          </cell>
          <cell r="J78">
            <v>0</v>
          </cell>
          <cell r="K78"/>
          <cell r="L78">
            <v>2244</v>
          </cell>
          <cell r="M78"/>
          <cell r="N78"/>
          <cell r="O78"/>
          <cell r="P78">
            <v>2244</v>
          </cell>
          <cell r="Q78"/>
          <cell r="R78"/>
          <cell r="S78"/>
          <cell r="T78">
            <v>2244</v>
          </cell>
          <cell r="U78"/>
          <cell r="V78"/>
          <cell r="W78" t="str">
            <v>17-641638-Title III A-391</v>
          </cell>
        </row>
        <row r="79">
          <cell r="B79" t="str">
            <v>471659</v>
          </cell>
          <cell r="C79" t="str">
            <v>Ellsworth Community School District</v>
          </cell>
          <cell r="D79" t="str">
            <v>037345543</v>
          </cell>
          <cell r="E79" t="str">
            <v>Ellsworth Community School District</v>
          </cell>
          <cell r="F79"/>
          <cell r="G79" t="str">
            <v>00</v>
          </cell>
          <cell r="H79">
            <v>598</v>
          </cell>
          <cell r="I79">
            <v>598</v>
          </cell>
          <cell r="J79">
            <v>0</v>
          </cell>
          <cell r="K79"/>
          <cell r="L79">
            <v>598</v>
          </cell>
          <cell r="M79"/>
          <cell r="N79"/>
          <cell r="O79"/>
          <cell r="P79">
            <v>598</v>
          </cell>
          <cell r="Q79"/>
          <cell r="R79"/>
          <cell r="S79"/>
          <cell r="T79">
            <v>598</v>
          </cell>
          <cell r="U79"/>
          <cell r="V79"/>
          <cell r="W79" t="str">
            <v>17-471659-Title III A-391</v>
          </cell>
        </row>
        <row r="80">
          <cell r="B80" t="str">
            <v>670714</v>
          </cell>
          <cell r="C80" t="str">
            <v>Elmbrook School District</v>
          </cell>
          <cell r="D80" t="str">
            <v>060458080</v>
          </cell>
          <cell r="E80" t="str">
            <v>Elmbrook School District</v>
          </cell>
          <cell r="F80"/>
          <cell r="G80" t="str">
            <v>00</v>
          </cell>
          <cell r="H80">
            <v>11296</v>
          </cell>
          <cell r="I80">
            <v>11296</v>
          </cell>
          <cell r="J80">
            <v>0</v>
          </cell>
          <cell r="K80"/>
          <cell r="L80">
            <v>11296</v>
          </cell>
          <cell r="M80"/>
          <cell r="N80"/>
          <cell r="O80"/>
          <cell r="P80">
            <v>11296</v>
          </cell>
          <cell r="Q80"/>
          <cell r="R80"/>
          <cell r="S80"/>
          <cell r="T80">
            <v>11296</v>
          </cell>
          <cell r="U80"/>
          <cell r="V80"/>
          <cell r="W80" t="str">
            <v>17-670714-Title III A-391</v>
          </cell>
        </row>
        <row r="81">
          <cell r="B81" t="str">
            <v>531694</v>
          </cell>
          <cell r="C81" t="str">
            <v>Evansville Community School District</v>
          </cell>
          <cell r="D81" t="str">
            <v>060460904</v>
          </cell>
          <cell r="E81" t="str">
            <v>Evansville Community School District</v>
          </cell>
          <cell r="F81"/>
          <cell r="G81" t="str">
            <v>00</v>
          </cell>
          <cell r="H81">
            <v>150</v>
          </cell>
          <cell r="I81">
            <v>150</v>
          </cell>
          <cell r="J81">
            <v>0</v>
          </cell>
          <cell r="K81"/>
          <cell r="L81">
            <v>150</v>
          </cell>
          <cell r="M81"/>
          <cell r="N81"/>
          <cell r="O81"/>
          <cell r="P81">
            <v>150</v>
          </cell>
          <cell r="Q81"/>
          <cell r="R81"/>
          <cell r="S81"/>
          <cell r="T81">
            <v>150</v>
          </cell>
          <cell r="U81"/>
          <cell r="V81"/>
          <cell r="W81" t="str">
            <v>17-531694-Title III A-391</v>
          </cell>
        </row>
        <row r="82">
          <cell r="B82" t="str">
            <v>181729</v>
          </cell>
          <cell r="C82" t="str">
            <v>Fall Creek School District</v>
          </cell>
          <cell r="D82" t="str">
            <v>008377715</v>
          </cell>
          <cell r="E82" t="str">
            <v>Fall Creek School District</v>
          </cell>
          <cell r="F82"/>
          <cell r="G82" t="str">
            <v>00</v>
          </cell>
          <cell r="H82">
            <v>75</v>
          </cell>
          <cell r="I82">
            <v>75</v>
          </cell>
          <cell r="J82">
            <v>0</v>
          </cell>
          <cell r="K82"/>
          <cell r="L82">
            <v>75</v>
          </cell>
          <cell r="M82"/>
          <cell r="N82"/>
          <cell r="O82"/>
          <cell r="P82">
            <v>75</v>
          </cell>
          <cell r="Q82"/>
          <cell r="R82"/>
          <cell r="S82"/>
          <cell r="T82">
            <v>75</v>
          </cell>
          <cell r="U82"/>
          <cell r="V82"/>
          <cell r="W82" t="str">
            <v>17-181729-Title III A-391</v>
          </cell>
        </row>
        <row r="83">
          <cell r="B83" t="str">
            <v>111736</v>
          </cell>
          <cell r="C83" t="str">
            <v>Fall River School District</v>
          </cell>
          <cell r="D83">
            <v>100082692</v>
          </cell>
          <cell r="E83" t="str">
            <v>Fall River School District</v>
          </cell>
          <cell r="F83"/>
          <cell r="G83" t="str">
            <v>00</v>
          </cell>
          <cell r="H83">
            <v>75</v>
          </cell>
          <cell r="I83">
            <v>75</v>
          </cell>
          <cell r="J83">
            <v>0</v>
          </cell>
          <cell r="K83"/>
          <cell r="L83">
            <v>75</v>
          </cell>
          <cell r="M83"/>
          <cell r="N83"/>
          <cell r="O83"/>
          <cell r="P83">
            <v>75</v>
          </cell>
          <cell r="Q83"/>
          <cell r="R83"/>
          <cell r="S83"/>
          <cell r="T83">
            <v>75</v>
          </cell>
          <cell r="U83"/>
          <cell r="V83"/>
          <cell r="W83" t="str">
            <v>17-111736-Title III A-391</v>
          </cell>
        </row>
        <row r="84">
          <cell r="B84" t="str">
            <v>545757</v>
          </cell>
          <cell r="C84" t="str">
            <v>Flambeau School District</v>
          </cell>
          <cell r="D84">
            <v>134700988</v>
          </cell>
          <cell r="E84" t="str">
            <v>Flambeau School District</v>
          </cell>
          <cell r="F84"/>
          <cell r="G84" t="str">
            <v>00</v>
          </cell>
          <cell r="H84">
            <v>374</v>
          </cell>
          <cell r="I84">
            <v>374</v>
          </cell>
          <cell r="J84">
            <v>0</v>
          </cell>
          <cell r="K84"/>
          <cell r="L84">
            <v>374</v>
          </cell>
          <cell r="M84"/>
          <cell r="N84"/>
          <cell r="O84"/>
          <cell r="P84">
            <v>374</v>
          </cell>
          <cell r="Q84"/>
          <cell r="R84"/>
          <cell r="S84"/>
          <cell r="T84">
            <v>374</v>
          </cell>
          <cell r="U84"/>
          <cell r="V84"/>
          <cell r="W84" t="str">
            <v>17-545757-Title III A-391</v>
          </cell>
        </row>
        <row r="85">
          <cell r="B85" t="str">
            <v>191855</v>
          </cell>
          <cell r="C85" t="str">
            <v>Florence School District</v>
          </cell>
          <cell r="D85">
            <v>189346497</v>
          </cell>
          <cell r="E85" t="str">
            <v>Florence School District</v>
          </cell>
          <cell r="F85"/>
          <cell r="G85" t="str">
            <v>00</v>
          </cell>
          <cell r="H85">
            <v>224</v>
          </cell>
          <cell r="I85">
            <v>224</v>
          </cell>
          <cell r="J85">
            <v>0</v>
          </cell>
          <cell r="K85"/>
          <cell r="L85">
            <v>224</v>
          </cell>
          <cell r="M85"/>
          <cell r="N85"/>
          <cell r="O85"/>
          <cell r="P85">
            <v>224</v>
          </cell>
          <cell r="Q85"/>
          <cell r="R85"/>
          <cell r="S85"/>
          <cell r="T85">
            <v>224</v>
          </cell>
          <cell r="U85"/>
          <cell r="V85"/>
          <cell r="W85" t="str">
            <v>17-191855-Title III A-391</v>
          </cell>
        </row>
        <row r="86">
          <cell r="B86" t="str">
            <v>201862</v>
          </cell>
          <cell r="C86" t="str">
            <v>Fond du Lac School District</v>
          </cell>
          <cell r="D86" t="str">
            <v>093028843</v>
          </cell>
          <cell r="E86" t="str">
            <v>Fond du Lac School District</v>
          </cell>
          <cell r="F86"/>
          <cell r="G86" t="str">
            <v>00</v>
          </cell>
          <cell r="H86">
            <v>19300</v>
          </cell>
          <cell r="I86">
            <v>19300</v>
          </cell>
          <cell r="J86">
            <v>0</v>
          </cell>
          <cell r="K86"/>
          <cell r="L86">
            <v>19300</v>
          </cell>
          <cell r="M86"/>
          <cell r="N86"/>
          <cell r="O86"/>
          <cell r="P86">
            <v>19300</v>
          </cell>
          <cell r="Q86"/>
          <cell r="R86"/>
          <cell r="S86"/>
          <cell r="T86">
            <v>19300</v>
          </cell>
          <cell r="U86"/>
          <cell r="V86"/>
          <cell r="W86" t="str">
            <v>17-201862-Title III A-391</v>
          </cell>
        </row>
        <row r="87">
          <cell r="B87" t="str">
            <v>641870</v>
          </cell>
          <cell r="C87" t="str">
            <v>Fontana J8 School District</v>
          </cell>
          <cell r="D87">
            <v>189347719</v>
          </cell>
          <cell r="E87" t="str">
            <v>Fontana J8 School District</v>
          </cell>
          <cell r="F87"/>
          <cell r="G87" t="str">
            <v>00</v>
          </cell>
          <cell r="H87">
            <v>823</v>
          </cell>
          <cell r="I87">
            <v>823</v>
          </cell>
          <cell r="J87">
            <v>0</v>
          </cell>
          <cell r="K87"/>
          <cell r="L87">
            <v>823</v>
          </cell>
          <cell r="M87"/>
          <cell r="N87"/>
          <cell r="O87"/>
          <cell r="P87">
            <v>823</v>
          </cell>
          <cell r="Q87"/>
          <cell r="R87"/>
          <cell r="S87"/>
          <cell r="T87">
            <v>823</v>
          </cell>
          <cell r="U87"/>
          <cell r="V87"/>
          <cell r="W87" t="str">
            <v>17-641870-Title III A-391</v>
          </cell>
        </row>
        <row r="88">
          <cell r="B88" t="str">
            <v>281883</v>
          </cell>
          <cell r="C88" t="str">
            <v>Fort Atkinson School District</v>
          </cell>
          <cell r="D88">
            <v>100082734</v>
          </cell>
          <cell r="E88" t="str">
            <v>Fort Atkinson School District</v>
          </cell>
          <cell r="F88"/>
          <cell r="G88" t="str">
            <v>00</v>
          </cell>
          <cell r="H88">
            <v>4488</v>
          </cell>
          <cell r="I88">
            <v>4488</v>
          </cell>
          <cell r="J88">
            <v>0</v>
          </cell>
          <cell r="K88"/>
          <cell r="L88">
            <v>4488</v>
          </cell>
          <cell r="M88"/>
          <cell r="N88"/>
          <cell r="O88"/>
          <cell r="P88">
            <v>4488</v>
          </cell>
          <cell r="Q88"/>
          <cell r="R88"/>
          <cell r="S88"/>
          <cell r="T88">
            <v>4488</v>
          </cell>
          <cell r="U88"/>
          <cell r="V88"/>
          <cell r="W88" t="str">
            <v>17-281883-Title III A-391</v>
          </cell>
        </row>
        <row r="89">
          <cell r="B89" t="str">
            <v>401890</v>
          </cell>
          <cell r="C89" t="str">
            <v>Fox Point Joint #2 School District</v>
          </cell>
          <cell r="D89" t="str">
            <v>020468385</v>
          </cell>
          <cell r="E89" t="str">
            <v>Fox Point Joint #2 School District</v>
          </cell>
          <cell r="F89"/>
          <cell r="G89" t="str">
            <v>00</v>
          </cell>
          <cell r="H89">
            <v>524</v>
          </cell>
          <cell r="I89">
            <v>524</v>
          </cell>
          <cell r="J89">
            <v>0</v>
          </cell>
          <cell r="K89"/>
          <cell r="L89">
            <v>524</v>
          </cell>
          <cell r="M89"/>
          <cell r="N89"/>
          <cell r="O89"/>
          <cell r="P89">
            <v>524</v>
          </cell>
          <cell r="Q89"/>
          <cell r="R89"/>
          <cell r="S89"/>
          <cell r="T89">
            <v>524</v>
          </cell>
          <cell r="U89"/>
          <cell r="V89"/>
          <cell r="W89" t="str">
            <v>17-401890-Title III A-391</v>
          </cell>
        </row>
        <row r="90">
          <cell r="B90" t="str">
            <v>401900</v>
          </cell>
          <cell r="C90" t="str">
            <v>Franklin Public School District</v>
          </cell>
          <cell r="D90" t="str">
            <v>831130695</v>
          </cell>
          <cell r="E90" t="str">
            <v>Franklin Public School District</v>
          </cell>
          <cell r="F90"/>
          <cell r="G90" t="str">
            <v>00</v>
          </cell>
          <cell r="H90">
            <v>13166</v>
          </cell>
          <cell r="I90">
            <v>13166</v>
          </cell>
          <cell r="J90">
            <v>0</v>
          </cell>
          <cell r="K90"/>
          <cell r="L90">
            <v>13166</v>
          </cell>
          <cell r="M90"/>
          <cell r="N90"/>
          <cell r="O90"/>
          <cell r="P90">
            <v>13166</v>
          </cell>
          <cell r="Q90"/>
          <cell r="R90"/>
          <cell r="S90"/>
          <cell r="T90">
            <v>13166</v>
          </cell>
          <cell r="U90"/>
          <cell r="V90"/>
          <cell r="W90" t="str">
            <v>17-401900-Title III A-391</v>
          </cell>
        </row>
        <row r="91">
          <cell r="B91" t="str">
            <v>481939</v>
          </cell>
          <cell r="C91" t="str">
            <v>Frederic School District</v>
          </cell>
          <cell r="D91" t="str">
            <v>080247018</v>
          </cell>
          <cell r="E91" t="str">
            <v>Frederic School District</v>
          </cell>
          <cell r="F91"/>
          <cell r="G91" t="str">
            <v>00</v>
          </cell>
          <cell r="H91">
            <v>748</v>
          </cell>
          <cell r="I91">
            <v>748</v>
          </cell>
          <cell r="J91">
            <v>0</v>
          </cell>
          <cell r="K91"/>
          <cell r="L91">
            <v>748</v>
          </cell>
          <cell r="M91"/>
          <cell r="N91"/>
          <cell r="O91"/>
          <cell r="P91">
            <v>748</v>
          </cell>
          <cell r="Q91"/>
          <cell r="R91"/>
          <cell r="S91"/>
          <cell r="T91">
            <v>748</v>
          </cell>
          <cell r="U91"/>
          <cell r="V91"/>
          <cell r="W91" t="str">
            <v>17-481939-Title III A-391</v>
          </cell>
        </row>
        <row r="92">
          <cell r="B92" t="str">
            <v>441953</v>
          </cell>
          <cell r="C92" t="str">
            <v>Freedom Area School District</v>
          </cell>
          <cell r="D92">
            <v>100082767</v>
          </cell>
          <cell r="E92" t="str">
            <v>Freedom Area School District</v>
          </cell>
          <cell r="F92"/>
          <cell r="G92" t="str">
            <v>00</v>
          </cell>
          <cell r="H92">
            <v>4264</v>
          </cell>
          <cell r="I92">
            <v>4264</v>
          </cell>
          <cell r="J92">
            <v>0</v>
          </cell>
          <cell r="K92"/>
          <cell r="L92">
            <v>4264</v>
          </cell>
          <cell r="M92"/>
          <cell r="N92"/>
          <cell r="O92"/>
          <cell r="P92">
            <v>4264</v>
          </cell>
          <cell r="Q92"/>
          <cell r="R92"/>
          <cell r="S92"/>
          <cell r="T92">
            <v>4264</v>
          </cell>
          <cell r="U92"/>
          <cell r="V92"/>
          <cell r="W92" t="str">
            <v>17-441953-Title III A-391</v>
          </cell>
        </row>
        <row r="93">
          <cell r="B93" t="str">
            <v>612009</v>
          </cell>
          <cell r="C93" t="str">
            <v>Galesville-Ettrick-Trempealeau School District</v>
          </cell>
          <cell r="D93">
            <v>100876903</v>
          </cell>
          <cell r="E93" t="str">
            <v>Galesville-Ettrick-Trempealeau School District</v>
          </cell>
          <cell r="F93"/>
          <cell r="G93" t="str">
            <v>00</v>
          </cell>
          <cell r="H93">
            <v>75</v>
          </cell>
          <cell r="I93">
            <v>75</v>
          </cell>
          <cell r="J93">
            <v>0</v>
          </cell>
          <cell r="K93"/>
          <cell r="L93">
            <v>75</v>
          </cell>
          <cell r="M93"/>
          <cell r="N93"/>
          <cell r="O93"/>
          <cell r="P93">
            <v>75</v>
          </cell>
          <cell r="Q93"/>
          <cell r="R93"/>
          <cell r="S93"/>
          <cell r="T93">
            <v>75</v>
          </cell>
          <cell r="U93"/>
          <cell r="V93"/>
          <cell r="W93" t="str">
            <v>17-612009-Title III A-391</v>
          </cell>
        </row>
        <row r="94">
          <cell r="B94" t="str">
            <v>642051</v>
          </cell>
          <cell r="C94" t="str">
            <v>Genoa City Joint #2 School District</v>
          </cell>
          <cell r="D94">
            <v>110589160</v>
          </cell>
          <cell r="E94" t="str">
            <v>Genoa City Joint #2 School District</v>
          </cell>
          <cell r="F94"/>
          <cell r="G94" t="str">
            <v>00</v>
          </cell>
          <cell r="H94">
            <v>524</v>
          </cell>
          <cell r="I94">
            <v>524</v>
          </cell>
          <cell r="J94">
            <v>0</v>
          </cell>
          <cell r="K94"/>
          <cell r="L94">
            <v>524</v>
          </cell>
          <cell r="M94"/>
          <cell r="N94"/>
          <cell r="O94"/>
          <cell r="P94">
            <v>524</v>
          </cell>
          <cell r="Q94"/>
          <cell r="R94"/>
          <cell r="S94"/>
          <cell r="T94">
            <v>524</v>
          </cell>
          <cell r="U94"/>
          <cell r="V94"/>
          <cell r="W94" t="str">
            <v>17-642051-Title III A-391</v>
          </cell>
        </row>
        <row r="95">
          <cell r="B95" t="str">
            <v>662058</v>
          </cell>
          <cell r="C95" t="str">
            <v>Germantown School District</v>
          </cell>
          <cell r="D95">
            <v>100082809</v>
          </cell>
          <cell r="E95" t="str">
            <v>Germantown School District</v>
          </cell>
          <cell r="F95"/>
          <cell r="G95" t="str">
            <v>00</v>
          </cell>
          <cell r="H95">
            <v>2693</v>
          </cell>
          <cell r="I95">
            <v>2693</v>
          </cell>
          <cell r="J95">
            <v>0</v>
          </cell>
          <cell r="K95"/>
          <cell r="L95">
            <v>2693</v>
          </cell>
          <cell r="M95"/>
          <cell r="N95"/>
          <cell r="O95"/>
          <cell r="P95">
            <v>2693</v>
          </cell>
          <cell r="Q95"/>
          <cell r="R95"/>
          <cell r="S95"/>
          <cell r="T95">
            <v>2693</v>
          </cell>
          <cell r="U95"/>
          <cell r="V95"/>
          <cell r="W95" t="str">
            <v>17-662058-Title III A-391</v>
          </cell>
        </row>
        <row r="96">
          <cell r="B96" t="str">
            <v>152114</v>
          </cell>
          <cell r="C96" t="str">
            <v>Gibraltar Area School District</v>
          </cell>
          <cell r="D96" t="str">
            <v>006999338</v>
          </cell>
          <cell r="E96" t="str">
            <v>Gibraltar Area School District</v>
          </cell>
          <cell r="F96"/>
          <cell r="G96" t="str">
            <v>00</v>
          </cell>
          <cell r="H96">
            <v>75</v>
          </cell>
          <cell r="I96">
            <v>75</v>
          </cell>
          <cell r="J96">
            <v>0</v>
          </cell>
          <cell r="K96"/>
          <cell r="L96">
            <v>75</v>
          </cell>
          <cell r="M96"/>
          <cell r="N96"/>
          <cell r="O96"/>
          <cell r="P96">
            <v>75</v>
          </cell>
          <cell r="Q96"/>
          <cell r="R96"/>
          <cell r="S96"/>
          <cell r="T96">
            <v>75</v>
          </cell>
          <cell r="U96"/>
          <cell r="V96"/>
          <cell r="W96" t="str">
            <v>17-152114-Title III A-391</v>
          </cell>
        </row>
        <row r="97">
          <cell r="B97" t="str">
            <v>422128</v>
          </cell>
          <cell r="C97" t="str">
            <v>Gillett School District</v>
          </cell>
          <cell r="D97" t="str">
            <v>800510575</v>
          </cell>
          <cell r="E97" t="str">
            <v>Gillett School District</v>
          </cell>
          <cell r="F97"/>
          <cell r="G97" t="str">
            <v>00</v>
          </cell>
          <cell r="H97">
            <v>524</v>
          </cell>
          <cell r="I97">
            <v>524</v>
          </cell>
          <cell r="J97">
            <v>0</v>
          </cell>
          <cell r="K97"/>
          <cell r="L97">
            <v>524</v>
          </cell>
          <cell r="M97"/>
          <cell r="N97"/>
          <cell r="O97"/>
          <cell r="P97">
            <v>524</v>
          </cell>
          <cell r="Q97"/>
          <cell r="R97"/>
          <cell r="S97"/>
          <cell r="T97">
            <v>524</v>
          </cell>
          <cell r="U97"/>
          <cell r="V97"/>
          <cell r="W97" t="str">
            <v>17-422128-Title III A-391</v>
          </cell>
        </row>
        <row r="98">
          <cell r="B98" t="str">
            <v>402184</v>
          </cell>
          <cell r="C98" t="str">
            <v>Glendale-River Hills School District</v>
          </cell>
          <cell r="D98">
            <v>124066689</v>
          </cell>
          <cell r="E98" t="str">
            <v>Glendale-River Hills School District</v>
          </cell>
          <cell r="F98"/>
          <cell r="G98" t="str">
            <v>00</v>
          </cell>
          <cell r="H98">
            <v>898</v>
          </cell>
          <cell r="I98">
            <v>898</v>
          </cell>
          <cell r="J98">
            <v>0</v>
          </cell>
          <cell r="K98"/>
          <cell r="L98">
            <v>898</v>
          </cell>
          <cell r="M98"/>
          <cell r="N98"/>
          <cell r="O98"/>
          <cell r="P98">
            <v>898</v>
          </cell>
          <cell r="Q98"/>
          <cell r="R98"/>
          <cell r="S98"/>
          <cell r="T98">
            <v>898</v>
          </cell>
          <cell r="U98"/>
          <cell r="V98"/>
          <cell r="W98" t="str">
            <v>17-402184-Title III A-391</v>
          </cell>
        </row>
        <row r="99">
          <cell r="B99" t="str">
            <v>552198</v>
          </cell>
          <cell r="C99" t="str">
            <v>Glenwood City School District</v>
          </cell>
          <cell r="D99">
            <v>135502862</v>
          </cell>
          <cell r="E99" t="str">
            <v>Glenwood City School District</v>
          </cell>
          <cell r="F99"/>
          <cell r="G99" t="str">
            <v>00</v>
          </cell>
          <cell r="H99">
            <v>748</v>
          </cell>
          <cell r="I99">
            <v>748</v>
          </cell>
          <cell r="J99">
            <v>0</v>
          </cell>
          <cell r="K99"/>
          <cell r="L99">
            <v>748</v>
          </cell>
          <cell r="M99"/>
          <cell r="N99"/>
          <cell r="O99"/>
          <cell r="P99">
            <v>748</v>
          </cell>
          <cell r="Q99"/>
          <cell r="R99"/>
          <cell r="S99"/>
          <cell r="T99">
            <v>748</v>
          </cell>
          <cell r="U99"/>
          <cell r="V99"/>
          <cell r="W99" t="str">
            <v>17-552198-Title III A-391</v>
          </cell>
        </row>
        <row r="100">
          <cell r="B100" t="str">
            <v>382212</v>
          </cell>
          <cell r="C100" t="str">
            <v>Goodman-Armstrong School District</v>
          </cell>
          <cell r="D100">
            <v>826926750</v>
          </cell>
          <cell r="E100" t="str">
            <v>Goodman-Armstrong School District</v>
          </cell>
          <cell r="F100"/>
          <cell r="G100" t="str">
            <v>00</v>
          </cell>
          <cell r="H100">
            <v>449</v>
          </cell>
          <cell r="I100">
            <v>449</v>
          </cell>
          <cell r="J100">
            <v>0</v>
          </cell>
          <cell r="K100"/>
          <cell r="L100">
            <v>449</v>
          </cell>
          <cell r="M100"/>
          <cell r="N100"/>
          <cell r="O100"/>
          <cell r="P100">
            <v>449</v>
          </cell>
          <cell r="Q100"/>
          <cell r="R100"/>
          <cell r="S100"/>
          <cell r="T100">
            <v>449</v>
          </cell>
          <cell r="U100"/>
          <cell r="V100"/>
          <cell r="W100" t="str">
            <v>17-382212-Title III A-391</v>
          </cell>
        </row>
        <row r="101">
          <cell r="B101" t="str">
            <v>452217</v>
          </cell>
          <cell r="C101" t="str">
            <v>Grafton School District</v>
          </cell>
          <cell r="D101" t="str">
            <v>020466322</v>
          </cell>
          <cell r="E101" t="str">
            <v>Grafton School District</v>
          </cell>
          <cell r="F101"/>
          <cell r="G101" t="str">
            <v>00</v>
          </cell>
          <cell r="H101">
            <v>898</v>
          </cell>
          <cell r="I101">
            <v>898</v>
          </cell>
          <cell r="J101">
            <v>0</v>
          </cell>
          <cell r="K101"/>
          <cell r="L101">
            <v>898</v>
          </cell>
          <cell r="M101"/>
          <cell r="N101"/>
          <cell r="O101"/>
          <cell r="P101">
            <v>898</v>
          </cell>
          <cell r="Q101"/>
          <cell r="R101"/>
          <cell r="S101"/>
          <cell r="T101">
            <v>898</v>
          </cell>
          <cell r="U101"/>
          <cell r="V101"/>
          <cell r="W101" t="str">
            <v>17-452217-Title III A-391</v>
          </cell>
        </row>
        <row r="102">
          <cell r="B102" t="str">
            <v>102226</v>
          </cell>
          <cell r="C102" t="str">
            <v>Granton Area School District</v>
          </cell>
          <cell r="D102" t="str">
            <v>189346158</v>
          </cell>
          <cell r="E102" t="str">
            <v>Granton Area School District</v>
          </cell>
          <cell r="F102"/>
          <cell r="G102" t="str">
            <v>00</v>
          </cell>
          <cell r="H102">
            <v>75</v>
          </cell>
          <cell r="I102">
            <v>75</v>
          </cell>
          <cell r="J102">
            <v>0</v>
          </cell>
          <cell r="K102"/>
          <cell r="L102">
            <v>75</v>
          </cell>
          <cell r="M102"/>
          <cell r="N102"/>
          <cell r="O102"/>
          <cell r="P102">
            <v>75</v>
          </cell>
          <cell r="Q102"/>
          <cell r="R102"/>
          <cell r="S102"/>
          <cell r="T102">
            <v>75</v>
          </cell>
          <cell r="U102"/>
          <cell r="V102"/>
          <cell r="W102" t="str">
            <v>17-102226-Title III A-391</v>
          </cell>
        </row>
        <row r="103">
          <cell r="B103" t="str">
            <v>072233</v>
          </cell>
          <cell r="C103" t="str">
            <v>Grantsburg School District</v>
          </cell>
          <cell r="D103">
            <v>189346075</v>
          </cell>
          <cell r="E103" t="str">
            <v>Grantsburg School District</v>
          </cell>
          <cell r="F103"/>
          <cell r="G103" t="str">
            <v>00</v>
          </cell>
          <cell r="H103">
            <v>1047</v>
          </cell>
          <cell r="I103">
            <v>1047</v>
          </cell>
          <cell r="J103">
            <v>0</v>
          </cell>
          <cell r="K103"/>
          <cell r="L103">
            <v>1047</v>
          </cell>
          <cell r="M103"/>
          <cell r="N103"/>
          <cell r="O103"/>
          <cell r="P103">
            <v>1047</v>
          </cell>
          <cell r="Q103"/>
          <cell r="R103"/>
          <cell r="S103"/>
          <cell r="T103">
            <v>1047</v>
          </cell>
          <cell r="U103"/>
          <cell r="V103"/>
          <cell r="W103" t="str">
            <v>17-072233-Title III A-391</v>
          </cell>
        </row>
        <row r="104">
          <cell r="B104" t="str">
            <v>052289</v>
          </cell>
          <cell r="C104" t="str">
            <v>Green Bay Area School District</v>
          </cell>
          <cell r="D104" t="str">
            <v>100582212</v>
          </cell>
          <cell r="E104" t="str">
            <v>Green Bay Area Public School District</v>
          </cell>
          <cell r="F104"/>
          <cell r="G104" t="str">
            <v>00</v>
          </cell>
          <cell r="H104">
            <v>199812</v>
          </cell>
          <cell r="I104">
            <v>199812</v>
          </cell>
          <cell r="J104">
            <v>0</v>
          </cell>
          <cell r="K104"/>
          <cell r="L104">
            <v>199812</v>
          </cell>
          <cell r="M104"/>
          <cell r="N104"/>
          <cell r="O104"/>
          <cell r="P104">
            <v>199812</v>
          </cell>
          <cell r="Q104"/>
          <cell r="R104"/>
          <cell r="S104"/>
          <cell r="T104">
            <v>199812</v>
          </cell>
          <cell r="U104"/>
          <cell r="V104"/>
          <cell r="W104" t="str">
            <v>17-052289-Title III A-391</v>
          </cell>
        </row>
        <row r="105">
          <cell r="B105" t="str">
            <v>402296</v>
          </cell>
          <cell r="C105" t="str">
            <v>Greendale School District</v>
          </cell>
          <cell r="D105" t="str">
            <v>071162002</v>
          </cell>
          <cell r="E105" t="str">
            <v>Greendale School District</v>
          </cell>
          <cell r="F105"/>
          <cell r="G105" t="str">
            <v>00</v>
          </cell>
          <cell r="H105">
            <v>2244</v>
          </cell>
          <cell r="I105">
            <v>2244</v>
          </cell>
          <cell r="J105">
            <v>0</v>
          </cell>
          <cell r="K105"/>
          <cell r="L105">
            <v>2244</v>
          </cell>
          <cell r="M105"/>
          <cell r="N105"/>
          <cell r="O105"/>
          <cell r="P105">
            <v>2244</v>
          </cell>
          <cell r="Q105"/>
          <cell r="R105"/>
          <cell r="S105"/>
          <cell r="T105">
            <v>2244</v>
          </cell>
          <cell r="U105"/>
          <cell r="V105"/>
          <cell r="W105" t="str">
            <v>17-402296-Title III A-391</v>
          </cell>
        </row>
        <row r="106">
          <cell r="B106" t="str">
            <v>402303</v>
          </cell>
          <cell r="C106" t="str">
            <v>Greenfield School District</v>
          </cell>
          <cell r="D106" t="str">
            <v>071160238</v>
          </cell>
          <cell r="E106" t="str">
            <v>Greenfield School District</v>
          </cell>
          <cell r="F106"/>
          <cell r="G106" t="str">
            <v>00</v>
          </cell>
          <cell r="H106">
            <v>7256</v>
          </cell>
          <cell r="I106">
            <v>7256</v>
          </cell>
          <cell r="J106">
            <v>0</v>
          </cell>
          <cell r="K106"/>
          <cell r="L106">
            <v>7256</v>
          </cell>
          <cell r="M106"/>
          <cell r="N106"/>
          <cell r="O106"/>
          <cell r="P106">
            <v>7256</v>
          </cell>
          <cell r="Q106"/>
          <cell r="R106"/>
          <cell r="S106"/>
          <cell r="T106">
            <v>7256</v>
          </cell>
          <cell r="U106"/>
          <cell r="V106"/>
          <cell r="W106" t="str">
            <v>17-402303-Title III A-391</v>
          </cell>
        </row>
        <row r="107">
          <cell r="B107" t="str">
            <v>672420</v>
          </cell>
          <cell r="C107" t="str">
            <v>Hamilton School District</v>
          </cell>
          <cell r="D107" t="str">
            <v>020469995</v>
          </cell>
          <cell r="E107" t="str">
            <v>Hamilton School District</v>
          </cell>
          <cell r="F107"/>
          <cell r="G107" t="str">
            <v>00</v>
          </cell>
          <cell r="H107">
            <v>1870</v>
          </cell>
          <cell r="I107">
            <v>1870</v>
          </cell>
          <cell r="J107">
            <v>0</v>
          </cell>
          <cell r="K107"/>
          <cell r="L107">
            <v>1870</v>
          </cell>
          <cell r="M107"/>
          <cell r="N107"/>
          <cell r="O107"/>
          <cell r="P107">
            <v>1870</v>
          </cell>
          <cell r="Q107"/>
          <cell r="R107"/>
          <cell r="S107"/>
          <cell r="T107">
            <v>1870</v>
          </cell>
          <cell r="U107"/>
          <cell r="V107"/>
          <cell r="W107" t="str">
            <v>17-672420-Title III A-391</v>
          </cell>
        </row>
        <row r="108">
          <cell r="B108" t="str">
            <v>662443</v>
          </cell>
          <cell r="C108" t="str">
            <v>Hartford Joint #1 School District</v>
          </cell>
          <cell r="D108" t="str">
            <v>027203942</v>
          </cell>
          <cell r="E108" t="str">
            <v>Hartford Joint #1 School District</v>
          </cell>
          <cell r="F108"/>
          <cell r="G108" t="str">
            <v>00</v>
          </cell>
          <cell r="H108">
            <v>2992</v>
          </cell>
          <cell r="I108">
            <v>2992</v>
          </cell>
          <cell r="J108">
            <v>0</v>
          </cell>
          <cell r="K108"/>
          <cell r="L108">
            <v>2992</v>
          </cell>
          <cell r="M108"/>
          <cell r="N108"/>
          <cell r="O108"/>
          <cell r="P108">
            <v>2992</v>
          </cell>
          <cell r="Q108"/>
          <cell r="R108"/>
          <cell r="S108"/>
          <cell r="T108">
            <v>2992</v>
          </cell>
          <cell r="U108"/>
          <cell r="V108"/>
          <cell r="W108" t="str">
            <v>17-662443-Title III A-391</v>
          </cell>
        </row>
        <row r="109">
          <cell r="B109" t="str">
            <v>662436</v>
          </cell>
          <cell r="C109" t="str">
            <v>Hartford Union High School District</v>
          </cell>
          <cell r="D109" t="str">
            <v>027203967</v>
          </cell>
          <cell r="E109" t="str">
            <v>Hartford Union High School District</v>
          </cell>
          <cell r="F109"/>
          <cell r="G109" t="str">
            <v>00</v>
          </cell>
          <cell r="H109">
            <v>1721</v>
          </cell>
          <cell r="I109">
            <v>1721</v>
          </cell>
          <cell r="J109">
            <v>0</v>
          </cell>
          <cell r="K109"/>
          <cell r="L109">
            <v>1721</v>
          </cell>
          <cell r="M109"/>
          <cell r="N109"/>
          <cell r="O109"/>
          <cell r="P109">
            <v>1721</v>
          </cell>
          <cell r="Q109"/>
          <cell r="R109"/>
          <cell r="S109"/>
          <cell r="T109">
            <v>1721</v>
          </cell>
          <cell r="U109"/>
          <cell r="V109"/>
          <cell r="W109" t="str">
            <v>17-662436-Title III A-391</v>
          </cell>
        </row>
        <row r="110">
          <cell r="B110" t="str">
            <v>672460</v>
          </cell>
          <cell r="C110" t="str">
            <v>Hartland-Lakeside Joint #3 School District</v>
          </cell>
          <cell r="D110" t="str">
            <v>014992957</v>
          </cell>
          <cell r="E110" t="str">
            <v>Hartland-Lakeside Joint #3 School District</v>
          </cell>
          <cell r="F110"/>
          <cell r="G110" t="str">
            <v>00</v>
          </cell>
          <cell r="H110">
            <v>823</v>
          </cell>
          <cell r="I110">
            <v>823</v>
          </cell>
          <cell r="J110">
            <v>0</v>
          </cell>
          <cell r="K110"/>
          <cell r="L110">
            <v>823</v>
          </cell>
          <cell r="M110"/>
          <cell r="N110"/>
          <cell r="O110"/>
          <cell r="P110">
            <v>823</v>
          </cell>
          <cell r="Q110"/>
          <cell r="R110"/>
          <cell r="S110"/>
          <cell r="T110">
            <v>823</v>
          </cell>
          <cell r="U110"/>
          <cell r="V110"/>
          <cell r="W110" t="str">
            <v>17-672460-Title III A-391</v>
          </cell>
        </row>
        <row r="111">
          <cell r="B111" t="str">
            <v>572478</v>
          </cell>
          <cell r="C111" t="str">
            <v>Hayward Community School District</v>
          </cell>
          <cell r="D111" t="str">
            <v>780209289</v>
          </cell>
          <cell r="E111" t="str">
            <v>Hayward Community School District</v>
          </cell>
          <cell r="F111"/>
          <cell r="G111" t="str">
            <v>00</v>
          </cell>
          <cell r="H111">
            <v>15859</v>
          </cell>
          <cell r="I111">
            <v>15859</v>
          </cell>
          <cell r="J111">
            <v>0</v>
          </cell>
          <cell r="K111"/>
          <cell r="L111">
            <v>15859</v>
          </cell>
          <cell r="M111"/>
          <cell r="N111"/>
          <cell r="O111"/>
          <cell r="P111">
            <v>15859</v>
          </cell>
          <cell r="Q111"/>
          <cell r="R111"/>
          <cell r="S111"/>
          <cell r="T111">
            <v>15859</v>
          </cell>
          <cell r="U111"/>
          <cell r="V111"/>
          <cell r="W111" t="str">
            <v>17-572478-Title III A-391</v>
          </cell>
        </row>
        <row r="112">
          <cell r="B112" t="str">
            <v>082534</v>
          </cell>
          <cell r="C112" t="str">
            <v>Hilbert School District</v>
          </cell>
          <cell r="D112" t="str">
            <v>002562668</v>
          </cell>
          <cell r="E112" t="str">
            <v>Hilbert School District</v>
          </cell>
          <cell r="F112"/>
          <cell r="G112" t="str">
            <v>00</v>
          </cell>
          <cell r="H112">
            <v>449</v>
          </cell>
          <cell r="I112">
            <v>449</v>
          </cell>
          <cell r="J112">
            <v>0</v>
          </cell>
          <cell r="K112"/>
          <cell r="L112">
            <v>449</v>
          </cell>
          <cell r="M112"/>
          <cell r="N112"/>
          <cell r="O112"/>
          <cell r="P112">
            <v>449</v>
          </cell>
          <cell r="Q112"/>
          <cell r="R112"/>
          <cell r="S112"/>
          <cell r="T112">
            <v>449</v>
          </cell>
          <cell r="U112"/>
          <cell r="V112"/>
          <cell r="W112" t="str">
            <v>17-082534-Title III A-391</v>
          </cell>
        </row>
        <row r="113">
          <cell r="B113" t="str">
            <v>322562</v>
          </cell>
          <cell r="C113" t="str">
            <v>Holmen School District</v>
          </cell>
          <cell r="D113" t="str">
            <v>100607829</v>
          </cell>
          <cell r="E113" t="str">
            <v>Holmen School District</v>
          </cell>
          <cell r="F113"/>
          <cell r="G113" t="str">
            <v>00</v>
          </cell>
          <cell r="H113">
            <v>11371</v>
          </cell>
          <cell r="I113">
            <v>11371</v>
          </cell>
          <cell r="J113">
            <v>0</v>
          </cell>
          <cell r="K113"/>
          <cell r="L113">
            <v>11371</v>
          </cell>
          <cell r="M113"/>
          <cell r="N113"/>
          <cell r="O113"/>
          <cell r="P113">
            <v>11371</v>
          </cell>
          <cell r="Q113"/>
          <cell r="R113"/>
          <cell r="S113"/>
          <cell r="T113">
            <v>11371</v>
          </cell>
          <cell r="U113"/>
          <cell r="V113"/>
          <cell r="W113" t="str">
            <v>17-322562-Title III A-391</v>
          </cell>
        </row>
        <row r="114">
          <cell r="B114" t="str">
            <v>142576</v>
          </cell>
          <cell r="C114" t="str">
            <v>Horicon School District</v>
          </cell>
          <cell r="D114">
            <v>100082999</v>
          </cell>
          <cell r="E114" t="str">
            <v>Horicon School District</v>
          </cell>
          <cell r="F114"/>
          <cell r="G114" t="str">
            <v>00</v>
          </cell>
          <cell r="H114">
            <v>75</v>
          </cell>
          <cell r="I114">
            <v>75</v>
          </cell>
          <cell r="J114">
            <v>0</v>
          </cell>
          <cell r="K114"/>
          <cell r="L114">
            <v>75</v>
          </cell>
          <cell r="M114"/>
          <cell r="N114"/>
          <cell r="O114"/>
          <cell r="P114">
            <v>75</v>
          </cell>
          <cell r="Q114"/>
          <cell r="R114"/>
          <cell r="S114"/>
          <cell r="T114">
            <v>75</v>
          </cell>
          <cell r="U114"/>
          <cell r="V114"/>
          <cell r="W114" t="str">
            <v>17-142576-Title III A-391</v>
          </cell>
        </row>
        <row r="115">
          <cell r="B115" t="str">
            <v>442583</v>
          </cell>
          <cell r="C115" t="str">
            <v>Hortonville School District</v>
          </cell>
          <cell r="D115" t="str">
            <v>018614842</v>
          </cell>
          <cell r="E115" t="str">
            <v>Hortonville School District</v>
          </cell>
          <cell r="F115"/>
          <cell r="G115" t="str">
            <v>00</v>
          </cell>
          <cell r="H115">
            <v>4189</v>
          </cell>
          <cell r="I115">
            <v>4189</v>
          </cell>
          <cell r="J115">
            <v>0</v>
          </cell>
          <cell r="K115"/>
          <cell r="L115">
            <v>4189</v>
          </cell>
          <cell r="M115"/>
          <cell r="N115"/>
          <cell r="O115"/>
          <cell r="P115">
            <v>4189</v>
          </cell>
          <cell r="Q115"/>
          <cell r="R115"/>
          <cell r="S115"/>
          <cell r="T115">
            <v>4189</v>
          </cell>
          <cell r="U115"/>
          <cell r="V115"/>
          <cell r="W115" t="str">
            <v>17-442583-Title III A-391</v>
          </cell>
        </row>
        <row r="116">
          <cell r="B116" t="str">
            <v>592605</v>
          </cell>
          <cell r="C116" t="str">
            <v>Howards Grove School District</v>
          </cell>
          <cell r="D116">
            <v>100083013</v>
          </cell>
          <cell r="E116" t="str">
            <v>Howards Grove School District</v>
          </cell>
          <cell r="F116"/>
          <cell r="G116" t="str">
            <v>00</v>
          </cell>
          <cell r="H116">
            <v>75</v>
          </cell>
          <cell r="I116">
            <v>75</v>
          </cell>
          <cell r="J116">
            <v>0</v>
          </cell>
          <cell r="K116"/>
          <cell r="L116">
            <v>75</v>
          </cell>
          <cell r="M116"/>
          <cell r="N116"/>
          <cell r="O116"/>
          <cell r="P116">
            <v>75</v>
          </cell>
          <cell r="Q116"/>
          <cell r="R116"/>
          <cell r="S116"/>
          <cell r="T116">
            <v>75</v>
          </cell>
          <cell r="U116"/>
          <cell r="V116"/>
          <cell r="W116" t="str">
            <v>17-592605-Title III A-391</v>
          </cell>
        </row>
        <row r="117">
          <cell r="B117" t="str">
            <v>052604</v>
          </cell>
          <cell r="C117" t="str">
            <v>Howard-Suamico School District</v>
          </cell>
          <cell r="D117" t="str">
            <v>086188315</v>
          </cell>
          <cell r="E117" t="str">
            <v>Howard-Suamico School District</v>
          </cell>
          <cell r="F117"/>
          <cell r="G117" t="str">
            <v>00</v>
          </cell>
          <cell r="H117">
            <v>5611</v>
          </cell>
          <cell r="I117">
            <v>5611</v>
          </cell>
          <cell r="J117">
            <v>0</v>
          </cell>
          <cell r="K117"/>
          <cell r="L117">
            <v>5611</v>
          </cell>
          <cell r="M117"/>
          <cell r="N117"/>
          <cell r="O117"/>
          <cell r="P117">
            <v>5611</v>
          </cell>
          <cell r="Q117"/>
          <cell r="R117"/>
          <cell r="S117"/>
          <cell r="T117">
            <v>5611</v>
          </cell>
          <cell r="U117"/>
          <cell r="V117"/>
          <cell r="W117" t="str">
            <v>17-052604-Title III A-391</v>
          </cell>
        </row>
        <row r="118">
          <cell r="B118" t="str">
            <v>552611</v>
          </cell>
          <cell r="C118" t="str">
            <v>Hudson School District</v>
          </cell>
          <cell r="D118">
            <v>605893056</v>
          </cell>
          <cell r="E118" t="str">
            <v>Hudson School District</v>
          </cell>
          <cell r="F118"/>
          <cell r="G118" t="str">
            <v>00</v>
          </cell>
          <cell r="H118">
            <v>2020</v>
          </cell>
          <cell r="I118">
            <v>2020</v>
          </cell>
          <cell r="J118">
            <v>0</v>
          </cell>
          <cell r="K118"/>
          <cell r="L118">
            <v>2020</v>
          </cell>
          <cell r="M118"/>
          <cell r="N118"/>
          <cell r="O118"/>
          <cell r="P118">
            <v>2020</v>
          </cell>
          <cell r="Q118"/>
          <cell r="R118"/>
          <cell r="S118"/>
          <cell r="T118">
            <v>2020</v>
          </cell>
          <cell r="U118"/>
          <cell r="V118"/>
          <cell r="W118" t="str">
            <v>17-552611-Title III A-391</v>
          </cell>
        </row>
        <row r="119">
          <cell r="B119" t="str">
            <v>262618</v>
          </cell>
          <cell r="C119" t="str">
            <v>Hurley School District</v>
          </cell>
          <cell r="D119" t="str">
            <v>800164365</v>
          </cell>
          <cell r="E119" t="str">
            <v>Hurley School District</v>
          </cell>
          <cell r="F119"/>
          <cell r="G119" t="str">
            <v>00</v>
          </cell>
          <cell r="H119">
            <v>449</v>
          </cell>
          <cell r="I119">
            <v>449</v>
          </cell>
          <cell r="J119">
            <v>0</v>
          </cell>
          <cell r="K119"/>
          <cell r="L119">
            <v>449</v>
          </cell>
          <cell r="M119"/>
          <cell r="N119"/>
          <cell r="O119"/>
          <cell r="P119">
            <v>449</v>
          </cell>
          <cell r="Q119"/>
          <cell r="R119"/>
          <cell r="S119"/>
          <cell r="T119">
            <v>449</v>
          </cell>
          <cell r="U119"/>
          <cell r="V119"/>
          <cell r="W119" t="str">
            <v>17-262618-Title III A-391</v>
          </cell>
        </row>
        <row r="120">
          <cell r="B120" t="str">
            <v>532695</v>
          </cell>
          <cell r="C120" t="str">
            <v>Janesville School District</v>
          </cell>
          <cell r="D120" t="str">
            <v>100083070</v>
          </cell>
          <cell r="E120" t="str">
            <v>Janesville School District</v>
          </cell>
          <cell r="F120"/>
          <cell r="G120" t="str">
            <v>00</v>
          </cell>
          <cell r="H120">
            <v>18403</v>
          </cell>
          <cell r="I120">
            <v>18403</v>
          </cell>
          <cell r="J120">
            <v>0</v>
          </cell>
          <cell r="K120"/>
          <cell r="L120">
            <v>18403</v>
          </cell>
          <cell r="M120"/>
          <cell r="N120"/>
          <cell r="O120"/>
          <cell r="P120">
            <v>18403</v>
          </cell>
          <cell r="Q120"/>
          <cell r="R120"/>
          <cell r="S120"/>
          <cell r="T120">
            <v>18403</v>
          </cell>
          <cell r="U120"/>
          <cell r="V120"/>
          <cell r="W120" t="str">
            <v>17-532695-Title III A-391</v>
          </cell>
        </row>
        <row r="121">
          <cell r="B121" t="str">
            <v>282702</v>
          </cell>
          <cell r="C121" t="str">
            <v>Jefferson School District (Unified School District #10)</v>
          </cell>
          <cell r="D121" t="str">
            <v>060433976</v>
          </cell>
          <cell r="E121" t="str">
            <v>Jefferson School District (Unified School District #10)</v>
          </cell>
          <cell r="F121"/>
          <cell r="G121" t="str">
            <v>00</v>
          </cell>
          <cell r="H121">
            <v>3292</v>
          </cell>
          <cell r="I121">
            <v>3292</v>
          </cell>
          <cell r="J121">
            <v>0</v>
          </cell>
          <cell r="K121"/>
          <cell r="L121">
            <v>3292</v>
          </cell>
          <cell r="M121"/>
          <cell r="N121"/>
          <cell r="O121"/>
          <cell r="P121">
            <v>3292</v>
          </cell>
          <cell r="Q121"/>
          <cell r="R121"/>
          <cell r="S121"/>
          <cell r="T121">
            <v>3292</v>
          </cell>
          <cell r="U121"/>
          <cell r="V121"/>
          <cell r="W121" t="str">
            <v>17-282702-Title III A-391</v>
          </cell>
        </row>
        <row r="122">
          <cell r="B122" t="str">
            <v>282730</v>
          </cell>
          <cell r="C122" t="str">
            <v>Johnson Creek School District</v>
          </cell>
          <cell r="D122" t="str">
            <v>013838891</v>
          </cell>
          <cell r="E122" t="str">
            <v>Johnson Creek School District</v>
          </cell>
          <cell r="F122"/>
          <cell r="G122" t="str">
            <v>00</v>
          </cell>
          <cell r="H122">
            <v>524</v>
          </cell>
          <cell r="I122">
            <v>524</v>
          </cell>
          <cell r="J122">
            <v>0</v>
          </cell>
          <cell r="K122"/>
          <cell r="L122">
            <v>524</v>
          </cell>
          <cell r="M122"/>
          <cell r="N122"/>
          <cell r="O122"/>
          <cell r="P122">
            <v>524</v>
          </cell>
          <cell r="Q122"/>
          <cell r="R122"/>
          <cell r="S122"/>
          <cell r="T122">
            <v>524</v>
          </cell>
          <cell r="U122"/>
          <cell r="V122"/>
          <cell r="W122" t="str">
            <v>17-282730-Title III A-391</v>
          </cell>
        </row>
        <row r="123">
          <cell r="B123" t="str">
            <v>442758</v>
          </cell>
          <cell r="C123" t="str">
            <v>Kaukauna Area School District</v>
          </cell>
          <cell r="D123" t="str">
            <v>172746083</v>
          </cell>
          <cell r="E123" t="str">
            <v>Kaukauna Area School District</v>
          </cell>
          <cell r="F123"/>
          <cell r="G123" t="str">
            <v>00</v>
          </cell>
          <cell r="H123">
            <v>10698</v>
          </cell>
          <cell r="I123">
            <v>10698</v>
          </cell>
          <cell r="J123">
            <v>0</v>
          </cell>
          <cell r="K123"/>
          <cell r="L123">
            <v>10698</v>
          </cell>
          <cell r="M123"/>
          <cell r="N123"/>
          <cell r="O123"/>
          <cell r="P123">
            <v>10698</v>
          </cell>
          <cell r="Q123"/>
          <cell r="R123"/>
          <cell r="S123"/>
          <cell r="T123">
            <v>10698</v>
          </cell>
          <cell r="U123"/>
          <cell r="V123"/>
          <cell r="W123" t="str">
            <v>17-442758-Title III A-391</v>
          </cell>
        </row>
        <row r="124">
          <cell r="B124" t="str">
            <v>302793</v>
          </cell>
          <cell r="C124" t="str">
            <v>Kenosha School District</v>
          </cell>
          <cell r="D124" t="str">
            <v>096344197</v>
          </cell>
          <cell r="E124" t="str">
            <v>Kenosha School District</v>
          </cell>
          <cell r="F124"/>
          <cell r="G124" t="str">
            <v>00</v>
          </cell>
          <cell r="H124">
            <v>41892</v>
          </cell>
          <cell r="I124">
            <v>41892</v>
          </cell>
          <cell r="J124">
            <v>0</v>
          </cell>
          <cell r="K124"/>
          <cell r="L124">
            <v>41892</v>
          </cell>
          <cell r="M124"/>
          <cell r="N124"/>
          <cell r="O124"/>
          <cell r="P124">
            <v>41892</v>
          </cell>
          <cell r="Q124"/>
          <cell r="R124"/>
          <cell r="S124"/>
          <cell r="T124">
            <v>41892</v>
          </cell>
          <cell r="U124"/>
          <cell r="V124"/>
          <cell r="W124" t="str">
            <v>17-302793-Title III A-391</v>
          </cell>
        </row>
        <row r="125">
          <cell r="B125" t="str">
            <v>671376</v>
          </cell>
          <cell r="C125" t="str">
            <v>Kettle Moraine School District</v>
          </cell>
          <cell r="D125" t="str">
            <v>052691847</v>
          </cell>
          <cell r="E125" t="str">
            <v>Kettle Moraine School District</v>
          </cell>
          <cell r="F125"/>
          <cell r="G125" t="str">
            <v>00</v>
          </cell>
          <cell r="H125">
            <v>449</v>
          </cell>
          <cell r="I125">
            <v>449</v>
          </cell>
          <cell r="J125">
            <v>0</v>
          </cell>
          <cell r="K125"/>
          <cell r="L125">
            <v>449</v>
          </cell>
          <cell r="M125"/>
          <cell r="N125"/>
          <cell r="O125"/>
          <cell r="P125">
            <v>449</v>
          </cell>
          <cell r="Q125"/>
          <cell r="R125"/>
          <cell r="S125"/>
          <cell r="T125">
            <v>449</v>
          </cell>
          <cell r="U125"/>
          <cell r="V125"/>
          <cell r="W125" t="str">
            <v>17-671376-Title III A-391</v>
          </cell>
        </row>
        <row r="126">
          <cell r="B126" t="str">
            <v>662800</v>
          </cell>
          <cell r="C126" t="str">
            <v>Kewaskum School District</v>
          </cell>
          <cell r="D126" t="str">
            <v>027203983</v>
          </cell>
          <cell r="E126" t="str">
            <v>Kewaskum School District</v>
          </cell>
          <cell r="F126"/>
          <cell r="G126" t="str">
            <v>00</v>
          </cell>
          <cell r="H126">
            <v>449</v>
          </cell>
          <cell r="I126">
            <v>449</v>
          </cell>
          <cell r="J126">
            <v>0</v>
          </cell>
          <cell r="K126"/>
          <cell r="L126">
            <v>449</v>
          </cell>
          <cell r="M126"/>
          <cell r="N126"/>
          <cell r="O126"/>
          <cell r="P126">
            <v>449</v>
          </cell>
          <cell r="Q126"/>
          <cell r="R126"/>
          <cell r="S126"/>
          <cell r="T126">
            <v>449</v>
          </cell>
          <cell r="U126"/>
          <cell r="V126"/>
          <cell r="W126" t="str">
            <v>17-662800-Title III A-391</v>
          </cell>
        </row>
        <row r="127">
          <cell r="B127" t="str">
            <v>312814</v>
          </cell>
          <cell r="C127" t="str">
            <v>Kewaunee School District</v>
          </cell>
          <cell r="D127">
            <v>100583673</v>
          </cell>
          <cell r="E127" t="str">
            <v>Kewaunee School District</v>
          </cell>
          <cell r="F127"/>
          <cell r="G127" t="str">
            <v>00</v>
          </cell>
          <cell r="H127">
            <v>598</v>
          </cell>
          <cell r="I127">
            <v>598</v>
          </cell>
          <cell r="J127">
            <v>0</v>
          </cell>
          <cell r="K127"/>
          <cell r="L127">
            <v>598</v>
          </cell>
          <cell r="M127"/>
          <cell r="N127"/>
          <cell r="O127"/>
          <cell r="P127">
            <v>598</v>
          </cell>
          <cell r="Q127"/>
          <cell r="R127"/>
          <cell r="S127"/>
          <cell r="T127">
            <v>598</v>
          </cell>
          <cell r="U127"/>
          <cell r="V127"/>
          <cell r="W127" t="str">
            <v>17-312814-Title III A-391</v>
          </cell>
        </row>
        <row r="128">
          <cell r="B128" t="str">
            <v>625960</v>
          </cell>
          <cell r="C128" t="str">
            <v>Kickapoo Area School District</v>
          </cell>
          <cell r="D128">
            <v>193079597</v>
          </cell>
          <cell r="E128" t="str">
            <v>Kickapoo Area School District</v>
          </cell>
          <cell r="F128"/>
          <cell r="G128" t="str">
            <v>00</v>
          </cell>
          <cell r="H128">
            <v>150</v>
          </cell>
          <cell r="I128">
            <v>150</v>
          </cell>
          <cell r="J128">
            <v>0</v>
          </cell>
          <cell r="K128"/>
          <cell r="L128">
            <v>150</v>
          </cell>
          <cell r="M128"/>
          <cell r="N128"/>
          <cell r="O128"/>
          <cell r="P128">
            <v>150</v>
          </cell>
          <cell r="Q128"/>
          <cell r="R128"/>
          <cell r="S128"/>
          <cell r="T128">
            <v>150</v>
          </cell>
          <cell r="U128"/>
          <cell r="V128"/>
          <cell r="W128" t="str">
            <v>17-625960-Title III A-391</v>
          </cell>
        </row>
        <row r="129">
          <cell r="B129" t="str">
            <v>362828</v>
          </cell>
          <cell r="C129" t="str">
            <v>Kiel Area School District</v>
          </cell>
          <cell r="D129" t="str">
            <v>016702102</v>
          </cell>
          <cell r="E129" t="str">
            <v>Kiel Area School District</v>
          </cell>
          <cell r="F129"/>
          <cell r="G129" t="str">
            <v>00</v>
          </cell>
          <cell r="H129">
            <v>1347</v>
          </cell>
          <cell r="I129">
            <v>1347</v>
          </cell>
          <cell r="J129">
            <v>0</v>
          </cell>
          <cell r="K129"/>
          <cell r="L129">
            <v>1347</v>
          </cell>
          <cell r="M129"/>
          <cell r="N129"/>
          <cell r="O129"/>
          <cell r="P129">
            <v>1347</v>
          </cell>
          <cell r="Q129"/>
          <cell r="R129"/>
          <cell r="S129"/>
          <cell r="T129">
            <v>1347</v>
          </cell>
          <cell r="U129"/>
          <cell r="V129"/>
          <cell r="W129" t="str">
            <v>17-362828-Title III A-391</v>
          </cell>
        </row>
        <row r="130">
          <cell r="B130" t="str">
            <v>442835</v>
          </cell>
          <cell r="C130" t="str">
            <v>Kimberly Area School District</v>
          </cell>
          <cell r="D130" t="str">
            <v>093432680</v>
          </cell>
          <cell r="E130" t="str">
            <v>Kimberly Area School District</v>
          </cell>
          <cell r="F130"/>
          <cell r="G130" t="str">
            <v>00</v>
          </cell>
          <cell r="H130">
            <v>3591</v>
          </cell>
          <cell r="I130">
            <v>3591</v>
          </cell>
          <cell r="J130">
            <v>0</v>
          </cell>
          <cell r="K130"/>
          <cell r="L130">
            <v>3591</v>
          </cell>
          <cell r="M130"/>
          <cell r="N130"/>
          <cell r="O130"/>
          <cell r="P130">
            <v>3591</v>
          </cell>
          <cell r="Q130"/>
          <cell r="R130"/>
          <cell r="S130"/>
          <cell r="T130">
            <v>3591</v>
          </cell>
          <cell r="U130"/>
          <cell r="V130"/>
          <cell r="W130" t="str">
            <v>17-442835-Title III A-391</v>
          </cell>
        </row>
        <row r="131">
          <cell r="B131" t="str">
            <v>592842</v>
          </cell>
          <cell r="C131" t="str">
            <v>Kohler School District</v>
          </cell>
          <cell r="D131" t="str">
            <v>025230632</v>
          </cell>
          <cell r="E131" t="str">
            <v>Kohler School District</v>
          </cell>
          <cell r="F131"/>
          <cell r="G131" t="str">
            <v>00</v>
          </cell>
          <cell r="H131">
            <v>75</v>
          </cell>
          <cell r="I131">
            <v>75</v>
          </cell>
          <cell r="J131">
            <v>0</v>
          </cell>
          <cell r="K131"/>
          <cell r="L131">
            <v>75</v>
          </cell>
          <cell r="M131"/>
          <cell r="N131"/>
          <cell r="O131"/>
          <cell r="P131">
            <v>75</v>
          </cell>
          <cell r="Q131"/>
          <cell r="R131"/>
          <cell r="S131"/>
          <cell r="T131">
            <v>75</v>
          </cell>
          <cell r="U131"/>
          <cell r="V131"/>
          <cell r="W131" t="str">
            <v>17-592842-Title III A-391</v>
          </cell>
        </row>
        <row r="132">
          <cell r="B132" t="str">
            <v>322849</v>
          </cell>
          <cell r="C132" t="str">
            <v>La Crosse School District</v>
          </cell>
          <cell r="D132" t="str">
            <v>031642572</v>
          </cell>
          <cell r="E132" t="str">
            <v>La Crosse School District</v>
          </cell>
          <cell r="F132"/>
          <cell r="G132" t="str">
            <v>00</v>
          </cell>
          <cell r="H132">
            <v>48550</v>
          </cell>
          <cell r="I132">
            <v>48550</v>
          </cell>
          <cell r="J132">
            <v>0</v>
          </cell>
          <cell r="K132"/>
          <cell r="L132">
            <v>48550</v>
          </cell>
          <cell r="M132"/>
          <cell r="N132"/>
          <cell r="O132"/>
          <cell r="P132">
            <v>48550</v>
          </cell>
          <cell r="Q132"/>
          <cell r="R132"/>
          <cell r="S132"/>
          <cell r="T132">
            <v>48550</v>
          </cell>
          <cell r="U132"/>
          <cell r="V132"/>
          <cell r="W132" t="str">
            <v>17-322849-Title III A-391</v>
          </cell>
        </row>
        <row r="133">
          <cell r="B133" t="str">
            <v>631848</v>
          </cell>
          <cell r="C133" t="str">
            <v>Lac du Flambeau #1 School District</v>
          </cell>
          <cell r="D133" t="str">
            <v>195655485</v>
          </cell>
          <cell r="E133" t="str">
            <v>Lac du Flambeau #1 School District</v>
          </cell>
          <cell r="F133"/>
          <cell r="G133" t="str">
            <v>00</v>
          </cell>
          <cell r="H133">
            <v>17655</v>
          </cell>
          <cell r="I133">
            <v>17655</v>
          </cell>
          <cell r="J133">
            <v>0</v>
          </cell>
          <cell r="K133"/>
          <cell r="L133">
            <v>17655</v>
          </cell>
          <cell r="M133"/>
          <cell r="N133"/>
          <cell r="O133"/>
          <cell r="P133">
            <v>17655</v>
          </cell>
          <cell r="Q133"/>
          <cell r="R133"/>
          <cell r="S133"/>
          <cell r="T133">
            <v>17655</v>
          </cell>
          <cell r="U133"/>
          <cell r="V133"/>
          <cell r="W133" t="str">
            <v>17-631848-Title III A-391</v>
          </cell>
        </row>
        <row r="134">
          <cell r="B134" t="str">
            <v>542856</v>
          </cell>
          <cell r="C134" t="str">
            <v>Ladysmith School District</v>
          </cell>
          <cell r="D134" t="str">
            <v>184360493</v>
          </cell>
          <cell r="E134" t="str">
            <v>Ladysmith-Hawkins School District</v>
          </cell>
          <cell r="F134"/>
          <cell r="G134" t="str">
            <v>00</v>
          </cell>
          <cell r="H134">
            <v>224</v>
          </cell>
          <cell r="I134">
            <v>224</v>
          </cell>
          <cell r="J134">
            <v>0</v>
          </cell>
          <cell r="K134"/>
          <cell r="L134">
            <v>224</v>
          </cell>
          <cell r="M134"/>
          <cell r="N134"/>
          <cell r="O134"/>
          <cell r="P134">
            <v>224</v>
          </cell>
          <cell r="Q134"/>
          <cell r="R134"/>
          <cell r="S134"/>
          <cell r="T134">
            <v>224</v>
          </cell>
          <cell r="U134"/>
          <cell r="V134"/>
          <cell r="W134" t="str">
            <v>17-542856-Title III A-391</v>
          </cell>
        </row>
        <row r="135">
          <cell r="B135" t="str">
            <v>642885</v>
          </cell>
          <cell r="C135" t="str">
            <v>Lake Geneva Joint #1 School District</v>
          </cell>
          <cell r="D135" t="str">
            <v>800473154</v>
          </cell>
          <cell r="E135" t="str">
            <v>Lake Geneva Joint #1 School District</v>
          </cell>
          <cell r="F135"/>
          <cell r="G135" t="str">
            <v>00</v>
          </cell>
          <cell r="H135">
            <v>13540</v>
          </cell>
          <cell r="I135">
            <v>13540</v>
          </cell>
          <cell r="J135">
            <v>0</v>
          </cell>
          <cell r="K135"/>
          <cell r="L135">
            <v>13540</v>
          </cell>
          <cell r="M135"/>
          <cell r="N135"/>
          <cell r="O135"/>
          <cell r="P135">
            <v>13540</v>
          </cell>
          <cell r="Q135"/>
          <cell r="R135"/>
          <cell r="S135"/>
          <cell r="T135">
            <v>13540</v>
          </cell>
          <cell r="U135"/>
          <cell r="V135"/>
          <cell r="W135" t="str">
            <v>17-642885-Title III A-391</v>
          </cell>
        </row>
        <row r="136">
          <cell r="B136" t="str">
            <v>642884</v>
          </cell>
          <cell r="C136" t="str">
            <v>Lake Geneva-Genoa UHS</v>
          </cell>
          <cell r="D136" t="str">
            <v>100083195</v>
          </cell>
          <cell r="E136" t="str">
            <v>Lake Geneva-Genoa UHS</v>
          </cell>
          <cell r="F136"/>
          <cell r="G136" t="str">
            <v>00</v>
          </cell>
          <cell r="H136">
            <v>4114</v>
          </cell>
          <cell r="I136">
            <v>4114</v>
          </cell>
          <cell r="J136">
            <v>0</v>
          </cell>
          <cell r="K136"/>
          <cell r="L136">
            <v>4114</v>
          </cell>
          <cell r="M136"/>
          <cell r="N136"/>
          <cell r="O136"/>
          <cell r="P136">
            <v>4114</v>
          </cell>
          <cell r="Q136"/>
          <cell r="R136"/>
          <cell r="S136"/>
          <cell r="T136">
            <v>4114</v>
          </cell>
          <cell r="U136"/>
          <cell r="V136"/>
          <cell r="W136" t="str">
            <v>17-642884-Title III A-391</v>
          </cell>
        </row>
        <row r="137">
          <cell r="B137" t="str">
            <v>092891</v>
          </cell>
          <cell r="C137" t="str">
            <v>Lake Holcombe School District</v>
          </cell>
          <cell r="D137">
            <v>100083203</v>
          </cell>
          <cell r="E137" t="str">
            <v>Lake Holcombe School District</v>
          </cell>
          <cell r="F137"/>
          <cell r="G137" t="str">
            <v>00</v>
          </cell>
          <cell r="H137">
            <v>75</v>
          </cell>
          <cell r="I137">
            <v>75</v>
          </cell>
          <cell r="J137">
            <v>0</v>
          </cell>
          <cell r="K137"/>
          <cell r="L137">
            <v>75</v>
          </cell>
          <cell r="M137"/>
          <cell r="N137"/>
          <cell r="O137"/>
          <cell r="P137">
            <v>75</v>
          </cell>
          <cell r="Q137"/>
          <cell r="R137"/>
          <cell r="S137"/>
          <cell r="T137">
            <v>75</v>
          </cell>
          <cell r="U137"/>
          <cell r="V137"/>
          <cell r="W137" t="str">
            <v>17-092891-Title III A-391</v>
          </cell>
        </row>
        <row r="138">
          <cell r="B138" t="str">
            <v>282898</v>
          </cell>
          <cell r="C138" t="str">
            <v>Lake Mills Area School District</v>
          </cell>
          <cell r="D138" t="str">
            <v>013846944</v>
          </cell>
          <cell r="E138" t="str">
            <v>Lake Mills Area School District</v>
          </cell>
          <cell r="F138"/>
          <cell r="G138" t="str">
            <v>00</v>
          </cell>
          <cell r="H138">
            <v>2693</v>
          </cell>
          <cell r="I138">
            <v>2693</v>
          </cell>
          <cell r="J138">
            <v>0</v>
          </cell>
          <cell r="K138"/>
          <cell r="L138">
            <v>2693</v>
          </cell>
          <cell r="M138"/>
          <cell r="N138"/>
          <cell r="O138"/>
          <cell r="P138">
            <v>2693</v>
          </cell>
          <cell r="Q138"/>
          <cell r="R138"/>
          <cell r="S138"/>
          <cell r="T138">
            <v>2693</v>
          </cell>
          <cell r="U138"/>
          <cell r="V138"/>
          <cell r="W138" t="str">
            <v>17-282898-Title III A-391</v>
          </cell>
        </row>
        <row r="139">
          <cell r="B139" t="str">
            <v>433647</v>
          </cell>
          <cell r="C139" t="str">
            <v>Lakeland Union High School District</v>
          </cell>
          <cell r="D139">
            <v>100587245</v>
          </cell>
          <cell r="E139" t="str">
            <v>Lakeland Union High School District</v>
          </cell>
          <cell r="F139"/>
          <cell r="G139" t="str">
            <v>00</v>
          </cell>
          <cell r="H139">
            <v>6433</v>
          </cell>
          <cell r="I139">
            <v>6433</v>
          </cell>
          <cell r="J139">
            <v>0</v>
          </cell>
          <cell r="K139"/>
          <cell r="L139">
            <v>6433</v>
          </cell>
          <cell r="M139"/>
          <cell r="N139"/>
          <cell r="O139"/>
          <cell r="P139">
            <v>6433</v>
          </cell>
          <cell r="Q139"/>
          <cell r="R139"/>
          <cell r="S139"/>
          <cell r="T139">
            <v>6433</v>
          </cell>
          <cell r="U139"/>
          <cell r="V139"/>
          <cell r="W139" t="str">
            <v>17-433647-Title III A-391</v>
          </cell>
        </row>
        <row r="140">
          <cell r="B140" t="str">
            <v>212940</v>
          </cell>
          <cell r="C140" t="str">
            <v>Laona School District</v>
          </cell>
          <cell r="D140">
            <v>100083237</v>
          </cell>
          <cell r="E140" t="str">
            <v>Laona School District</v>
          </cell>
          <cell r="F140"/>
          <cell r="G140" t="str">
            <v>00</v>
          </cell>
          <cell r="H140">
            <v>299</v>
          </cell>
          <cell r="I140">
            <v>299</v>
          </cell>
          <cell r="J140">
            <v>0</v>
          </cell>
          <cell r="K140"/>
          <cell r="L140">
            <v>299</v>
          </cell>
          <cell r="M140"/>
          <cell r="N140"/>
          <cell r="O140"/>
          <cell r="P140">
            <v>299</v>
          </cell>
          <cell r="Q140"/>
          <cell r="R140"/>
          <cell r="S140"/>
          <cell r="T140">
            <v>299</v>
          </cell>
          <cell r="U140"/>
          <cell r="V140"/>
          <cell r="W140" t="str">
            <v>17-212940-Title III A-391</v>
          </cell>
        </row>
        <row r="141">
          <cell r="B141" t="str">
            <v>422961</v>
          </cell>
          <cell r="C141" t="str">
            <v>Lena School District</v>
          </cell>
          <cell r="D141" t="str">
            <v>086175437</v>
          </cell>
          <cell r="E141" t="str">
            <v>Lena School District</v>
          </cell>
          <cell r="F141"/>
          <cell r="G141" t="str">
            <v>00</v>
          </cell>
          <cell r="H141">
            <v>75</v>
          </cell>
          <cell r="I141">
            <v>75</v>
          </cell>
          <cell r="J141">
            <v>0</v>
          </cell>
          <cell r="K141"/>
          <cell r="L141">
            <v>75</v>
          </cell>
          <cell r="M141"/>
          <cell r="N141"/>
          <cell r="O141"/>
          <cell r="P141">
            <v>75</v>
          </cell>
          <cell r="Q141"/>
          <cell r="R141"/>
          <cell r="S141"/>
          <cell r="T141">
            <v>75</v>
          </cell>
          <cell r="U141"/>
          <cell r="V141"/>
          <cell r="W141" t="str">
            <v>17-422961-Title III A-391</v>
          </cell>
        </row>
        <row r="142">
          <cell r="B142" t="str">
            <v>443129</v>
          </cell>
          <cell r="C142" t="str">
            <v>Little Chute Area School District</v>
          </cell>
          <cell r="D142" t="str">
            <v>074769480</v>
          </cell>
          <cell r="E142" t="str">
            <v>Little Chute Area School District</v>
          </cell>
          <cell r="F142"/>
          <cell r="G142" t="str">
            <v>00</v>
          </cell>
          <cell r="H142">
            <v>5985</v>
          </cell>
          <cell r="I142">
            <v>5985</v>
          </cell>
          <cell r="J142">
            <v>0</v>
          </cell>
          <cell r="K142"/>
          <cell r="L142">
            <v>5985</v>
          </cell>
          <cell r="M142"/>
          <cell r="N142"/>
          <cell r="O142"/>
          <cell r="P142">
            <v>5985</v>
          </cell>
          <cell r="Q142"/>
          <cell r="R142"/>
          <cell r="S142"/>
          <cell r="T142">
            <v>5985</v>
          </cell>
          <cell r="U142"/>
          <cell r="V142"/>
          <cell r="W142" t="str">
            <v>17-443129-Title III A-391</v>
          </cell>
        </row>
        <row r="143">
          <cell r="B143" t="str">
            <v>113150</v>
          </cell>
          <cell r="C143" t="str">
            <v>Lodi School District</v>
          </cell>
          <cell r="D143">
            <v>100083245</v>
          </cell>
          <cell r="E143" t="str">
            <v>Lodi School District</v>
          </cell>
          <cell r="F143"/>
          <cell r="G143" t="str">
            <v>00</v>
          </cell>
          <cell r="H143">
            <v>224</v>
          </cell>
          <cell r="I143">
            <v>224</v>
          </cell>
          <cell r="J143">
            <v>0</v>
          </cell>
          <cell r="K143"/>
          <cell r="L143">
            <v>224</v>
          </cell>
          <cell r="M143"/>
          <cell r="N143"/>
          <cell r="O143"/>
          <cell r="P143">
            <v>224</v>
          </cell>
          <cell r="Q143"/>
          <cell r="R143"/>
          <cell r="S143"/>
          <cell r="T143">
            <v>224</v>
          </cell>
          <cell r="U143"/>
          <cell r="V143"/>
          <cell r="W143" t="str">
            <v>17-113150-Title III A-391</v>
          </cell>
        </row>
        <row r="144">
          <cell r="B144" t="str">
            <v>143171</v>
          </cell>
          <cell r="C144" t="str">
            <v>Lomira School District</v>
          </cell>
          <cell r="D144" t="str">
            <v>100083252</v>
          </cell>
          <cell r="E144" t="str">
            <v>Lomira School District</v>
          </cell>
          <cell r="F144"/>
          <cell r="G144" t="str">
            <v>00</v>
          </cell>
          <cell r="H144">
            <v>224</v>
          </cell>
          <cell r="I144">
            <v>224</v>
          </cell>
          <cell r="J144">
            <v>0</v>
          </cell>
          <cell r="K144"/>
          <cell r="L144">
            <v>224</v>
          </cell>
          <cell r="M144"/>
          <cell r="N144"/>
          <cell r="O144"/>
          <cell r="P144">
            <v>224</v>
          </cell>
          <cell r="Q144"/>
          <cell r="R144"/>
          <cell r="S144"/>
          <cell r="T144">
            <v>224</v>
          </cell>
          <cell r="U144"/>
          <cell r="V144"/>
          <cell r="W144" t="str">
            <v>17-143171-Title III A-391</v>
          </cell>
        </row>
        <row r="145">
          <cell r="B145" t="str">
            <v>483213</v>
          </cell>
          <cell r="C145" t="str">
            <v>Luck School District</v>
          </cell>
          <cell r="D145">
            <v>100083278</v>
          </cell>
          <cell r="E145" t="str">
            <v>Luck School District</v>
          </cell>
          <cell r="F145"/>
          <cell r="G145" t="str">
            <v>00</v>
          </cell>
          <cell r="H145">
            <v>299</v>
          </cell>
          <cell r="I145">
            <v>299</v>
          </cell>
          <cell r="J145">
            <v>0</v>
          </cell>
          <cell r="K145"/>
          <cell r="L145">
            <v>299</v>
          </cell>
          <cell r="M145"/>
          <cell r="N145"/>
          <cell r="O145"/>
          <cell r="P145">
            <v>299</v>
          </cell>
          <cell r="Q145"/>
          <cell r="R145"/>
          <cell r="S145"/>
          <cell r="T145">
            <v>299</v>
          </cell>
          <cell r="U145"/>
          <cell r="V145"/>
          <cell r="W145" t="str">
            <v>17-483213-Title III A-391</v>
          </cell>
        </row>
        <row r="146">
          <cell r="B146" t="str">
            <v>313220</v>
          </cell>
          <cell r="C146" t="str">
            <v>Luxemburg-Casco School District</v>
          </cell>
          <cell r="D146" t="str">
            <v>030201438</v>
          </cell>
          <cell r="E146" t="str">
            <v>Luxemburg-Casco School District</v>
          </cell>
          <cell r="F146"/>
          <cell r="G146" t="str">
            <v>00</v>
          </cell>
          <cell r="H146">
            <v>224</v>
          </cell>
          <cell r="I146">
            <v>224</v>
          </cell>
          <cell r="J146">
            <v>0</v>
          </cell>
          <cell r="K146"/>
          <cell r="L146">
            <v>224</v>
          </cell>
          <cell r="M146"/>
          <cell r="N146"/>
          <cell r="O146"/>
          <cell r="P146">
            <v>224</v>
          </cell>
          <cell r="Q146"/>
          <cell r="R146"/>
          <cell r="S146"/>
          <cell r="T146">
            <v>224</v>
          </cell>
          <cell r="U146"/>
          <cell r="V146"/>
          <cell r="W146" t="str">
            <v>17-313220-Title III A-391</v>
          </cell>
        </row>
        <row r="147">
          <cell r="B147" t="str">
            <v>133269</v>
          </cell>
          <cell r="C147" t="str">
            <v>Madison Metropolitan School District</v>
          </cell>
          <cell r="D147" t="str">
            <v>020466561</v>
          </cell>
          <cell r="E147" t="str">
            <v>Madison Metropolitan School District</v>
          </cell>
          <cell r="F147"/>
          <cell r="G147" t="str">
            <v>00</v>
          </cell>
          <cell r="H147">
            <v>187917</v>
          </cell>
          <cell r="I147">
            <v>187917</v>
          </cell>
          <cell r="J147">
            <v>0</v>
          </cell>
          <cell r="K147"/>
          <cell r="L147">
            <v>187917</v>
          </cell>
          <cell r="M147"/>
          <cell r="N147"/>
          <cell r="O147"/>
          <cell r="P147">
            <v>187917</v>
          </cell>
          <cell r="Q147"/>
          <cell r="R147"/>
          <cell r="S147"/>
          <cell r="T147">
            <v>187917</v>
          </cell>
          <cell r="U147"/>
          <cell r="V147"/>
          <cell r="W147" t="str">
            <v>17-133269-Title III A-391</v>
          </cell>
        </row>
        <row r="148">
          <cell r="B148" t="str">
            <v>683276</v>
          </cell>
          <cell r="C148" t="str">
            <v>Manawa School District</v>
          </cell>
          <cell r="D148" t="str">
            <v>028965465</v>
          </cell>
          <cell r="E148" t="str">
            <v>Manawa School District</v>
          </cell>
          <cell r="F148"/>
          <cell r="G148" t="str">
            <v>00</v>
          </cell>
          <cell r="H148">
            <v>449</v>
          </cell>
          <cell r="I148">
            <v>449</v>
          </cell>
          <cell r="J148">
            <v>0</v>
          </cell>
          <cell r="K148"/>
          <cell r="L148">
            <v>449</v>
          </cell>
          <cell r="M148"/>
          <cell r="N148"/>
          <cell r="O148"/>
          <cell r="P148">
            <v>449</v>
          </cell>
          <cell r="Q148"/>
          <cell r="R148"/>
          <cell r="S148"/>
          <cell r="T148">
            <v>449</v>
          </cell>
          <cell r="U148"/>
          <cell r="V148"/>
          <cell r="W148" t="str">
            <v>17-683276-Title III A-391</v>
          </cell>
        </row>
        <row r="149">
          <cell r="B149" t="str">
            <v>363290</v>
          </cell>
          <cell r="C149" t="str">
            <v>Manitowoc School District</v>
          </cell>
          <cell r="D149" t="str">
            <v>031936974</v>
          </cell>
          <cell r="E149" t="str">
            <v>Manitowoc School District</v>
          </cell>
          <cell r="F149"/>
          <cell r="G149" t="str">
            <v>00</v>
          </cell>
          <cell r="H149">
            <v>31120</v>
          </cell>
          <cell r="I149">
            <v>31120</v>
          </cell>
          <cell r="J149">
            <v>0</v>
          </cell>
          <cell r="K149"/>
          <cell r="L149">
            <v>31120</v>
          </cell>
          <cell r="M149"/>
          <cell r="N149"/>
          <cell r="O149"/>
          <cell r="P149">
            <v>31120</v>
          </cell>
          <cell r="Q149"/>
          <cell r="R149"/>
          <cell r="S149"/>
          <cell r="T149">
            <v>31120</v>
          </cell>
          <cell r="U149"/>
          <cell r="V149"/>
          <cell r="W149" t="str">
            <v>17-363290-Title III A-391</v>
          </cell>
        </row>
        <row r="150">
          <cell r="B150" t="str">
            <v>163297</v>
          </cell>
          <cell r="C150" t="str">
            <v>Maple School District</v>
          </cell>
          <cell r="D150" t="str">
            <v>036109254</v>
          </cell>
          <cell r="E150" t="str">
            <v>Maple School District</v>
          </cell>
          <cell r="F150"/>
          <cell r="G150" t="str">
            <v>00</v>
          </cell>
          <cell r="H150">
            <v>748</v>
          </cell>
          <cell r="I150">
            <v>748</v>
          </cell>
          <cell r="J150">
            <v>0</v>
          </cell>
          <cell r="K150"/>
          <cell r="L150">
            <v>748</v>
          </cell>
          <cell r="M150"/>
          <cell r="N150"/>
          <cell r="O150"/>
          <cell r="P150">
            <v>748</v>
          </cell>
          <cell r="Q150"/>
          <cell r="R150"/>
          <cell r="S150"/>
          <cell r="T150">
            <v>748</v>
          </cell>
          <cell r="U150"/>
          <cell r="V150"/>
          <cell r="W150" t="str">
            <v>17-163297-Title III A-391</v>
          </cell>
        </row>
        <row r="151">
          <cell r="B151" t="str">
            <v>401897</v>
          </cell>
          <cell r="C151" t="str">
            <v>Maple Dale-Indian Hill School District</v>
          </cell>
          <cell r="D151" t="str">
            <v>080512544</v>
          </cell>
          <cell r="E151" t="str">
            <v>Maple Dale-Indian Hill School District</v>
          </cell>
          <cell r="F151"/>
          <cell r="G151" t="str">
            <v>00</v>
          </cell>
          <cell r="H151">
            <v>898</v>
          </cell>
          <cell r="I151">
            <v>898</v>
          </cell>
          <cell r="J151">
            <v>0</v>
          </cell>
          <cell r="K151"/>
          <cell r="L151">
            <v>898</v>
          </cell>
          <cell r="M151"/>
          <cell r="N151"/>
          <cell r="O151"/>
          <cell r="P151">
            <v>898</v>
          </cell>
          <cell r="Q151"/>
          <cell r="R151"/>
          <cell r="S151"/>
          <cell r="T151">
            <v>898</v>
          </cell>
          <cell r="U151"/>
          <cell r="V151"/>
          <cell r="W151" t="str">
            <v>17-401897-Title III A-391</v>
          </cell>
        </row>
        <row r="152">
          <cell r="B152" t="str">
            <v>383311</v>
          </cell>
          <cell r="C152" t="str">
            <v>Marinette School District</v>
          </cell>
          <cell r="D152" t="str">
            <v>100083336</v>
          </cell>
          <cell r="E152" t="str">
            <v>Marinette School District</v>
          </cell>
          <cell r="F152"/>
          <cell r="G152" t="str">
            <v>00</v>
          </cell>
          <cell r="H152">
            <v>524</v>
          </cell>
          <cell r="I152">
            <v>524</v>
          </cell>
          <cell r="J152">
            <v>0</v>
          </cell>
          <cell r="K152"/>
          <cell r="L152">
            <v>524</v>
          </cell>
          <cell r="M152"/>
          <cell r="N152"/>
          <cell r="O152"/>
          <cell r="P152">
            <v>524</v>
          </cell>
          <cell r="Q152"/>
          <cell r="R152"/>
          <cell r="S152"/>
          <cell r="T152">
            <v>524</v>
          </cell>
          <cell r="U152"/>
          <cell r="V152"/>
          <cell r="W152" t="str">
            <v>17-383311-Title III A-391</v>
          </cell>
        </row>
        <row r="153">
          <cell r="B153" t="str">
            <v>683318</v>
          </cell>
          <cell r="C153" t="str">
            <v>Marion School District</v>
          </cell>
          <cell r="D153">
            <v>100083344</v>
          </cell>
          <cell r="E153" t="str">
            <v>Marion School District</v>
          </cell>
          <cell r="F153"/>
          <cell r="G153" t="str">
            <v>00</v>
          </cell>
          <cell r="H153">
            <v>150</v>
          </cell>
          <cell r="I153">
            <v>150</v>
          </cell>
          <cell r="J153">
            <v>0</v>
          </cell>
          <cell r="K153"/>
          <cell r="L153">
            <v>150</v>
          </cell>
          <cell r="M153"/>
          <cell r="N153"/>
          <cell r="O153"/>
          <cell r="P153">
            <v>150</v>
          </cell>
          <cell r="Q153"/>
          <cell r="R153"/>
          <cell r="S153"/>
          <cell r="T153">
            <v>150</v>
          </cell>
          <cell r="U153"/>
          <cell r="V153"/>
          <cell r="W153" t="str">
            <v>17-683318-Title III A-391</v>
          </cell>
        </row>
        <row r="154">
          <cell r="B154" t="str">
            <v>133332</v>
          </cell>
          <cell r="C154" t="str">
            <v>Marshall School District</v>
          </cell>
          <cell r="D154">
            <v>600894005</v>
          </cell>
          <cell r="E154" t="str">
            <v>Marshall School District</v>
          </cell>
          <cell r="F154"/>
          <cell r="G154" t="str">
            <v>00</v>
          </cell>
          <cell r="H154">
            <v>6733</v>
          </cell>
          <cell r="I154">
            <v>6733</v>
          </cell>
          <cell r="J154">
            <v>0</v>
          </cell>
          <cell r="K154"/>
          <cell r="L154">
            <v>6733</v>
          </cell>
          <cell r="M154"/>
          <cell r="N154"/>
          <cell r="O154"/>
          <cell r="P154">
            <v>6733</v>
          </cell>
          <cell r="Q154"/>
          <cell r="R154"/>
          <cell r="S154"/>
          <cell r="T154">
            <v>6733</v>
          </cell>
          <cell r="U154"/>
          <cell r="V154"/>
          <cell r="W154" t="str">
            <v>17-133332-Title III A-391</v>
          </cell>
        </row>
        <row r="155">
          <cell r="B155" t="str">
            <v>713339</v>
          </cell>
          <cell r="C155" t="str">
            <v>Marshfield School District</v>
          </cell>
          <cell r="D155" t="str">
            <v>100083369</v>
          </cell>
          <cell r="E155" t="str">
            <v>Marshfield School District</v>
          </cell>
          <cell r="F155"/>
          <cell r="G155" t="str">
            <v>00</v>
          </cell>
          <cell r="H155">
            <v>598</v>
          </cell>
          <cell r="I155">
            <v>598</v>
          </cell>
          <cell r="J155">
            <v>0</v>
          </cell>
          <cell r="K155"/>
          <cell r="L155">
            <v>598</v>
          </cell>
          <cell r="M155"/>
          <cell r="N155"/>
          <cell r="O155"/>
          <cell r="P155">
            <v>598</v>
          </cell>
          <cell r="Q155"/>
          <cell r="R155"/>
          <cell r="S155"/>
          <cell r="T155">
            <v>598</v>
          </cell>
          <cell r="U155"/>
          <cell r="V155"/>
          <cell r="W155" t="str">
            <v>17-713339-Title III A-391</v>
          </cell>
        </row>
        <row r="156">
          <cell r="B156" t="str">
            <v>293360</v>
          </cell>
          <cell r="C156" t="str">
            <v>Mauston School District</v>
          </cell>
          <cell r="D156">
            <v>868411083</v>
          </cell>
          <cell r="E156" t="str">
            <v>Mauston School District</v>
          </cell>
          <cell r="F156"/>
          <cell r="G156" t="str">
            <v>00</v>
          </cell>
          <cell r="H156">
            <v>2693</v>
          </cell>
          <cell r="I156">
            <v>2693</v>
          </cell>
          <cell r="J156">
            <v>0</v>
          </cell>
          <cell r="K156"/>
          <cell r="L156">
            <v>2693</v>
          </cell>
          <cell r="M156"/>
          <cell r="N156"/>
          <cell r="O156"/>
          <cell r="P156">
            <v>2693</v>
          </cell>
          <cell r="Q156"/>
          <cell r="R156"/>
          <cell r="S156"/>
          <cell r="T156">
            <v>2693</v>
          </cell>
          <cell r="U156"/>
          <cell r="V156"/>
          <cell r="W156" t="str">
            <v>17-293360-Title III A-391</v>
          </cell>
        </row>
        <row r="157">
          <cell r="B157" t="str">
            <v>143367</v>
          </cell>
          <cell r="C157" t="str">
            <v>Mayville School District</v>
          </cell>
          <cell r="D157">
            <v>100083377</v>
          </cell>
          <cell r="E157" t="str">
            <v>Mayville School District</v>
          </cell>
          <cell r="F157"/>
          <cell r="G157" t="str">
            <v>00</v>
          </cell>
          <cell r="H157">
            <v>299</v>
          </cell>
          <cell r="I157">
            <v>299</v>
          </cell>
          <cell r="J157">
            <v>0</v>
          </cell>
          <cell r="K157"/>
          <cell r="L157">
            <v>299</v>
          </cell>
          <cell r="M157"/>
          <cell r="N157"/>
          <cell r="O157"/>
          <cell r="P157">
            <v>299</v>
          </cell>
          <cell r="Q157"/>
          <cell r="R157"/>
          <cell r="S157"/>
          <cell r="T157">
            <v>299</v>
          </cell>
          <cell r="U157"/>
          <cell r="V157"/>
          <cell r="W157" t="str">
            <v>17-143367-Title III A-391</v>
          </cell>
        </row>
        <row r="158">
          <cell r="B158" t="str">
            <v>133381</v>
          </cell>
          <cell r="C158" t="str">
            <v>McFarland School District</v>
          </cell>
          <cell r="D158">
            <v>100585215</v>
          </cell>
          <cell r="E158" t="str">
            <v>McFarland School District</v>
          </cell>
          <cell r="F158"/>
          <cell r="G158" t="str">
            <v>00</v>
          </cell>
          <cell r="H158">
            <v>2469</v>
          </cell>
          <cell r="I158">
            <v>2469</v>
          </cell>
          <cell r="J158">
            <v>0</v>
          </cell>
          <cell r="K158"/>
          <cell r="L158">
            <v>2469</v>
          </cell>
          <cell r="M158"/>
          <cell r="N158"/>
          <cell r="O158"/>
          <cell r="P158">
            <v>2469</v>
          </cell>
          <cell r="Q158"/>
          <cell r="R158"/>
          <cell r="S158"/>
          <cell r="T158">
            <v>2469</v>
          </cell>
          <cell r="U158"/>
          <cell r="V158"/>
          <cell r="W158" t="str">
            <v>17-133381-Title III A-391</v>
          </cell>
        </row>
        <row r="159">
          <cell r="B159" t="str">
            <v>603409</v>
          </cell>
          <cell r="C159" t="str">
            <v>Medford Area School District</v>
          </cell>
          <cell r="D159" t="str">
            <v>025608191</v>
          </cell>
          <cell r="E159" t="str">
            <v>Medford Area School District</v>
          </cell>
          <cell r="F159"/>
          <cell r="G159" t="str">
            <v>00</v>
          </cell>
          <cell r="H159">
            <v>1272</v>
          </cell>
          <cell r="I159">
            <v>1272</v>
          </cell>
          <cell r="J159">
            <v>0</v>
          </cell>
          <cell r="K159"/>
          <cell r="L159">
            <v>1272</v>
          </cell>
          <cell r="M159"/>
          <cell r="N159"/>
          <cell r="O159"/>
          <cell r="P159">
            <v>1272</v>
          </cell>
          <cell r="Q159"/>
          <cell r="R159"/>
          <cell r="S159"/>
          <cell r="T159">
            <v>1272</v>
          </cell>
          <cell r="U159"/>
          <cell r="V159"/>
          <cell r="W159" t="str">
            <v>17-603409-Title III A-391</v>
          </cell>
        </row>
        <row r="160">
          <cell r="B160" t="str">
            <v>023427</v>
          </cell>
          <cell r="C160" t="str">
            <v>Mellen School District</v>
          </cell>
          <cell r="D160" t="str">
            <v>100083401</v>
          </cell>
          <cell r="E160" t="str">
            <v>Mellen School District</v>
          </cell>
          <cell r="F160"/>
          <cell r="G160" t="str">
            <v>00</v>
          </cell>
          <cell r="H160">
            <v>524</v>
          </cell>
          <cell r="I160">
            <v>524</v>
          </cell>
          <cell r="J160">
            <v>0</v>
          </cell>
          <cell r="K160"/>
          <cell r="L160">
            <v>524</v>
          </cell>
          <cell r="M160"/>
          <cell r="N160"/>
          <cell r="O160"/>
          <cell r="P160">
            <v>524</v>
          </cell>
          <cell r="Q160"/>
          <cell r="R160"/>
          <cell r="S160"/>
          <cell r="T160">
            <v>524</v>
          </cell>
          <cell r="U160"/>
          <cell r="V160"/>
          <cell r="W160" t="str">
            <v>17-023427-Title III A-391</v>
          </cell>
        </row>
        <row r="161">
          <cell r="B161" t="str">
            <v>703430</v>
          </cell>
          <cell r="C161" t="str">
            <v>Menasha School District</v>
          </cell>
          <cell r="D161" t="str">
            <v>100083419</v>
          </cell>
          <cell r="E161" t="str">
            <v>Menasha School District</v>
          </cell>
          <cell r="F161"/>
          <cell r="G161" t="str">
            <v>00</v>
          </cell>
          <cell r="H161">
            <v>26332</v>
          </cell>
          <cell r="I161">
            <v>26332</v>
          </cell>
          <cell r="J161">
            <v>0</v>
          </cell>
          <cell r="K161"/>
          <cell r="L161">
            <v>26332</v>
          </cell>
          <cell r="M161"/>
          <cell r="N161"/>
          <cell r="O161"/>
          <cell r="P161">
            <v>26332</v>
          </cell>
          <cell r="Q161"/>
          <cell r="R161"/>
          <cell r="S161"/>
          <cell r="T161">
            <v>26332</v>
          </cell>
          <cell r="U161"/>
          <cell r="V161"/>
          <cell r="W161" t="str">
            <v>17-703430-Title III A-391</v>
          </cell>
        </row>
        <row r="162">
          <cell r="B162" t="str">
            <v>723434</v>
          </cell>
          <cell r="C162" t="str">
            <v>Menominee Indian School District</v>
          </cell>
          <cell r="D162" t="str">
            <v>017442286</v>
          </cell>
          <cell r="E162" t="str">
            <v>Menominee Indian School District</v>
          </cell>
          <cell r="F162"/>
          <cell r="G162" t="str">
            <v>00</v>
          </cell>
          <cell r="H162">
            <v>37030</v>
          </cell>
          <cell r="I162">
            <v>37030</v>
          </cell>
          <cell r="J162">
            <v>0</v>
          </cell>
          <cell r="K162"/>
          <cell r="L162">
            <v>37030</v>
          </cell>
          <cell r="M162"/>
          <cell r="N162"/>
          <cell r="O162"/>
          <cell r="P162">
            <v>37030</v>
          </cell>
          <cell r="Q162"/>
          <cell r="R162"/>
          <cell r="S162"/>
          <cell r="T162">
            <v>37030</v>
          </cell>
          <cell r="U162"/>
          <cell r="V162"/>
          <cell r="W162" t="str">
            <v>17-723434-Title III A-391</v>
          </cell>
        </row>
        <row r="163">
          <cell r="B163" t="str">
            <v>673437</v>
          </cell>
          <cell r="C163" t="str">
            <v>Menomonee Falls School District</v>
          </cell>
          <cell r="D163" t="str">
            <v>071161798</v>
          </cell>
          <cell r="E163" t="str">
            <v>Menomonee Falls School District</v>
          </cell>
          <cell r="F163"/>
          <cell r="G163" t="str">
            <v>00</v>
          </cell>
          <cell r="H163">
            <v>3815</v>
          </cell>
          <cell r="I163">
            <v>3815</v>
          </cell>
          <cell r="J163">
            <v>0</v>
          </cell>
          <cell r="K163"/>
          <cell r="L163">
            <v>3815</v>
          </cell>
          <cell r="M163"/>
          <cell r="N163"/>
          <cell r="O163"/>
          <cell r="P163">
            <v>3815</v>
          </cell>
          <cell r="Q163"/>
          <cell r="R163"/>
          <cell r="S163"/>
          <cell r="T163">
            <v>3815</v>
          </cell>
          <cell r="U163"/>
          <cell r="V163"/>
          <cell r="W163" t="str">
            <v>17-673437-Title III A-391</v>
          </cell>
        </row>
        <row r="164">
          <cell r="B164" t="str">
            <v>173444</v>
          </cell>
          <cell r="C164" t="str">
            <v>Menomonie Area School District</v>
          </cell>
          <cell r="D164" t="str">
            <v>055464143</v>
          </cell>
          <cell r="E164" t="str">
            <v>Menomonie Area School District</v>
          </cell>
          <cell r="F164"/>
          <cell r="G164" t="str">
            <v>00</v>
          </cell>
          <cell r="H164">
            <v>14064</v>
          </cell>
          <cell r="I164">
            <v>14064</v>
          </cell>
          <cell r="J164">
            <v>0</v>
          </cell>
          <cell r="K164"/>
          <cell r="L164">
            <v>14064</v>
          </cell>
          <cell r="M164"/>
          <cell r="N164"/>
          <cell r="O164"/>
          <cell r="P164">
            <v>14064</v>
          </cell>
          <cell r="Q164"/>
          <cell r="R164"/>
          <cell r="S164"/>
          <cell r="T164">
            <v>14064</v>
          </cell>
          <cell r="U164"/>
          <cell r="V164"/>
          <cell r="W164" t="str">
            <v>17-173444-Title III A-391</v>
          </cell>
        </row>
        <row r="165">
          <cell r="B165" t="str">
            <v>263484</v>
          </cell>
          <cell r="C165" t="str">
            <v>Mercer School District</v>
          </cell>
          <cell r="D165" t="str">
            <v>100083443</v>
          </cell>
          <cell r="E165" t="str">
            <v>Mercer School District</v>
          </cell>
          <cell r="F165"/>
          <cell r="G165" t="str">
            <v>00</v>
          </cell>
          <cell r="H165">
            <v>75</v>
          </cell>
          <cell r="I165">
            <v>75</v>
          </cell>
          <cell r="J165">
            <v>0</v>
          </cell>
          <cell r="K165"/>
          <cell r="L165">
            <v>75</v>
          </cell>
          <cell r="M165"/>
          <cell r="N165"/>
          <cell r="O165"/>
          <cell r="P165">
            <v>75</v>
          </cell>
          <cell r="Q165"/>
          <cell r="R165"/>
          <cell r="S165"/>
          <cell r="T165">
            <v>75</v>
          </cell>
          <cell r="U165"/>
          <cell r="V165"/>
          <cell r="W165" t="str">
            <v>17-263484-Title III A-391</v>
          </cell>
        </row>
        <row r="166">
          <cell r="B166" t="str">
            <v>353500</v>
          </cell>
          <cell r="C166" t="str">
            <v>Merrill Area School District</v>
          </cell>
          <cell r="D166" t="str">
            <v>079970778</v>
          </cell>
          <cell r="E166" t="str">
            <v>Merrill Area School District</v>
          </cell>
          <cell r="F166"/>
          <cell r="G166" t="str">
            <v>00</v>
          </cell>
          <cell r="H166">
            <v>2244</v>
          </cell>
          <cell r="I166">
            <v>2244</v>
          </cell>
          <cell r="J166">
            <v>0</v>
          </cell>
          <cell r="K166"/>
          <cell r="L166">
            <v>2244</v>
          </cell>
          <cell r="M166"/>
          <cell r="N166"/>
          <cell r="O166"/>
          <cell r="P166">
            <v>2244</v>
          </cell>
          <cell r="Q166"/>
          <cell r="R166"/>
          <cell r="S166"/>
          <cell r="T166">
            <v>2244</v>
          </cell>
          <cell r="U166"/>
          <cell r="V166"/>
          <cell r="W166" t="str">
            <v>17-353500-Title III A-391</v>
          </cell>
        </row>
        <row r="167">
          <cell r="B167" t="str">
            <v>403619</v>
          </cell>
          <cell r="C167" t="str">
            <v>Milwaukee Public Schools</v>
          </cell>
          <cell r="D167" t="str">
            <v>076137892</v>
          </cell>
          <cell r="E167" t="str">
            <v>Milwaukee Public Schools</v>
          </cell>
          <cell r="F167"/>
          <cell r="G167" t="str">
            <v>00</v>
          </cell>
          <cell r="H167">
            <v>599959</v>
          </cell>
          <cell r="I167">
            <v>599959</v>
          </cell>
          <cell r="J167">
            <v>0</v>
          </cell>
          <cell r="K167"/>
          <cell r="L167">
            <v>599959</v>
          </cell>
          <cell r="M167"/>
          <cell r="N167"/>
          <cell r="O167"/>
          <cell r="P167">
            <v>599959</v>
          </cell>
          <cell r="Q167"/>
          <cell r="R167"/>
          <cell r="S167"/>
          <cell r="T167">
            <v>599959</v>
          </cell>
          <cell r="U167"/>
          <cell r="V167"/>
          <cell r="W167" t="str">
            <v>17-403619-Title III A-391</v>
          </cell>
        </row>
        <row r="168">
          <cell r="B168" t="str">
            <v>433640</v>
          </cell>
          <cell r="C168" t="str">
            <v>Minocqua Joint #1 School District</v>
          </cell>
          <cell r="D168" t="str">
            <v>189347388</v>
          </cell>
          <cell r="E168" t="str">
            <v>Minocqua Joint #1 School District</v>
          </cell>
          <cell r="F168"/>
          <cell r="G168" t="str">
            <v>00</v>
          </cell>
          <cell r="H168">
            <v>299</v>
          </cell>
          <cell r="I168">
            <v>299</v>
          </cell>
          <cell r="J168">
            <v>0</v>
          </cell>
          <cell r="K168"/>
          <cell r="L168">
            <v>299</v>
          </cell>
          <cell r="M168"/>
          <cell r="N168"/>
          <cell r="O168"/>
          <cell r="P168">
            <v>299</v>
          </cell>
          <cell r="Q168"/>
          <cell r="R168"/>
          <cell r="S168"/>
          <cell r="T168">
            <v>299</v>
          </cell>
          <cell r="U168"/>
          <cell r="V168"/>
          <cell r="W168" t="str">
            <v>17-433640-Title III A-391</v>
          </cell>
        </row>
        <row r="169">
          <cell r="B169" t="str">
            <v>363661</v>
          </cell>
          <cell r="C169" t="str">
            <v>Mishicot School District</v>
          </cell>
          <cell r="D169">
            <v>100587302</v>
          </cell>
          <cell r="E169" t="str">
            <v>Mishicot School District</v>
          </cell>
          <cell r="F169"/>
          <cell r="G169" t="str">
            <v>00</v>
          </cell>
          <cell r="H169">
            <v>150</v>
          </cell>
          <cell r="I169">
            <v>150</v>
          </cell>
          <cell r="J169">
            <v>0</v>
          </cell>
          <cell r="K169"/>
          <cell r="L169">
            <v>150</v>
          </cell>
          <cell r="M169"/>
          <cell r="N169"/>
          <cell r="O169"/>
          <cell r="P169">
            <v>150</v>
          </cell>
          <cell r="Q169"/>
          <cell r="R169"/>
          <cell r="S169"/>
          <cell r="T169">
            <v>150</v>
          </cell>
          <cell r="U169"/>
          <cell r="V169"/>
          <cell r="W169" t="str">
            <v>17-363661-Title III A-391</v>
          </cell>
        </row>
        <row r="170">
          <cell r="B170" t="str">
            <v>063668</v>
          </cell>
          <cell r="C170" t="str">
            <v>Mondovi School District</v>
          </cell>
          <cell r="D170">
            <v>100641448</v>
          </cell>
          <cell r="E170" t="str">
            <v>Mondovi School District</v>
          </cell>
          <cell r="F170"/>
          <cell r="G170" t="str">
            <v>00</v>
          </cell>
          <cell r="H170">
            <v>75</v>
          </cell>
          <cell r="I170">
            <v>75</v>
          </cell>
          <cell r="J170">
            <v>0</v>
          </cell>
          <cell r="K170"/>
          <cell r="L170">
            <v>75</v>
          </cell>
          <cell r="M170"/>
          <cell r="N170"/>
          <cell r="O170"/>
          <cell r="P170">
            <v>75</v>
          </cell>
          <cell r="Q170"/>
          <cell r="R170"/>
          <cell r="S170"/>
          <cell r="T170">
            <v>75</v>
          </cell>
          <cell r="U170"/>
          <cell r="V170"/>
          <cell r="W170" t="str">
            <v>17-063668-Title III A-391</v>
          </cell>
        </row>
        <row r="171">
          <cell r="B171" t="str">
            <v>133675</v>
          </cell>
          <cell r="C171" t="str">
            <v>Monona Grove School District</v>
          </cell>
          <cell r="D171" t="str">
            <v>005781059</v>
          </cell>
          <cell r="E171" t="str">
            <v>Monona Grove School District</v>
          </cell>
          <cell r="F171"/>
          <cell r="G171" t="str">
            <v>00</v>
          </cell>
          <cell r="H171">
            <v>1347</v>
          </cell>
          <cell r="I171">
            <v>1347</v>
          </cell>
          <cell r="J171">
            <v>0</v>
          </cell>
          <cell r="K171"/>
          <cell r="L171">
            <v>1347</v>
          </cell>
          <cell r="M171"/>
          <cell r="N171"/>
          <cell r="O171"/>
          <cell r="P171">
            <v>1347</v>
          </cell>
          <cell r="Q171"/>
          <cell r="R171"/>
          <cell r="S171"/>
          <cell r="T171">
            <v>1347</v>
          </cell>
          <cell r="U171"/>
          <cell r="V171"/>
          <cell r="W171" t="str">
            <v>17-133675-Title III A-391</v>
          </cell>
        </row>
        <row r="172">
          <cell r="B172" t="str">
            <v>233682</v>
          </cell>
          <cell r="C172" t="str">
            <v>Monroe School District</v>
          </cell>
          <cell r="D172">
            <v>100083526</v>
          </cell>
          <cell r="E172" t="str">
            <v>Monroe School District</v>
          </cell>
          <cell r="F172"/>
          <cell r="G172" t="str">
            <v>00</v>
          </cell>
          <cell r="H172">
            <v>2244</v>
          </cell>
          <cell r="I172">
            <v>2244</v>
          </cell>
          <cell r="J172">
            <v>0</v>
          </cell>
          <cell r="K172"/>
          <cell r="L172">
            <v>2244</v>
          </cell>
          <cell r="M172"/>
          <cell r="N172"/>
          <cell r="O172"/>
          <cell r="P172">
            <v>2244</v>
          </cell>
          <cell r="Q172"/>
          <cell r="R172"/>
          <cell r="S172"/>
          <cell r="T172">
            <v>2244</v>
          </cell>
          <cell r="U172"/>
          <cell r="V172"/>
          <cell r="W172" t="str">
            <v>17-233682-Title III A-391</v>
          </cell>
        </row>
        <row r="173">
          <cell r="B173" t="str">
            <v>393689</v>
          </cell>
          <cell r="C173" t="str">
            <v>Montello School District</v>
          </cell>
          <cell r="D173" t="str">
            <v>017355124</v>
          </cell>
          <cell r="E173" t="str">
            <v>Montello School District</v>
          </cell>
          <cell r="F173"/>
          <cell r="G173" t="str">
            <v>00</v>
          </cell>
          <cell r="H173">
            <v>524</v>
          </cell>
          <cell r="I173">
            <v>524</v>
          </cell>
          <cell r="J173">
            <v>0</v>
          </cell>
          <cell r="K173"/>
          <cell r="L173">
            <v>524</v>
          </cell>
          <cell r="M173"/>
          <cell r="N173"/>
          <cell r="O173"/>
          <cell r="P173">
            <v>524</v>
          </cell>
          <cell r="Q173"/>
          <cell r="R173"/>
          <cell r="S173"/>
          <cell r="T173">
            <v>524</v>
          </cell>
          <cell r="U173"/>
          <cell r="V173"/>
          <cell r="W173" t="str">
            <v>17-393689-Title III A-391</v>
          </cell>
        </row>
        <row r="174">
          <cell r="B174" t="str">
            <v>373787</v>
          </cell>
          <cell r="C174" t="str">
            <v>Mosinee School District</v>
          </cell>
          <cell r="D174">
            <v>787130228</v>
          </cell>
          <cell r="E174" t="str">
            <v>Mosinee School District</v>
          </cell>
          <cell r="F174"/>
          <cell r="G174" t="str">
            <v>00</v>
          </cell>
          <cell r="H174">
            <v>150</v>
          </cell>
          <cell r="I174">
            <v>150</v>
          </cell>
          <cell r="J174">
            <v>0</v>
          </cell>
          <cell r="K174"/>
          <cell r="L174">
            <v>150</v>
          </cell>
          <cell r="M174"/>
          <cell r="N174"/>
          <cell r="O174"/>
          <cell r="P174">
            <v>150</v>
          </cell>
          <cell r="Q174"/>
          <cell r="R174"/>
          <cell r="S174"/>
          <cell r="T174">
            <v>150</v>
          </cell>
          <cell r="U174"/>
          <cell r="V174"/>
          <cell r="W174" t="str">
            <v>17-373787-Title III A-391</v>
          </cell>
        </row>
        <row r="175">
          <cell r="B175" t="str">
            <v>133794</v>
          </cell>
          <cell r="C175" t="str">
            <v>Mount Horeb Area School District</v>
          </cell>
          <cell r="D175">
            <v>193078177</v>
          </cell>
          <cell r="E175" t="str">
            <v>Mount Horeb Area School District</v>
          </cell>
          <cell r="F175"/>
          <cell r="G175" t="str">
            <v>00</v>
          </cell>
          <cell r="H175">
            <v>75</v>
          </cell>
          <cell r="I175">
            <v>75</v>
          </cell>
          <cell r="J175">
            <v>0</v>
          </cell>
          <cell r="K175"/>
          <cell r="L175">
            <v>75</v>
          </cell>
          <cell r="M175"/>
          <cell r="N175"/>
          <cell r="O175"/>
          <cell r="P175">
            <v>75</v>
          </cell>
          <cell r="Q175"/>
          <cell r="R175"/>
          <cell r="S175"/>
          <cell r="T175">
            <v>75</v>
          </cell>
          <cell r="U175"/>
          <cell r="V175"/>
          <cell r="W175" t="str">
            <v>17-133794-Title III A-391</v>
          </cell>
        </row>
        <row r="176">
          <cell r="B176" t="str">
            <v>673857</v>
          </cell>
          <cell r="C176" t="str">
            <v>Muskego-Norway School District</v>
          </cell>
          <cell r="D176" t="str">
            <v>028625044</v>
          </cell>
          <cell r="E176" t="str">
            <v>Muskego-Norway School District</v>
          </cell>
          <cell r="F176"/>
          <cell r="G176" t="str">
            <v>00</v>
          </cell>
          <cell r="H176">
            <v>449</v>
          </cell>
          <cell r="I176">
            <v>449</v>
          </cell>
          <cell r="J176">
            <v>0</v>
          </cell>
          <cell r="K176"/>
          <cell r="L176">
            <v>449</v>
          </cell>
          <cell r="M176"/>
          <cell r="N176"/>
          <cell r="O176"/>
          <cell r="P176">
            <v>449</v>
          </cell>
          <cell r="Q176"/>
          <cell r="R176"/>
          <cell r="S176"/>
          <cell r="T176">
            <v>449</v>
          </cell>
          <cell r="U176"/>
          <cell r="V176"/>
          <cell r="W176" t="str">
            <v>17-673857-Title III A-391</v>
          </cell>
        </row>
        <row r="177">
          <cell r="B177" t="str">
            <v>293871</v>
          </cell>
          <cell r="C177" t="str">
            <v>Necedah Area School District</v>
          </cell>
          <cell r="D177" t="str">
            <v>013907977</v>
          </cell>
          <cell r="E177" t="str">
            <v>Necedah Area School District</v>
          </cell>
          <cell r="F177"/>
          <cell r="G177" t="str">
            <v>00</v>
          </cell>
          <cell r="H177">
            <v>224</v>
          </cell>
          <cell r="I177">
            <v>224</v>
          </cell>
          <cell r="J177">
            <v>0</v>
          </cell>
          <cell r="K177"/>
          <cell r="L177">
            <v>224</v>
          </cell>
          <cell r="M177"/>
          <cell r="N177"/>
          <cell r="O177"/>
          <cell r="P177">
            <v>224</v>
          </cell>
          <cell r="Q177"/>
          <cell r="R177"/>
          <cell r="S177"/>
          <cell r="T177">
            <v>224</v>
          </cell>
          <cell r="U177"/>
          <cell r="V177"/>
          <cell r="W177" t="str">
            <v>17-293871-Title III A-391</v>
          </cell>
        </row>
        <row r="178">
          <cell r="B178" t="str">
            <v>703892</v>
          </cell>
          <cell r="C178" t="str">
            <v>Neenah Joint School District</v>
          </cell>
          <cell r="D178" t="str">
            <v>100675479</v>
          </cell>
          <cell r="E178" t="str">
            <v>Neenah Joint School District</v>
          </cell>
          <cell r="F178"/>
          <cell r="G178" t="str">
            <v>00</v>
          </cell>
          <cell r="H178">
            <v>9575</v>
          </cell>
          <cell r="I178">
            <v>9575</v>
          </cell>
          <cell r="J178">
            <v>0</v>
          </cell>
          <cell r="K178"/>
          <cell r="L178">
            <v>9575</v>
          </cell>
          <cell r="M178"/>
          <cell r="N178"/>
          <cell r="O178"/>
          <cell r="P178">
            <v>9575</v>
          </cell>
          <cell r="Q178"/>
          <cell r="R178"/>
          <cell r="S178"/>
          <cell r="T178">
            <v>9575</v>
          </cell>
          <cell r="U178"/>
          <cell r="V178"/>
          <cell r="W178" t="str">
            <v>17-703892-Title III A-391</v>
          </cell>
        </row>
        <row r="179">
          <cell r="B179" t="str">
            <v>103899</v>
          </cell>
          <cell r="C179" t="str">
            <v>Neillsville School District</v>
          </cell>
          <cell r="D179">
            <v>100083591</v>
          </cell>
          <cell r="E179" t="str">
            <v>Neillsville School District</v>
          </cell>
          <cell r="F179"/>
          <cell r="G179" t="str">
            <v>00</v>
          </cell>
          <cell r="H179">
            <v>898</v>
          </cell>
          <cell r="I179">
            <v>898</v>
          </cell>
          <cell r="J179">
            <v>0</v>
          </cell>
          <cell r="K179"/>
          <cell r="L179">
            <v>898</v>
          </cell>
          <cell r="M179"/>
          <cell r="N179"/>
          <cell r="O179"/>
          <cell r="P179">
            <v>898</v>
          </cell>
          <cell r="Q179"/>
          <cell r="R179"/>
          <cell r="S179"/>
          <cell r="T179">
            <v>898</v>
          </cell>
          <cell r="U179"/>
          <cell r="V179"/>
          <cell r="W179" t="str">
            <v>17-103899-Title III A-391</v>
          </cell>
        </row>
        <row r="180">
          <cell r="B180" t="str">
            <v>713906</v>
          </cell>
          <cell r="C180" t="str">
            <v>Nekoosa School District</v>
          </cell>
          <cell r="D180" t="str">
            <v>930718762</v>
          </cell>
          <cell r="E180" t="str">
            <v>Nekoosa School District</v>
          </cell>
          <cell r="F180"/>
          <cell r="G180" t="str">
            <v>00</v>
          </cell>
          <cell r="H180">
            <v>2244</v>
          </cell>
          <cell r="I180">
            <v>2244</v>
          </cell>
          <cell r="J180">
            <v>0</v>
          </cell>
          <cell r="K180"/>
          <cell r="L180">
            <v>2244</v>
          </cell>
          <cell r="M180"/>
          <cell r="N180"/>
          <cell r="O180"/>
          <cell r="P180">
            <v>2244</v>
          </cell>
          <cell r="Q180"/>
          <cell r="R180"/>
          <cell r="S180"/>
          <cell r="T180">
            <v>2244</v>
          </cell>
          <cell r="U180"/>
          <cell r="V180"/>
          <cell r="W180" t="str">
            <v>17-713906-Title III A-391</v>
          </cell>
        </row>
        <row r="181">
          <cell r="B181" t="str">
            <v>093920</v>
          </cell>
          <cell r="C181" t="str">
            <v>New Auburn School District</v>
          </cell>
          <cell r="D181" t="str">
            <v>037832235</v>
          </cell>
          <cell r="E181" t="str">
            <v>New Auburn School District</v>
          </cell>
          <cell r="F181"/>
          <cell r="G181" t="str">
            <v>00</v>
          </cell>
          <cell r="H181">
            <v>75</v>
          </cell>
          <cell r="I181">
            <v>75</v>
          </cell>
          <cell r="J181">
            <v>0</v>
          </cell>
          <cell r="K181"/>
          <cell r="L181">
            <v>75</v>
          </cell>
          <cell r="M181"/>
          <cell r="N181"/>
          <cell r="O181"/>
          <cell r="P181">
            <v>75</v>
          </cell>
          <cell r="Q181"/>
          <cell r="R181"/>
          <cell r="S181"/>
          <cell r="T181">
            <v>75</v>
          </cell>
          <cell r="U181"/>
          <cell r="V181"/>
          <cell r="W181" t="str">
            <v>17-093920-Title III A-391</v>
          </cell>
        </row>
        <row r="182">
          <cell r="B182" t="str">
            <v>673925</v>
          </cell>
          <cell r="C182" t="str">
            <v>New Berlin School District</v>
          </cell>
          <cell r="D182" t="str">
            <v>078948544</v>
          </cell>
          <cell r="E182" t="str">
            <v>New Berlin School District</v>
          </cell>
          <cell r="F182"/>
          <cell r="G182" t="str">
            <v>00</v>
          </cell>
          <cell r="H182">
            <v>6583</v>
          </cell>
          <cell r="I182">
            <v>6583</v>
          </cell>
          <cell r="J182">
            <v>0</v>
          </cell>
          <cell r="K182"/>
          <cell r="L182">
            <v>6583</v>
          </cell>
          <cell r="M182"/>
          <cell r="N182"/>
          <cell r="O182"/>
          <cell r="P182">
            <v>6583</v>
          </cell>
          <cell r="Q182"/>
          <cell r="R182"/>
          <cell r="S182"/>
          <cell r="T182">
            <v>6583</v>
          </cell>
          <cell r="U182"/>
          <cell r="V182"/>
          <cell r="W182" t="str">
            <v>17-673925-Title III A-391</v>
          </cell>
        </row>
        <row r="183">
          <cell r="B183" t="str">
            <v>233934</v>
          </cell>
          <cell r="C183" t="str">
            <v>New Glarus School District</v>
          </cell>
          <cell r="D183">
            <v>100083617</v>
          </cell>
          <cell r="E183" t="str">
            <v>New Glarus School District</v>
          </cell>
          <cell r="F183"/>
          <cell r="G183" t="str">
            <v>00</v>
          </cell>
          <cell r="H183">
            <v>150</v>
          </cell>
          <cell r="I183">
            <v>150</v>
          </cell>
          <cell r="J183">
            <v>0</v>
          </cell>
          <cell r="K183"/>
          <cell r="L183">
            <v>150</v>
          </cell>
          <cell r="M183"/>
          <cell r="N183"/>
          <cell r="O183"/>
          <cell r="P183">
            <v>150</v>
          </cell>
          <cell r="Q183"/>
          <cell r="R183"/>
          <cell r="S183"/>
          <cell r="T183">
            <v>150</v>
          </cell>
          <cell r="U183"/>
          <cell r="V183"/>
          <cell r="W183" t="str">
            <v>17-233934-Title III A-391</v>
          </cell>
        </row>
        <row r="184">
          <cell r="B184" t="str">
            <v>083941</v>
          </cell>
          <cell r="C184" t="str">
            <v>New Holstein School District</v>
          </cell>
          <cell r="D184" t="str">
            <v>002614691</v>
          </cell>
          <cell r="E184" t="str">
            <v>New Holstein School District</v>
          </cell>
          <cell r="F184"/>
          <cell r="G184" t="str">
            <v>00</v>
          </cell>
          <cell r="H184">
            <v>823</v>
          </cell>
          <cell r="I184">
            <v>823</v>
          </cell>
          <cell r="J184">
            <v>0</v>
          </cell>
          <cell r="K184"/>
          <cell r="L184">
            <v>823</v>
          </cell>
          <cell r="M184"/>
          <cell r="N184"/>
          <cell r="O184"/>
          <cell r="P184">
            <v>823</v>
          </cell>
          <cell r="Q184"/>
          <cell r="R184"/>
          <cell r="S184"/>
          <cell r="T184">
            <v>823</v>
          </cell>
          <cell r="U184"/>
          <cell r="V184"/>
          <cell r="W184" t="str">
            <v>17-083941-Title III A-391</v>
          </cell>
        </row>
        <row r="185">
          <cell r="B185" t="str">
            <v>683955</v>
          </cell>
          <cell r="C185" t="str">
            <v>New London School District</v>
          </cell>
          <cell r="D185" t="str">
            <v>100083641</v>
          </cell>
          <cell r="E185" t="str">
            <v>New London School District</v>
          </cell>
          <cell r="F185"/>
          <cell r="G185" t="str">
            <v>00</v>
          </cell>
          <cell r="H185">
            <v>2918</v>
          </cell>
          <cell r="I185">
            <v>2918</v>
          </cell>
          <cell r="J185">
            <v>0</v>
          </cell>
          <cell r="K185"/>
          <cell r="L185">
            <v>2918</v>
          </cell>
          <cell r="M185"/>
          <cell r="N185"/>
          <cell r="O185"/>
          <cell r="P185">
            <v>2918</v>
          </cell>
          <cell r="Q185"/>
          <cell r="R185"/>
          <cell r="S185"/>
          <cell r="T185">
            <v>2918</v>
          </cell>
          <cell r="U185"/>
          <cell r="V185"/>
          <cell r="W185" t="str">
            <v>17-683955-Title III A-391</v>
          </cell>
        </row>
        <row r="186">
          <cell r="B186" t="str">
            <v>553962</v>
          </cell>
          <cell r="C186" t="str">
            <v>New Richmond School District</v>
          </cell>
          <cell r="D186" t="str">
            <v>010353670</v>
          </cell>
          <cell r="E186" t="str">
            <v>New Richmond School District</v>
          </cell>
          <cell r="F186"/>
          <cell r="G186" t="str">
            <v>00</v>
          </cell>
          <cell r="H186">
            <v>374</v>
          </cell>
          <cell r="I186">
            <v>374</v>
          </cell>
          <cell r="J186">
            <v>0</v>
          </cell>
          <cell r="K186"/>
          <cell r="L186">
            <v>374</v>
          </cell>
          <cell r="M186"/>
          <cell r="N186"/>
          <cell r="O186"/>
          <cell r="P186">
            <v>374</v>
          </cell>
          <cell r="Q186"/>
          <cell r="R186"/>
          <cell r="S186"/>
          <cell r="T186">
            <v>374</v>
          </cell>
          <cell r="U186"/>
          <cell r="V186"/>
          <cell r="W186" t="str">
            <v>17-553962-Title III A-391</v>
          </cell>
        </row>
        <row r="187">
          <cell r="B187" t="str">
            <v>402177</v>
          </cell>
          <cell r="C187" t="str">
            <v>Nicolet Union High School</v>
          </cell>
          <cell r="D187" t="str">
            <v>076152933</v>
          </cell>
          <cell r="E187" t="str">
            <v>Nicolet Union High School</v>
          </cell>
          <cell r="F187"/>
          <cell r="G187" t="str">
            <v>00</v>
          </cell>
          <cell r="H187">
            <v>1272</v>
          </cell>
          <cell r="I187">
            <v>1272</v>
          </cell>
          <cell r="J187">
            <v>0</v>
          </cell>
          <cell r="K187"/>
          <cell r="L187">
            <v>1272</v>
          </cell>
          <cell r="M187"/>
          <cell r="N187"/>
          <cell r="O187"/>
          <cell r="P187">
            <v>1272</v>
          </cell>
          <cell r="Q187"/>
          <cell r="R187"/>
          <cell r="S187"/>
          <cell r="T187">
            <v>1272</v>
          </cell>
          <cell r="U187"/>
          <cell r="V187"/>
          <cell r="W187" t="str">
            <v>17-402177-Title III A-391</v>
          </cell>
        </row>
        <row r="188">
          <cell r="B188" t="str">
            <v>203983</v>
          </cell>
          <cell r="C188" t="str">
            <v>North Fond du Lac School District</v>
          </cell>
          <cell r="D188" t="str">
            <v>009428459</v>
          </cell>
          <cell r="E188" t="str">
            <v>North Fond du Lac School District</v>
          </cell>
          <cell r="F188"/>
          <cell r="G188" t="str">
            <v>00</v>
          </cell>
          <cell r="H188">
            <v>1421</v>
          </cell>
          <cell r="I188">
            <v>1421</v>
          </cell>
          <cell r="J188">
            <v>0</v>
          </cell>
          <cell r="K188"/>
          <cell r="L188">
            <v>1421</v>
          </cell>
          <cell r="M188"/>
          <cell r="N188"/>
          <cell r="O188"/>
          <cell r="P188">
            <v>1421</v>
          </cell>
          <cell r="Q188"/>
          <cell r="R188"/>
          <cell r="S188"/>
          <cell r="T188">
            <v>1421</v>
          </cell>
          <cell r="U188"/>
          <cell r="V188"/>
          <cell r="W188" t="str">
            <v>17-203983-Title III A-391</v>
          </cell>
        </row>
        <row r="189">
          <cell r="B189" t="str">
            <v>451945</v>
          </cell>
          <cell r="C189" t="str">
            <v>Northern Ozaukee School District</v>
          </cell>
          <cell r="D189">
            <v>156962524</v>
          </cell>
          <cell r="E189" t="str">
            <v>Northern Ozaukee School District</v>
          </cell>
          <cell r="F189"/>
          <cell r="G189" t="str">
            <v>00</v>
          </cell>
          <cell r="H189">
            <v>150</v>
          </cell>
          <cell r="I189">
            <v>150</v>
          </cell>
          <cell r="J189">
            <v>0</v>
          </cell>
          <cell r="K189"/>
          <cell r="L189">
            <v>150</v>
          </cell>
          <cell r="M189"/>
          <cell r="N189"/>
          <cell r="O189"/>
          <cell r="P189">
            <v>150</v>
          </cell>
          <cell r="Q189"/>
          <cell r="R189"/>
          <cell r="S189"/>
          <cell r="T189">
            <v>150</v>
          </cell>
          <cell r="U189"/>
          <cell r="V189"/>
          <cell r="W189" t="str">
            <v>17-451945-Title III A-391</v>
          </cell>
        </row>
        <row r="190">
          <cell r="B190" t="str">
            <v>631526</v>
          </cell>
          <cell r="C190" t="str">
            <v>Northland Pines School District</v>
          </cell>
          <cell r="D190" t="str">
            <v>083297770</v>
          </cell>
          <cell r="E190" t="str">
            <v>Northland Pines School District</v>
          </cell>
          <cell r="F190"/>
          <cell r="G190" t="str">
            <v>00</v>
          </cell>
          <cell r="H190">
            <v>598</v>
          </cell>
          <cell r="I190">
            <v>598</v>
          </cell>
          <cell r="J190">
            <v>0</v>
          </cell>
          <cell r="K190"/>
          <cell r="L190">
            <v>598</v>
          </cell>
          <cell r="M190"/>
          <cell r="N190"/>
          <cell r="O190"/>
          <cell r="P190">
            <v>598</v>
          </cell>
          <cell r="Q190"/>
          <cell r="R190"/>
          <cell r="S190"/>
          <cell r="T190">
            <v>598</v>
          </cell>
          <cell r="U190"/>
          <cell r="V190"/>
          <cell r="W190" t="str">
            <v>17-631526-Title III A-391</v>
          </cell>
        </row>
        <row r="191">
          <cell r="B191" t="str">
            <v>413990</v>
          </cell>
          <cell r="C191" t="str">
            <v>Norwalk-Ontario-Wilton School District</v>
          </cell>
          <cell r="D191" t="str">
            <v>100675495</v>
          </cell>
          <cell r="E191" t="str">
            <v>Norwalk-Ontario-Wilton School District</v>
          </cell>
          <cell r="F191"/>
          <cell r="G191" t="str">
            <v>00</v>
          </cell>
          <cell r="H191">
            <v>2095</v>
          </cell>
          <cell r="I191">
            <v>2095</v>
          </cell>
          <cell r="J191">
            <v>0</v>
          </cell>
          <cell r="K191"/>
          <cell r="L191">
            <v>2095</v>
          </cell>
          <cell r="M191"/>
          <cell r="N191"/>
          <cell r="O191"/>
          <cell r="P191">
            <v>2095</v>
          </cell>
          <cell r="Q191"/>
          <cell r="R191"/>
          <cell r="S191"/>
          <cell r="T191">
            <v>2095</v>
          </cell>
          <cell r="U191"/>
          <cell r="V191"/>
          <cell r="W191" t="str">
            <v>17-413990-Title III A-391</v>
          </cell>
        </row>
        <row r="192">
          <cell r="B192" t="str">
            <v>404018</v>
          </cell>
          <cell r="C192" t="str">
            <v>Oak Creek-Franklin School District</v>
          </cell>
          <cell r="D192" t="str">
            <v>080502131</v>
          </cell>
          <cell r="E192" t="str">
            <v>Oak Creek-Franklin School District</v>
          </cell>
          <cell r="F192"/>
          <cell r="G192" t="str">
            <v>00</v>
          </cell>
          <cell r="H192">
            <v>8678</v>
          </cell>
          <cell r="I192">
            <v>8678</v>
          </cell>
          <cell r="J192">
            <v>0</v>
          </cell>
          <cell r="K192"/>
          <cell r="L192">
            <v>8678</v>
          </cell>
          <cell r="M192"/>
          <cell r="N192"/>
          <cell r="O192"/>
          <cell r="P192">
            <v>8678</v>
          </cell>
          <cell r="Q192"/>
          <cell r="R192"/>
          <cell r="S192"/>
          <cell r="T192">
            <v>8678</v>
          </cell>
          <cell r="U192"/>
          <cell r="V192"/>
          <cell r="W192" t="str">
            <v>17-404018-Title III A-391</v>
          </cell>
        </row>
        <row r="193">
          <cell r="B193" t="str">
            <v>204025</v>
          </cell>
          <cell r="C193" t="str">
            <v>Oakfield School District</v>
          </cell>
          <cell r="D193" t="str">
            <v>009474735</v>
          </cell>
          <cell r="E193" t="str">
            <v>Oakfield School District</v>
          </cell>
          <cell r="F193"/>
          <cell r="G193" t="str">
            <v>00</v>
          </cell>
          <cell r="H193">
            <v>299</v>
          </cell>
          <cell r="I193">
            <v>299</v>
          </cell>
          <cell r="J193">
            <v>0</v>
          </cell>
          <cell r="K193"/>
          <cell r="L193">
            <v>299</v>
          </cell>
          <cell r="M193"/>
          <cell r="N193"/>
          <cell r="O193"/>
          <cell r="P193">
            <v>299</v>
          </cell>
          <cell r="Q193"/>
          <cell r="R193"/>
          <cell r="S193"/>
          <cell r="T193">
            <v>299</v>
          </cell>
          <cell r="U193"/>
          <cell r="V193"/>
          <cell r="W193" t="str">
            <v>17-204025-Title III A-391</v>
          </cell>
        </row>
        <row r="194">
          <cell r="B194" t="str">
            <v>674060</v>
          </cell>
          <cell r="C194" t="str">
            <v>Oconomowoc Area School District</v>
          </cell>
          <cell r="D194" t="str">
            <v>100083690</v>
          </cell>
          <cell r="E194" t="str">
            <v>Oconomowoc Area School District</v>
          </cell>
          <cell r="F194"/>
          <cell r="G194" t="str">
            <v>00</v>
          </cell>
          <cell r="H194">
            <v>1646</v>
          </cell>
          <cell r="I194">
            <v>1646</v>
          </cell>
          <cell r="J194">
            <v>0</v>
          </cell>
          <cell r="K194"/>
          <cell r="L194">
            <v>1646</v>
          </cell>
          <cell r="M194"/>
          <cell r="N194"/>
          <cell r="O194"/>
          <cell r="P194">
            <v>1646</v>
          </cell>
          <cell r="Q194"/>
          <cell r="R194"/>
          <cell r="S194"/>
          <cell r="T194">
            <v>1646</v>
          </cell>
          <cell r="U194"/>
          <cell r="V194"/>
          <cell r="W194" t="str">
            <v>17-674060-Title III A-391</v>
          </cell>
        </row>
        <row r="195">
          <cell r="B195" t="str">
            <v>424067</v>
          </cell>
          <cell r="C195" t="str">
            <v>Oconto Unified School District</v>
          </cell>
          <cell r="D195">
            <v>100607852</v>
          </cell>
          <cell r="E195" t="str">
            <v>Oconto Unified School District</v>
          </cell>
          <cell r="F195"/>
          <cell r="G195" t="str">
            <v>00</v>
          </cell>
          <cell r="H195">
            <v>449</v>
          </cell>
          <cell r="I195">
            <v>449</v>
          </cell>
          <cell r="J195">
            <v>0</v>
          </cell>
          <cell r="K195"/>
          <cell r="L195">
            <v>449</v>
          </cell>
          <cell r="M195"/>
          <cell r="N195"/>
          <cell r="O195"/>
          <cell r="P195">
            <v>449</v>
          </cell>
          <cell r="Q195"/>
          <cell r="R195"/>
          <cell r="S195"/>
          <cell r="T195">
            <v>449</v>
          </cell>
          <cell r="U195"/>
          <cell r="V195"/>
          <cell r="W195" t="str">
            <v>17-424067-Title III A-391</v>
          </cell>
        </row>
        <row r="196">
          <cell r="B196" t="str">
            <v>424074</v>
          </cell>
          <cell r="C196" t="str">
            <v>Oconto Falls School District</v>
          </cell>
          <cell r="D196" t="str">
            <v>607481918</v>
          </cell>
          <cell r="E196" t="str">
            <v>Oconto Falls School District</v>
          </cell>
          <cell r="F196"/>
          <cell r="G196" t="str">
            <v>00</v>
          </cell>
          <cell r="H196">
            <v>524</v>
          </cell>
          <cell r="I196">
            <v>524</v>
          </cell>
          <cell r="J196">
            <v>0</v>
          </cell>
          <cell r="K196"/>
          <cell r="L196">
            <v>524</v>
          </cell>
          <cell r="M196"/>
          <cell r="N196"/>
          <cell r="O196"/>
          <cell r="P196">
            <v>524</v>
          </cell>
          <cell r="Q196"/>
          <cell r="R196"/>
          <cell r="S196"/>
          <cell r="T196">
            <v>524</v>
          </cell>
          <cell r="U196"/>
          <cell r="V196"/>
          <cell r="W196" t="str">
            <v>17-424074-Title III A-391</v>
          </cell>
        </row>
        <row r="197">
          <cell r="B197" t="str">
            <v>704088</v>
          </cell>
          <cell r="C197" t="str">
            <v>Omro School District</v>
          </cell>
          <cell r="D197" t="str">
            <v>029299096</v>
          </cell>
          <cell r="E197" t="str">
            <v>Omro School District</v>
          </cell>
          <cell r="F197"/>
          <cell r="G197" t="str">
            <v>00</v>
          </cell>
          <cell r="H197">
            <v>2693</v>
          </cell>
          <cell r="I197">
            <v>2693</v>
          </cell>
          <cell r="J197">
            <v>0</v>
          </cell>
          <cell r="K197"/>
          <cell r="L197">
            <v>2693</v>
          </cell>
          <cell r="M197"/>
          <cell r="N197"/>
          <cell r="O197"/>
          <cell r="P197">
            <v>2693</v>
          </cell>
          <cell r="Q197"/>
          <cell r="R197"/>
          <cell r="S197"/>
          <cell r="T197">
            <v>2693</v>
          </cell>
          <cell r="U197"/>
          <cell r="V197"/>
          <cell r="W197" t="str">
            <v>17-704088-Title III A-391</v>
          </cell>
        </row>
        <row r="198">
          <cell r="B198" t="str">
            <v>324095</v>
          </cell>
          <cell r="C198" t="str">
            <v>Onalaska School District</v>
          </cell>
          <cell r="D198" t="str">
            <v>031858095</v>
          </cell>
          <cell r="E198" t="str">
            <v>Onalaska School District</v>
          </cell>
          <cell r="F198"/>
          <cell r="G198" t="str">
            <v>00</v>
          </cell>
          <cell r="H198">
            <v>3965</v>
          </cell>
          <cell r="I198">
            <v>3965</v>
          </cell>
          <cell r="J198">
            <v>0</v>
          </cell>
          <cell r="K198"/>
          <cell r="L198">
            <v>3965</v>
          </cell>
          <cell r="M198"/>
          <cell r="N198"/>
          <cell r="O198"/>
          <cell r="P198">
            <v>3965</v>
          </cell>
          <cell r="Q198"/>
          <cell r="R198"/>
          <cell r="S198"/>
          <cell r="T198">
            <v>3965</v>
          </cell>
          <cell r="U198"/>
          <cell r="V198"/>
          <cell r="W198" t="str">
            <v>17-324095-Title III A-391</v>
          </cell>
        </row>
        <row r="199">
          <cell r="B199" t="str">
            <v>594137</v>
          </cell>
          <cell r="C199" t="str">
            <v>Oostburg School District</v>
          </cell>
          <cell r="D199">
            <v>100083740</v>
          </cell>
          <cell r="E199" t="str">
            <v>Oostburg School District</v>
          </cell>
          <cell r="F199"/>
          <cell r="G199" t="str">
            <v>00</v>
          </cell>
          <cell r="H199">
            <v>75</v>
          </cell>
          <cell r="I199">
            <v>75</v>
          </cell>
          <cell r="J199">
            <v>0</v>
          </cell>
          <cell r="K199"/>
          <cell r="L199">
            <v>75</v>
          </cell>
          <cell r="M199"/>
          <cell r="N199"/>
          <cell r="O199"/>
          <cell r="P199">
            <v>75</v>
          </cell>
          <cell r="Q199"/>
          <cell r="R199"/>
          <cell r="S199"/>
          <cell r="T199">
            <v>75</v>
          </cell>
          <cell r="U199"/>
          <cell r="V199"/>
          <cell r="W199" t="str">
            <v>17-594137-Title III A-391</v>
          </cell>
        </row>
        <row r="200">
          <cell r="B200" t="str">
            <v>134144</v>
          </cell>
          <cell r="C200" t="str">
            <v>Oregon School District</v>
          </cell>
          <cell r="D200">
            <v>100083757</v>
          </cell>
          <cell r="E200" t="str">
            <v>Oregon School District</v>
          </cell>
          <cell r="F200"/>
          <cell r="G200" t="str">
            <v>00</v>
          </cell>
          <cell r="H200">
            <v>2244</v>
          </cell>
          <cell r="I200">
            <v>2244</v>
          </cell>
          <cell r="J200">
            <v>0</v>
          </cell>
          <cell r="K200"/>
          <cell r="L200">
            <v>2244</v>
          </cell>
          <cell r="M200"/>
          <cell r="N200"/>
          <cell r="O200"/>
          <cell r="P200">
            <v>2244</v>
          </cell>
          <cell r="Q200"/>
          <cell r="R200"/>
          <cell r="S200"/>
          <cell r="T200">
            <v>2244</v>
          </cell>
          <cell r="U200"/>
          <cell r="V200"/>
          <cell r="W200" t="str">
            <v>17-134144-Title III A-391</v>
          </cell>
        </row>
        <row r="201">
          <cell r="B201" t="str">
            <v>484165</v>
          </cell>
          <cell r="C201" t="str">
            <v>Osceola School District</v>
          </cell>
          <cell r="D201" t="str">
            <v>074212143</v>
          </cell>
          <cell r="E201" t="str">
            <v>Osceola School District</v>
          </cell>
          <cell r="F201"/>
          <cell r="G201"/>
          <cell r="H201">
            <v>299</v>
          </cell>
          <cell r="I201">
            <v>299</v>
          </cell>
          <cell r="J201"/>
          <cell r="K201"/>
          <cell r="L201">
            <v>299</v>
          </cell>
          <cell r="M201"/>
          <cell r="N201"/>
          <cell r="O201"/>
          <cell r="P201">
            <v>299</v>
          </cell>
          <cell r="Q201"/>
          <cell r="R201"/>
          <cell r="S201"/>
          <cell r="T201">
            <v>299</v>
          </cell>
          <cell r="U201"/>
          <cell r="V201"/>
          <cell r="W201" t="str">
            <v>17-484165-Title III A-391</v>
          </cell>
        </row>
        <row r="202">
          <cell r="B202" t="str">
            <v>704179</v>
          </cell>
          <cell r="C202" t="str">
            <v>Oshkosh Area School District</v>
          </cell>
          <cell r="D202" t="str">
            <v>021114251</v>
          </cell>
          <cell r="E202" t="str">
            <v>Oshkosh Area School District</v>
          </cell>
          <cell r="F202"/>
          <cell r="G202"/>
          <cell r="H202">
            <v>38526</v>
          </cell>
          <cell r="I202">
            <v>38526</v>
          </cell>
          <cell r="J202"/>
          <cell r="K202"/>
          <cell r="L202">
            <v>38526</v>
          </cell>
          <cell r="M202"/>
          <cell r="N202"/>
          <cell r="O202"/>
          <cell r="P202">
            <v>38526</v>
          </cell>
          <cell r="Q202"/>
          <cell r="R202"/>
          <cell r="S202"/>
          <cell r="T202">
            <v>38526</v>
          </cell>
          <cell r="U202"/>
          <cell r="V202"/>
          <cell r="W202" t="str">
            <v>17-704179-Title III A-391</v>
          </cell>
        </row>
        <row r="203">
          <cell r="B203" t="str">
            <v>614186</v>
          </cell>
          <cell r="C203" t="str">
            <v>Osseo-Fairchild School District</v>
          </cell>
          <cell r="D203" t="str">
            <v>830348231</v>
          </cell>
          <cell r="E203" t="str">
            <v>Osseo-Fairchild School District</v>
          </cell>
          <cell r="F203"/>
          <cell r="G203"/>
          <cell r="H203">
            <v>299</v>
          </cell>
          <cell r="I203">
            <v>299</v>
          </cell>
          <cell r="J203"/>
          <cell r="K203"/>
          <cell r="L203">
            <v>299</v>
          </cell>
          <cell r="M203"/>
          <cell r="N203"/>
          <cell r="O203"/>
          <cell r="P203">
            <v>299</v>
          </cell>
          <cell r="Q203"/>
          <cell r="R203"/>
          <cell r="S203"/>
          <cell r="T203">
            <v>299</v>
          </cell>
          <cell r="U203"/>
          <cell r="V203"/>
          <cell r="W203" t="str">
            <v>17-614186-Title III A-391</v>
          </cell>
        </row>
        <row r="204">
          <cell r="B204" t="str">
            <v>104207</v>
          </cell>
          <cell r="C204" t="str">
            <v>Owen-Withee School District</v>
          </cell>
          <cell r="D204">
            <v>193078011</v>
          </cell>
          <cell r="E204" t="str">
            <v>Owen-Withee School District</v>
          </cell>
          <cell r="F204"/>
          <cell r="G204"/>
          <cell r="H204">
            <v>449</v>
          </cell>
          <cell r="I204">
            <v>449</v>
          </cell>
          <cell r="J204"/>
          <cell r="K204"/>
          <cell r="L204">
            <v>449</v>
          </cell>
          <cell r="M204"/>
          <cell r="N204"/>
          <cell r="O204"/>
          <cell r="P204">
            <v>449</v>
          </cell>
          <cell r="Q204"/>
          <cell r="R204"/>
          <cell r="S204"/>
          <cell r="T204">
            <v>449</v>
          </cell>
          <cell r="U204"/>
          <cell r="V204"/>
          <cell r="W204" t="str">
            <v>17-104207-Title III A-391</v>
          </cell>
        </row>
        <row r="205">
          <cell r="B205" t="str">
            <v>284221</v>
          </cell>
          <cell r="C205" t="str">
            <v>Palmyra-Eagle Area School District</v>
          </cell>
          <cell r="D205" t="str">
            <v>089850614</v>
          </cell>
          <cell r="E205" t="str">
            <v>Palmyra-Eagle Area School District</v>
          </cell>
          <cell r="F205"/>
          <cell r="G205"/>
          <cell r="H205">
            <v>2618</v>
          </cell>
          <cell r="I205">
            <v>2618</v>
          </cell>
          <cell r="J205"/>
          <cell r="K205"/>
          <cell r="L205">
            <v>2618</v>
          </cell>
          <cell r="M205"/>
          <cell r="N205"/>
          <cell r="O205"/>
          <cell r="P205">
            <v>2618</v>
          </cell>
          <cell r="Q205"/>
          <cell r="R205"/>
          <cell r="S205"/>
          <cell r="T205">
            <v>2618</v>
          </cell>
          <cell r="U205"/>
          <cell r="V205"/>
          <cell r="W205" t="str">
            <v>17-284221-Title III A-391</v>
          </cell>
        </row>
        <row r="206">
          <cell r="B206" t="str">
            <v>501071</v>
          </cell>
          <cell r="C206" t="str">
            <v>Chequamegon School District</v>
          </cell>
          <cell r="D206" t="str">
            <v>831820357</v>
          </cell>
          <cell r="E206" t="str">
            <v>Chequamegon School District</v>
          </cell>
          <cell r="F206"/>
          <cell r="G206"/>
          <cell r="H206">
            <v>673</v>
          </cell>
          <cell r="I206">
            <v>673</v>
          </cell>
          <cell r="J206"/>
          <cell r="K206"/>
          <cell r="L206">
            <v>673</v>
          </cell>
          <cell r="M206"/>
          <cell r="N206"/>
          <cell r="O206"/>
          <cell r="P206">
            <v>673</v>
          </cell>
          <cell r="Q206"/>
          <cell r="R206"/>
          <cell r="S206"/>
          <cell r="T206">
            <v>673</v>
          </cell>
          <cell r="U206"/>
          <cell r="V206"/>
          <cell r="W206" t="str">
            <v>17-501071-Title III A-391</v>
          </cell>
        </row>
        <row r="207">
          <cell r="B207" t="str">
            <v>674312</v>
          </cell>
          <cell r="C207" t="str">
            <v>Pewaukee School District</v>
          </cell>
          <cell r="D207" t="str">
            <v>800514007</v>
          </cell>
          <cell r="E207" t="str">
            <v>Pewaukee School District</v>
          </cell>
          <cell r="F207"/>
          <cell r="G207"/>
          <cell r="H207">
            <v>748</v>
          </cell>
          <cell r="I207">
            <v>748</v>
          </cell>
          <cell r="J207"/>
          <cell r="K207"/>
          <cell r="L207">
            <v>748</v>
          </cell>
          <cell r="M207"/>
          <cell r="N207"/>
          <cell r="O207"/>
          <cell r="P207">
            <v>748</v>
          </cell>
          <cell r="Q207"/>
          <cell r="R207"/>
          <cell r="S207"/>
          <cell r="T207">
            <v>748</v>
          </cell>
          <cell r="U207"/>
          <cell r="V207"/>
          <cell r="W207" t="str">
            <v>17-674312-Title III A-391</v>
          </cell>
        </row>
        <row r="208">
          <cell r="B208" t="str">
            <v>504347</v>
          </cell>
          <cell r="C208" t="str">
            <v>Phillips School District</v>
          </cell>
          <cell r="D208" t="str">
            <v>030185987</v>
          </cell>
          <cell r="E208" t="str">
            <v>Phillips School District</v>
          </cell>
          <cell r="F208"/>
          <cell r="G208"/>
          <cell r="H208">
            <v>524</v>
          </cell>
          <cell r="I208">
            <v>524</v>
          </cell>
          <cell r="J208"/>
          <cell r="K208"/>
          <cell r="L208">
            <v>524</v>
          </cell>
          <cell r="M208"/>
          <cell r="N208"/>
          <cell r="O208"/>
          <cell r="P208">
            <v>524</v>
          </cell>
          <cell r="Q208"/>
          <cell r="R208"/>
          <cell r="S208"/>
          <cell r="T208">
            <v>524</v>
          </cell>
          <cell r="U208"/>
          <cell r="V208"/>
          <cell r="W208" t="str">
            <v>17-504347-Title III A-391</v>
          </cell>
        </row>
        <row r="209">
          <cell r="B209" t="str">
            <v>714368</v>
          </cell>
          <cell r="C209" t="str">
            <v>Pittsville School District</v>
          </cell>
          <cell r="D209">
            <v>100675511</v>
          </cell>
          <cell r="E209" t="str">
            <v>Pittsville School District</v>
          </cell>
          <cell r="F209"/>
          <cell r="G209"/>
          <cell r="H209">
            <v>598</v>
          </cell>
          <cell r="I209">
            <v>598</v>
          </cell>
          <cell r="J209"/>
          <cell r="K209"/>
          <cell r="L209">
            <v>598</v>
          </cell>
          <cell r="M209"/>
          <cell r="N209"/>
          <cell r="O209"/>
          <cell r="P209">
            <v>598</v>
          </cell>
          <cell r="Q209"/>
          <cell r="R209"/>
          <cell r="S209"/>
          <cell r="T209">
            <v>598</v>
          </cell>
          <cell r="U209"/>
          <cell r="V209"/>
          <cell r="W209" t="str">
            <v>17-714368-Title III A-391</v>
          </cell>
        </row>
        <row r="210">
          <cell r="B210" t="str">
            <v>594473</v>
          </cell>
          <cell r="C210" t="str">
            <v>Plymouth Joint School District</v>
          </cell>
          <cell r="D210" t="str">
            <v>020468682</v>
          </cell>
          <cell r="E210" t="str">
            <v>Plymouth Joint School District</v>
          </cell>
          <cell r="F210"/>
          <cell r="G210"/>
          <cell r="H210">
            <v>973</v>
          </cell>
          <cell r="I210">
            <v>973</v>
          </cell>
          <cell r="J210"/>
          <cell r="K210"/>
          <cell r="L210">
            <v>973</v>
          </cell>
          <cell r="M210"/>
          <cell r="N210"/>
          <cell r="O210"/>
          <cell r="P210">
            <v>973</v>
          </cell>
          <cell r="Q210"/>
          <cell r="R210"/>
          <cell r="S210"/>
          <cell r="T210">
            <v>973</v>
          </cell>
          <cell r="U210"/>
          <cell r="V210"/>
          <cell r="W210" t="str">
            <v>17-594473-Title III A-391</v>
          </cell>
        </row>
        <row r="211">
          <cell r="B211" t="str">
            <v>714508</v>
          </cell>
          <cell r="C211" t="str">
            <v>Port Edwards School District</v>
          </cell>
          <cell r="D211" t="str">
            <v>030177240</v>
          </cell>
          <cell r="E211" t="str">
            <v>Port Edwards School District</v>
          </cell>
          <cell r="F211"/>
          <cell r="G211"/>
          <cell r="H211">
            <v>2618</v>
          </cell>
          <cell r="I211">
            <v>2618</v>
          </cell>
          <cell r="J211"/>
          <cell r="K211"/>
          <cell r="L211">
            <v>2618</v>
          </cell>
          <cell r="M211"/>
          <cell r="N211"/>
          <cell r="O211"/>
          <cell r="P211">
            <v>2618</v>
          </cell>
          <cell r="Q211"/>
          <cell r="R211"/>
          <cell r="S211"/>
          <cell r="T211">
            <v>2618</v>
          </cell>
          <cell r="U211"/>
          <cell r="V211"/>
          <cell r="W211" t="str">
            <v>17-714508-Title III A-391</v>
          </cell>
        </row>
        <row r="212">
          <cell r="B212" t="str">
            <v>454515</v>
          </cell>
          <cell r="C212" t="str">
            <v>Port Washington-Saukville School District</v>
          </cell>
          <cell r="D212">
            <v>115864530</v>
          </cell>
          <cell r="E212" t="str">
            <v>Port Washington-Saukville School District</v>
          </cell>
          <cell r="F212"/>
          <cell r="G212"/>
          <cell r="H212">
            <v>1571</v>
          </cell>
          <cell r="I212">
            <v>1571</v>
          </cell>
          <cell r="J212"/>
          <cell r="K212"/>
          <cell r="L212">
            <v>1571</v>
          </cell>
          <cell r="M212"/>
          <cell r="N212"/>
          <cell r="O212"/>
          <cell r="P212">
            <v>1571</v>
          </cell>
          <cell r="Q212"/>
          <cell r="R212"/>
          <cell r="S212"/>
          <cell r="T212">
            <v>1571</v>
          </cell>
          <cell r="U212"/>
          <cell r="V212"/>
          <cell r="W212" t="str">
            <v>17-454515-Title III A-391</v>
          </cell>
        </row>
        <row r="213">
          <cell r="B213" t="str">
            <v>114501</v>
          </cell>
          <cell r="C213" t="str">
            <v>Portage Community School District</v>
          </cell>
          <cell r="D213">
            <v>100083906</v>
          </cell>
          <cell r="E213" t="str">
            <v>Portage Community School District</v>
          </cell>
          <cell r="F213"/>
          <cell r="G213"/>
          <cell r="H213">
            <v>748</v>
          </cell>
          <cell r="I213">
            <v>748</v>
          </cell>
          <cell r="J213"/>
          <cell r="K213"/>
          <cell r="L213">
            <v>748</v>
          </cell>
          <cell r="M213"/>
          <cell r="N213"/>
          <cell r="O213"/>
          <cell r="P213">
            <v>748</v>
          </cell>
          <cell r="Q213"/>
          <cell r="R213"/>
          <cell r="S213"/>
          <cell r="T213">
            <v>748</v>
          </cell>
          <cell r="U213"/>
          <cell r="V213"/>
          <cell r="W213" t="str">
            <v>17-114501-Title III A-391</v>
          </cell>
        </row>
        <row r="214">
          <cell r="B214" t="str">
            <v>114536</v>
          </cell>
          <cell r="C214" t="str">
            <v>Poynette School District</v>
          </cell>
          <cell r="D214" t="str">
            <v>004398707</v>
          </cell>
          <cell r="E214" t="str">
            <v>Poynette School District</v>
          </cell>
          <cell r="F214"/>
          <cell r="G214"/>
          <cell r="H214">
            <v>150</v>
          </cell>
          <cell r="I214">
            <v>150</v>
          </cell>
          <cell r="J214"/>
          <cell r="K214"/>
          <cell r="L214">
            <v>150</v>
          </cell>
          <cell r="M214"/>
          <cell r="N214"/>
          <cell r="O214"/>
          <cell r="P214">
            <v>150</v>
          </cell>
          <cell r="Q214"/>
          <cell r="R214"/>
          <cell r="S214"/>
          <cell r="T214">
            <v>150</v>
          </cell>
          <cell r="U214"/>
          <cell r="V214"/>
          <cell r="W214" t="str">
            <v>17-114536-Title III A-391</v>
          </cell>
        </row>
        <row r="215">
          <cell r="B215" t="str">
            <v>124543</v>
          </cell>
          <cell r="C215" t="str">
            <v>Prairie du Chien Area School District</v>
          </cell>
          <cell r="D215">
            <v>799008318</v>
          </cell>
          <cell r="E215" t="str">
            <v>Prairie du Chien Area School District</v>
          </cell>
          <cell r="F215"/>
          <cell r="G215"/>
          <cell r="H215">
            <v>75</v>
          </cell>
          <cell r="I215">
            <v>75</v>
          </cell>
          <cell r="J215"/>
          <cell r="K215"/>
          <cell r="L215">
            <v>75</v>
          </cell>
          <cell r="M215"/>
          <cell r="N215"/>
          <cell r="O215"/>
          <cell r="P215">
            <v>75</v>
          </cell>
          <cell r="Q215"/>
          <cell r="R215"/>
          <cell r="S215"/>
          <cell r="T215">
            <v>75</v>
          </cell>
          <cell r="U215"/>
          <cell r="V215"/>
          <cell r="W215" t="str">
            <v>17-124543-Title III A-391</v>
          </cell>
        </row>
        <row r="216">
          <cell r="B216" t="str">
            <v>034557</v>
          </cell>
          <cell r="C216" t="str">
            <v>Prairie Farm School District</v>
          </cell>
          <cell r="D216">
            <v>100083922</v>
          </cell>
          <cell r="E216" t="str">
            <v>Prairie Farm School District</v>
          </cell>
          <cell r="F216"/>
          <cell r="G216"/>
          <cell r="H216">
            <v>75</v>
          </cell>
          <cell r="I216">
            <v>75</v>
          </cell>
          <cell r="J216"/>
          <cell r="K216"/>
          <cell r="L216">
            <v>75</v>
          </cell>
          <cell r="M216"/>
          <cell r="N216"/>
          <cell r="O216"/>
          <cell r="P216">
            <v>75</v>
          </cell>
          <cell r="Q216"/>
          <cell r="R216"/>
          <cell r="S216"/>
          <cell r="T216">
            <v>75</v>
          </cell>
          <cell r="U216"/>
          <cell r="V216"/>
          <cell r="W216" t="str">
            <v>17-034557-Title III A-391</v>
          </cell>
        </row>
        <row r="217">
          <cell r="B217" t="str">
            <v>474578</v>
          </cell>
          <cell r="C217" t="str">
            <v>Prescott School District</v>
          </cell>
          <cell r="D217">
            <v>193079191</v>
          </cell>
          <cell r="E217" t="str">
            <v>Prescott School District</v>
          </cell>
          <cell r="F217"/>
          <cell r="G217"/>
          <cell r="H217">
            <v>524</v>
          </cell>
          <cell r="I217">
            <v>524</v>
          </cell>
          <cell r="J217"/>
          <cell r="K217"/>
          <cell r="L217">
            <v>524</v>
          </cell>
          <cell r="M217"/>
          <cell r="N217"/>
          <cell r="O217"/>
          <cell r="P217">
            <v>524</v>
          </cell>
          <cell r="Q217"/>
          <cell r="R217"/>
          <cell r="S217"/>
          <cell r="T217">
            <v>524</v>
          </cell>
          <cell r="U217"/>
          <cell r="V217"/>
          <cell r="W217" t="str">
            <v>17-474578-Title III A-391</v>
          </cell>
        </row>
        <row r="218">
          <cell r="B218" t="str">
            <v>054613</v>
          </cell>
          <cell r="C218" t="str">
            <v>Pulaski Community School District</v>
          </cell>
          <cell r="D218" t="str">
            <v>030181069</v>
          </cell>
          <cell r="E218" t="str">
            <v>Pulaski Community School District</v>
          </cell>
          <cell r="F218"/>
          <cell r="G218"/>
          <cell r="H218">
            <v>4488</v>
          </cell>
          <cell r="I218">
            <v>4488</v>
          </cell>
          <cell r="J218"/>
          <cell r="K218"/>
          <cell r="L218">
            <v>4488</v>
          </cell>
          <cell r="M218"/>
          <cell r="N218"/>
          <cell r="O218"/>
          <cell r="P218">
            <v>4488</v>
          </cell>
          <cell r="Q218"/>
          <cell r="R218"/>
          <cell r="S218"/>
          <cell r="T218">
            <v>4488</v>
          </cell>
          <cell r="U218"/>
          <cell r="V218"/>
          <cell r="W218" t="str">
            <v>17-054613-Title III A-391</v>
          </cell>
        </row>
        <row r="219">
          <cell r="B219" t="str">
            <v>514620</v>
          </cell>
          <cell r="C219" t="str">
            <v>Racine School District</v>
          </cell>
          <cell r="D219" t="str">
            <v>080507932</v>
          </cell>
          <cell r="E219" t="str">
            <v>Racine School District</v>
          </cell>
          <cell r="F219"/>
          <cell r="G219"/>
          <cell r="H219">
            <v>89545</v>
          </cell>
          <cell r="I219">
            <v>89545</v>
          </cell>
          <cell r="J219"/>
          <cell r="K219"/>
          <cell r="L219">
            <v>89545</v>
          </cell>
          <cell r="M219"/>
          <cell r="N219"/>
          <cell r="O219"/>
          <cell r="P219">
            <v>89545</v>
          </cell>
          <cell r="Q219"/>
          <cell r="R219"/>
          <cell r="S219"/>
          <cell r="T219">
            <v>89545</v>
          </cell>
          <cell r="U219"/>
          <cell r="V219"/>
          <cell r="W219" t="str">
            <v>17-514620-Title III A-391</v>
          </cell>
        </row>
        <row r="220">
          <cell r="B220" t="str">
            <v>114634</v>
          </cell>
          <cell r="C220" t="str">
            <v>Randolph School District</v>
          </cell>
          <cell r="D220" t="str">
            <v>004413811</v>
          </cell>
          <cell r="E220" t="str">
            <v>Randolph School District</v>
          </cell>
          <cell r="F220"/>
          <cell r="G220"/>
          <cell r="H220">
            <v>2618</v>
          </cell>
          <cell r="I220">
            <v>2618</v>
          </cell>
          <cell r="J220"/>
          <cell r="K220"/>
          <cell r="L220">
            <v>2618</v>
          </cell>
          <cell r="M220"/>
          <cell r="N220"/>
          <cell r="O220"/>
          <cell r="P220">
            <v>2618</v>
          </cell>
          <cell r="Q220"/>
          <cell r="R220"/>
          <cell r="S220"/>
          <cell r="T220">
            <v>2618</v>
          </cell>
          <cell r="U220"/>
          <cell r="V220"/>
          <cell r="W220" t="str">
            <v>17-114634-Title III A-391</v>
          </cell>
        </row>
        <row r="221">
          <cell r="B221" t="str">
            <v>594641</v>
          </cell>
          <cell r="C221" t="str">
            <v>Random Lake School District</v>
          </cell>
          <cell r="D221" t="str">
            <v>089847487</v>
          </cell>
          <cell r="E221" t="str">
            <v>Random Lake School District</v>
          </cell>
          <cell r="F221"/>
          <cell r="G221"/>
          <cell r="H221">
            <v>449</v>
          </cell>
          <cell r="I221">
            <v>449</v>
          </cell>
          <cell r="J221"/>
          <cell r="K221"/>
          <cell r="L221">
            <v>449</v>
          </cell>
          <cell r="M221"/>
          <cell r="N221"/>
          <cell r="O221"/>
          <cell r="P221">
            <v>449</v>
          </cell>
          <cell r="Q221"/>
          <cell r="R221"/>
          <cell r="S221"/>
          <cell r="T221">
            <v>449</v>
          </cell>
          <cell r="U221"/>
          <cell r="V221"/>
          <cell r="W221" t="str">
            <v>17-594641-Title III A-391</v>
          </cell>
        </row>
        <row r="222">
          <cell r="B222" t="str">
            <v>514686</v>
          </cell>
          <cell r="C222" t="str">
            <v>Raymond #14 School District</v>
          </cell>
          <cell r="D222">
            <v>100083989</v>
          </cell>
          <cell r="E222" t="str">
            <v>Raymond #14 School District</v>
          </cell>
          <cell r="F222"/>
          <cell r="G222"/>
          <cell r="H222">
            <v>75</v>
          </cell>
          <cell r="I222">
            <v>75</v>
          </cell>
          <cell r="J222"/>
          <cell r="K222"/>
          <cell r="L222">
            <v>75</v>
          </cell>
          <cell r="M222"/>
          <cell r="N222"/>
          <cell r="O222"/>
          <cell r="P222">
            <v>75</v>
          </cell>
          <cell r="Q222"/>
          <cell r="R222"/>
          <cell r="S222"/>
          <cell r="T222">
            <v>75</v>
          </cell>
          <cell r="U222"/>
          <cell r="V222"/>
          <cell r="W222" t="str">
            <v>17-514686-Title III A-391</v>
          </cell>
        </row>
        <row r="223">
          <cell r="B223" t="str">
            <v>564753</v>
          </cell>
          <cell r="C223" t="str">
            <v>Reedsburg School District</v>
          </cell>
          <cell r="D223" t="str">
            <v>076160357</v>
          </cell>
          <cell r="E223" t="str">
            <v>Reedsburg School District</v>
          </cell>
          <cell r="F223"/>
          <cell r="G223"/>
          <cell r="H223">
            <v>1272</v>
          </cell>
          <cell r="I223">
            <v>1272</v>
          </cell>
          <cell r="J223"/>
          <cell r="K223"/>
          <cell r="L223">
            <v>1272</v>
          </cell>
          <cell r="M223"/>
          <cell r="N223"/>
          <cell r="O223"/>
          <cell r="P223">
            <v>1272</v>
          </cell>
          <cell r="Q223"/>
          <cell r="R223"/>
          <cell r="S223"/>
          <cell r="T223">
            <v>1272</v>
          </cell>
          <cell r="U223"/>
          <cell r="V223"/>
          <cell r="W223" t="str">
            <v>17-564753-Title III A-391</v>
          </cell>
        </row>
        <row r="224">
          <cell r="B224" t="str">
            <v>364760</v>
          </cell>
          <cell r="C224" t="str">
            <v>Reedsville School District</v>
          </cell>
          <cell r="D224" t="str">
            <v>016741480</v>
          </cell>
          <cell r="E224" t="str">
            <v>Reedsville School District</v>
          </cell>
          <cell r="F224"/>
          <cell r="G224"/>
          <cell r="H224">
            <v>150</v>
          </cell>
          <cell r="I224">
            <v>150</v>
          </cell>
          <cell r="J224"/>
          <cell r="K224"/>
          <cell r="L224">
            <v>150</v>
          </cell>
          <cell r="M224"/>
          <cell r="N224"/>
          <cell r="O224"/>
          <cell r="P224">
            <v>150</v>
          </cell>
          <cell r="Q224"/>
          <cell r="R224"/>
          <cell r="S224"/>
          <cell r="T224">
            <v>150</v>
          </cell>
          <cell r="U224"/>
          <cell r="V224"/>
          <cell r="W224" t="str">
            <v>17-364760-Title III A-391</v>
          </cell>
        </row>
        <row r="225">
          <cell r="B225" t="str">
            <v>434781</v>
          </cell>
          <cell r="C225" t="str">
            <v>Rhinelander School District</v>
          </cell>
          <cell r="D225" t="str">
            <v>086184496</v>
          </cell>
          <cell r="E225" t="str">
            <v>Rhinelander School District</v>
          </cell>
          <cell r="F225"/>
          <cell r="G225"/>
          <cell r="H225">
            <v>1421</v>
          </cell>
          <cell r="I225">
            <v>1421</v>
          </cell>
          <cell r="J225"/>
          <cell r="K225"/>
          <cell r="L225">
            <v>1421</v>
          </cell>
          <cell r="M225"/>
          <cell r="N225"/>
          <cell r="O225"/>
          <cell r="P225">
            <v>1421</v>
          </cell>
          <cell r="Q225"/>
          <cell r="R225"/>
          <cell r="S225"/>
          <cell r="T225">
            <v>1421</v>
          </cell>
          <cell r="U225"/>
          <cell r="V225"/>
          <cell r="W225" t="str">
            <v>17-434781-Title III A-391</v>
          </cell>
        </row>
        <row r="226">
          <cell r="B226" t="str">
            <v>034802</v>
          </cell>
          <cell r="C226" t="str">
            <v>Rice Lake Area School District</v>
          </cell>
          <cell r="D226" t="str">
            <v>085103307</v>
          </cell>
          <cell r="E226" t="str">
            <v>Rice Lake Area School District</v>
          </cell>
          <cell r="F226"/>
          <cell r="G226"/>
          <cell r="H226">
            <v>1496</v>
          </cell>
          <cell r="I226">
            <v>1496</v>
          </cell>
          <cell r="J226"/>
          <cell r="K226"/>
          <cell r="L226">
            <v>1496</v>
          </cell>
          <cell r="M226"/>
          <cell r="N226"/>
          <cell r="O226"/>
          <cell r="P226">
            <v>1496</v>
          </cell>
          <cell r="Q226"/>
          <cell r="R226"/>
          <cell r="S226"/>
          <cell r="T226">
            <v>1496</v>
          </cell>
          <cell r="U226"/>
          <cell r="V226"/>
          <cell r="W226" t="str">
            <v>17-034802-Title III A-391</v>
          </cell>
        </row>
        <row r="227">
          <cell r="B227" t="str">
            <v>664820</v>
          </cell>
          <cell r="C227" t="str">
            <v>Richfield Joint #1 School District</v>
          </cell>
          <cell r="D227">
            <v>100084052</v>
          </cell>
          <cell r="E227" t="str">
            <v>Richfield Joint #1 School District</v>
          </cell>
          <cell r="F227"/>
          <cell r="G227"/>
          <cell r="H227">
            <v>75</v>
          </cell>
          <cell r="I227">
            <v>75</v>
          </cell>
          <cell r="J227"/>
          <cell r="K227"/>
          <cell r="L227">
            <v>75</v>
          </cell>
          <cell r="M227"/>
          <cell r="N227"/>
          <cell r="O227"/>
          <cell r="P227">
            <v>75</v>
          </cell>
          <cell r="Q227"/>
          <cell r="R227"/>
          <cell r="S227"/>
          <cell r="T227">
            <v>75</v>
          </cell>
          <cell r="U227"/>
          <cell r="V227"/>
          <cell r="W227" t="str">
            <v>17-664820-Title III A-391</v>
          </cell>
        </row>
        <row r="228">
          <cell r="B228" t="str">
            <v>524851</v>
          </cell>
          <cell r="C228" t="str">
            <v>Richland School District</v>
          </cell>
          <cell r="D228">
            <v>193508942</v>
          </cell>
          <cell r="E228" t="str">
            <v>Richland School District</v>
          </cell>
          <cell r="F228"/>
          <cell r="G228"/>
          <cell r="H228">
            <v>150</v>
          </cell>
          <cell r="I228">
            <v>150</v>
          </cell>
          <cell r="J228"/>
          <cell r="K228"/>
          <cell r="L228">
            <v>150</v>
          </cell>
          <cell r="M228"/>
          <cell r="N228"/>
          <cell r="O228"/>
          <cell r="P228">
            <v>150</v>
          </cell>
          <cell r="Q228"/>
          <cell r="R228"/>
          <cell r="S228"/>
          <cell r="T228">
            <v>150</v>
          </cell>
          <cell r="U228"/>
          <cell r="V228"/>
          <cell r="W228" t="str">
            <v>17-524851-Title III A-391</v>
          </cell>
        </row>
        <row r="229">
          <cell r="B229" t="str">
            <v>114865</v>
          </cell>
          <cell r="C229" t="str">
            <v>Rio Community School District</v>
          </cell>
          <cell r="D229" t="str">
            <v>004448593</v>
          </cell>
          <cell r="E229" t="str">
            <v>Rio Community School District</v>
          </cell>
          <cell r="F229"/>
          <cell r="G229"/>
          <cell r="H229">
            <v>299</v>
          </cell>
          <cell r="I229">
            <v>299</v>
          </cell>
          <cell r="J229"/>
          <cell r="K229"/>
          <cell r="L229">
            <v>299</v>
          </cell>
          <cell r="M229"/>
          <cell r="N229"/>
          <cell r="O229"/>
          <cell r="P229">
            <v>299</v>
          </cell>
          <cell r="Q229"/>
          <cell r="R229"/>
          <cell r="S229"/>
          <cell r="T229">
            <v>299</v>
          </cell>
          <cell r="U229"/>
          <cell r="V229"/>
          <cell r="W229" t="str">
            <v>17-114865-Title III A-391</v>
          </cell>
        </row>
        <row r="230">
          <cell r="B230" t="str">
            <v>204872</v>
          </cell>
          <cell r="C230" t="str">
            <v>Ripon Area School District</v>
          </cell>
          <cell r="D230" t="str">
            <v>009703299</v>
          </cell>
          <cell r="E230" t="str">
            <v>Ripon Area School District</v>
          </cell>
          <cell r="F230"/>
          <cell r="G230"/>
          <cell r="H230">
            <v>150</v>
          </cell>
          <cell r="I230">
            <v>150</v>
          </cell>
          <cell r="J230"/>
          <cell r="K230"/>
          <cell r="L230">
            <v>150</v>
          </cell>
          <cell r="M230"/>
          <cell r="N230"/>
          <cell r="O230"/>
          <cell r="P230">
            <v>150</v>
          </cell>
          <cell r="Q230"/>
          <cell r="R230"/>
          <cell r="S230"/>
          <cell r="T230">
            <v>150</v>
          </cell>
          <cell r="U230"/>
          <cell r="V230"/>
          <cell r="W230" t="str">
            <v>17-204872-Title III A-391</v>
          </cell>
        </row>
        <row r="231">
          <cell r="B231" t="str">
            <v>474893</v>
          </cell>
          <cell r="C231" t="str">
            <v>River Falls School District</v>
          </cell>
          <cell r="D231" t="str">
            <v>018982355</v>
          </cell>
          <cell r="E231" t="str">
            <v>River Falls School District</v>
          </cell>
          <cell r="F231"/>
          <cell r="G231"/>
          <cell r="H231">
            <v>1571</v>
          </cell>
          <cell r="I231">
            <v>1571</v>
          </cell>
          <cell r="J231"/>
          <cell r="K231"/>
          <cell r="L231">
            <v>1571</v>
          </cell>
          <cell r="M231"/>
          <cell r="N231"/>
          <cell r="O231"/>
          <cell r="P231">
            <v>1571</v>
          </cell>
          <cell r="Q231"/>
          <cell r="R231"/>
          <cell r="S231"/>
          <cell r="T231">
            <v>1571</v>
          </cell>
          <cell r="U231"/>
          <cell r="V231"/>
          <cell r="W231" t="str">
            <v>17-474893-Title III A-391</v>
          </cell>
        </row>
        <row r="232">
          <cell r="B232" t="str">
            <v>565523</v>
          </cell>
          <cell r="C232" t="str">
            <v>River Valley School District</v>
          </cell>
          <cell r="D232" t="str">
            <v>055837736</v>
          </cell>
          <cell r="E232" t="str">
            <v>River Valley School District</v>
          </cell>
          <cell r="F232"/>
          <cell r="G232"/>
          <cell r="H232">
            <v>75</v>
          </cell>
          <cell r="I232">
            <v>75</v>
          </cell>
          <cell r="J232"/>
          <cell r="K232"/>
          <cell r="L232">
            <v>75</v>
          </cell>
          <cell r="M232"/>
          <cell r="N232"/>
          <cell r="O232"/>
          <cell r="P232">
            <v>75</v>
          </cell>
          <cell r="Q232"/>
          <cell r="R232"/>
          <cell r="S232"/>
          <cell r="T232">
            <v>75</v>
          </cell>
          <cell r="U232"/>
          <cell r="V232"/>
          <cell r="W232" t="str">
            <v>17-565523-Title III A-391</v>
          </cell>
        </row>
        <row r="233">
          <cell r="B233" t="str">
            <v>494963</v>
          </cell>
          <cell r="C233" t="str">
            <v>Rosholt School District</v>
          </cell>
          <cell r="D233">
            <v>100084110</v>
          </cell>
          <cell r="E233" t="str">
            <v>Rosholt School District</v>
          </cell>
          <cell r="F233"/>
          <cell r="G233"/>
          <cell r="H233">
            <v>150</v>
          </cell>
          <cell r="I233">
            <v>150</v>
          </cell>
          <cell r="J233"/>
          <cell r="K233"/>
          <cell r="L233">
            <v>150</v>
          </cell>
          <cell r="M233"/>
          <cell r="N233"/>
          <cell r="O233"/>
          <cell r="P233">
            <v>150</v>
          </cell>
          <cell r="Q233"/>
          <cell r="R233"/>
          <cell r="S233"/>
          <cell r="T233">
            <v>150</v>
          </cell>
          <cell r="U233"/>
          <cell r="V233"/>
          <cell r="W233" t="str">
            <v>17-494963-Title III A-391</v>
          </cell>
        </row>
        <row r="234">
          <cell r="B234" t="str">
            <v>552422</v>
          </cell>
          <cell r="C234" t="str">
            <v>Saint Croix Central School District</v>
          </cell>
          <cell r="D234">
            <v>800499290</v>
          </cell>
          <cell r="E234" t="str">
            <v>Saint Croix Central School District</v>
          </cell>
          <cell r="F234"/>
          <cell r="G234"/>
          <cell r="H234">
            <v>150</v>
          </cell>
          <cell r="I234">
            <v>150</v>
          </cell>
          <cell r="J234"/>
          <cell r="K234"/>
          <cell r="L234">
            <v>150</v>
          </cell>
          <cell r="M234"/>
          <cell r="N234"/>
          <cell r="O234"/>
          <cell r="P234">
            <v>150</v>
          </cell>
          <cell r="Q234"/>
          <cell r="R234"/>
          <cell r="S234"/>
          <cell r="T234">
            <v>150</v>
          </cell>
          <cell r="U234"/>
          <cell r="V234"/>
          <cell r="W234" t="str">
            <v>17-552422-Title III A-391</v>
          </cell>
        </row>
        <row r="235">
          <cell r="B235" t="str">
            <v>405026</v>
          </cell>
          <cell r="C235" t="str">
            <v>Saint Francis School District</v>
          </cell>
          <cell r="D235">
            <v>800517836</v>
          </cell>
          <cell r="E235" t="str">
            <v>Saint Francis School District</v>
          </cell>
          <cell r="F235"/>
          <cell r="G235"/>
          <cell r="H235">
            <v>598</v>
          </cell>
          <cell r="I235">
            <v>598</v>
          </cell>
          <cell r="J235"/>
          <cell r="K235"/>
          <cell r="L235">
            <v>598</v>
          </cell>
          <cell r="M235"/>
          <cell r="N235"/>
          <cell r="O235"/>
          <cell r="P235">
            <v>598</v>
          </cell>
          <cell r="Q235"/>
          <cell r="R235"/>
          <cell r="S235"/>
          <cell r="T235">
            <v>598</v>
          </cell>
          <cell r="U235"/>
          <cell r="V235"/>
          <cell r="W235" t="str">
            <v>17-405026-Title III A-391</v>
          </cell>
        </row>
        <row r="236">
          <cell r="B236" t="str">
            <v>305068</v>
          </cell>
          <cell r="C236" t="str">
            <v>Salem School District</v>
          </cell>
          <cell r="D236">
            <v>193078680</v>
          </cell>
          <cell r="E236" t="str">
            <v>Salem School District</v>
          </cell>
          <cell r="F236"/>
          <cell r="G236"/>
          <cell r="H236">
            <v>1496</v>
          </cell>
          <cell r="I236">
            <v>1496</v>
          </cell>
          <cell r="J236"/>
          <cell r="K236"/>
          <cell r="L236">
            <v>1496</v>
          </cell>
          <cell r="M236"/>
          <cell r="N236"/>
          <cell r="O236"/>
          <cell r="P236">
            <v>1496</v>
          </cell>
          <cell r="Q236"/>
          <cell r="R236"/>
          <cell r="S236"/>
          <cell r="T236">
            <v>1496</v>
          </cell>
          <cell r="U236"/>
          <cell r="V236"/>
          <cell r="W236" t="str">
            <v>17-305068-Title III A-391</v>
          </cell>
        </row>
        <row r="237">
          <cell r="B237" t="str">
            <v>565100</v>
          </cell>
          <cell r="C237" t="str">
            <v>Sauk Prairie School District</v>
          </cell>
          <cell r="D237">
            <v>124475369</v>
          </cell>
          <cell r="E237" t="str">
            <v>Sauk Prairie School District</v>
          </cell>
          <cell r="F237"/>
          <cell r="G237"/>
          <cell r="H237">
            <v>7182</v>
          </cell>
          <cell r="I237">
            <v>7182</v>
          </cell>
          <cell r="J237"/>
          <cell r="K237"/>
          <cell r="L237">
            <v>7182</v>
          </cell>
          <cell r="M237"/>
          <cell r="N237"/>
          <cell r="O237"/>
          <cell r="P237">
            <v>7182</v>
          </cell>
          <cell r="Q237"/>
          <cell r="R237"/>
          <cell r="S237"/>
          <cell r="T237">
            <v>7182</v>
          </cell>
          <cell r="U237"/>
          <cell r="V237"/>
          <cell r="W237" t="str">
            <v>17-565100-Title III A-391</v>
          </cell>
        </row>
        <row r="238">
          <cell r="B238" t="str">
            <v>155130</v>
          </cell>
          <cell r="C238" t="str">
            <v>Sevastopol School District</v>
          </cell>
          <cell r="D238" t="str">
            <v>038762423</v>
          </cell>
          <cell r="E238" t="str">
            <v>Sevastopol School District</v>
          </cell>
          <cell r="F238"/>
          <cell r="G238"/>
          <cell r="H238">
            <v>299</v>
          </cell>
          <cell r="I238">
            <v>299</v>
          </cell>
          <cell r="J238"/>
          <cell r="K238"/>
          <cell r="L238">
            <v>299</v>
          </cell>
          <cell r="M238"/>
          <cell r="N238"/>
          <cell r="O238"/>
          <cell r="P238">
            <v>299</v>
          </cell>
          <cell r="Q238"/>
          <cell r="R238"/>
          <cell r="S238"/>
          <cell r="T238">
            <v>299</v>
          </cell>
          <cell r="U238"/>
          <cell r="V238"/>
          <cell r="W238" t="str">
            <v>17-155130-Title III A-391</v>
          </cell>
        </row>
        <row r="239">
          <cell r="B239" t="str">
            <v>445138</v>
          </cell>
          <cell r="C239" t="str">
            <v>Seymour Community School District</v>
          </cell>
          <cell r="D239" t="str">
            <v>018652636</v>
          </cell>
          <cell r="E239" t="str">
            <v>Seymour Community School District</v>
          </cell>
          <cell r="F239"/>
          <cell r="G239"/>
          <cell r="H239">
            <v>12942</v>
          </cell>
          <cell r="I239">
            <v>12942</v>
          </cell>
          <cell r="J239"/>
          <cell r="K239"/>
          <cell r="L239">
            <v>12942</v>
          </cell>
          <cell r="M239"/>
          <cell r="N239"/>
          <cell r="O239"/>
          <cell r="P239">
            <v>12942</v>
          </cell>
          <cell r="Q239"/>
          <cell r="R239"/>
          <cell r="S239"/>
          <cell r="T239">
            <v>12942</v>
          </cell>
          <cell r="U239"/>
          <cell r="V239"/>
          <cell r="W239" t="str">
            <v>17-445138-Title III A-391</v>
          </cell>
        </row>
        <row r="240">
          <cell r="B240" t="str">
            <v>645258</v>
          </cell>
          <cell r="C240" t="str">
            <v>Sharon Community J11 School District</v>
          </cell>
          <cell r="D240" t="str">
            <v>026484451</v>
          </cell>
          <cell r="E240" t="str">
            <v>Sharon Community J11 School District</v>
          </cell>
          <cell r="F240"/>
          <cell r="G240"/>
          <cell r="H240">
            <v>1496</v>
          </cell>
          <cell r="I240">
            <v>1496</v>
          </cell>
          <cell r="J240"/>
          <cell r="K240"/>
          <cell r="L240">
            <v>1496</v>
          </cell>
          <cell r="M240"/>
          <cell r="N240"/>
          <cell r="O240"/>
          <cell r="P240">
            <v>1496</v>
          </cell>
          <cell r="Q240"/>
          <cell r="R240"/>
          <cell r="S240"/>
          <cell r="T240">
            <v>1496</v>
          </cell>
          <cell r="U240"/>
          <cell r="V240"/>
          <cell r="W240" t="str">
            <v>17-645258-Title III A-391</v>
          </cell>
        </row>
        <row r="241">
          <cell r="B241" t="str">
            <v>585264</v>
          </cell>
          <cell r="C241" t="str">
            <v>Shawano School District</v>
          </cell>
          <cell r="D241" t="str">
            <v>038759304</v>
          </cell>
          <cell r="E241" t="str">
            <v>Shawano School District</v>
          </cell>
          <cell r="F241"/>
          <cell r="G241"/>
          <cell r="H241">
            <v>18104</v>
          </cell>
          <cell r="I241">
            <v>18104</v>
          </cell>
          <cell r="J241"/>
          <cell r="K241"/>
          <cell r="L241">
            <v>18104</v>
          </cell>
          <cell r="M241"/>
          <cell r="N241"/>
          <cell r="O241"/>
          <cell r="P241">
            <v>18104</v>
          </cell>
          <cell r="Q241"/>
          <cell r="R241"/>
          <cell r="S241"/>
          <cell r="T241">
            <v>18104</v>
          </cell>
          <cell r="U241"/>
          <cell r="V241"/>
          <cell r="W241" t="str">
            <v>17-585264-Title III A-391</v>
          </cell>
        </row>
        <row r="242">
          <cell r="B242" t="str">
            <v>595271</v>
          </cell>
          <cell r="C242" t="str">
            <v>Sheboygan Area School District</v>
          </cell>
          <cell r="D242" t="str">
            <v>032878456</v>
          </cell>
          <cell r="E242" t="str">
            <v>Sheboygan Area School District</v>
          </cell>
          <cell r="F242"/>
          <cell r="G242"/>
          <cell r="H242">
            <v>134953</v>
          </cell>
          <cell r="I242">
            <v>134953</v>
          </cell>
          <cell r="J242"/>
          <cell r="K242"/>
          <cell r="L242">
            <v>134953</v>
          </cell>
          <cell r="M242"/>
          <cell r="N242"/>
          <cell r="O242"/>
          <cell r="P242">
            <v>134953</v>
          </cell>
          <cell r="Q242"/>
          <cell r="R242"/>
          <cell r="S242"/>
          <cell r="T242">
            <v>134953</v>
          </cell>
          <cell r="U242"/>
          <cell r="V242"/>
          <cell r="W242" t="str">
            <v>17-595271-Title III A-391</v>
          </cell>
        </row>
        <row r="243">
          <cell r="B243" t="str">
            <v>655306</v>
          </cell>
          <cell r="C243" t="str">
            <v>Shell Lake School District</v>
          </cell>
          <cell r="D243" t="str">
            <v>091731604</v>
          </cell>
          <cell r="E243" t="str">
            <v>Shell Lake School District</v>
          </cell>
          <cell r="F243"/>
          <cell r="G243"/>
          <cell r="H243">
            <v>823</v>
          </cell>
          <cell r="I243">
            <v>823</v>
          </cell>
          <cell r="J243"/>
          <cell r="K243"/>
          <cell r="L243">
            <v>823</v>
          </cell>
          <cell r="M243"/>
          <cell r="N243"/>
          <cell r="O243"/>
          <cell r="P243">
            <v>823</v>
          </cell>
          <cell r="Q243"/>
          <cell r="R243"/>
          <cell r="S243"/>
          <cell r="T243">
            <v>823</v>
          </cell>
          <cell r="U243"/>
          <cell r="V243"/>
          <cell r="W243" t="str">
            <v>17-655306-Title III A-391</v>
          </cell>
        </row>
        <row r="244">
          <cell r="B244" t="str">
            <v>445348</v>
          </cell>
          <cell r="C244" t="str">
            <v>Shiocton School District</v>
          </cell>
          <cell r="D244">
            <v>100084250</v>
          </cell>
          <cell r="E244" t="str">
            <v>Shiocton School District</v>
          </cell>
          <cell r="F244"/>
          <cell r="G244"/>
          <cell r="H244">
            <v>449</v>
          </cell>
          <cell r="I244">
            <v>449</v>
          </cell>
          <cell r="J244"/>
          <cell r="K244"/>
          <cell r="L244">
            <v>449</v>
          </cell>
          <cell r="M244"/>
          <cell r="N244"/>
          <cell r="O244"/>
          <cell r="P244">
            <v>449</v>
          </cell>
          <cell r="Q244"/>
          <cell r="R244"/>
          <cell r="S244"/>
          <cell r="T244">
            <v>449</v>
          </cell>
          <cell r="U244"/>
          <cell r="V244"/>
          <cell r="W244" t="str">
            <v>17-445348-Title III A-391</v>
          </cell>
        </row>
        <row r="245">
          <cell r="B245" t="str">
            <v>405355</v>
          </cell>
          <cell r="C245" t="str">
            <v>Shorewood School District</v>
          </cell>
          <cell r="D245">
            <v>100084268</v>
          </cell>
          <cell r="E245" t="str">
            <v>Shorewood School District</v>
          </cell>
          <cell r="F245"/>
          <cell r="G245"/>
          <cell r="H245">
            <v>15261</v>
          </cell>
          <cell r="I245">
            <v>15261</v>
          </cell>
          <cell r="J245"/>
          <cell r="K245"/>
          <cell r="L245">
            <v>15261</v>
          </cell>
          <cell r="M245"/>
          <cell r="N245"/>
          <cell r="O245"/>
          <cell r="P245">
            <v>15261</v>
          </cell>
          <cell r="Q245"/>
          <cell r="R245"/>
          <cell r="S245"/>
          <cell r="T245">
            <v>15261</v>
          </cell>
          <cell r="U245"/>
          <cell r="V245"/>
          <cell r="W245" t="str">
            <v>17-405355-Title III A-391</v>
          </cell>
        </row>
        <row r="246">
          <cell r="B246" t="str">
            <v>075376</v>
          </cell>
          <cell r="C246" t="str">
            <v>Siren School District</v>
          </cell>
          <cell r="D246">
            <v>193077914</v>
          </cell>
          <cell r="E246" t="str">
            <v>Siren School District</v>
          </cell>
          <cell r="F246"/>
          <cell r="G246"/>
          <cell r="H246">
            <v>3666</v>
          </cell>
          <cell r="I246">
            <v>3666</v>
          </cell>
          <cell r="J246"/>
          <cell r="K246"/>
          <cell r="L246">
            <v>3666</v>
          </cell>
          <cell r="M246"/>
          <cell r="N246"/>
          <cell r="O246"/>
          <cell r="P246">
            <v>3666</v>
          </cell>
          <cell r="Q246"/>
          <cell r="R246"/>
          <cell r="S246"/>
          <cell r="T246">
            <v>3666</v>
          </cell>
          <cell r="U246"/>
          <cell r="V246"/>
          <cell r="W246" t="str">
            <v>17-075376-Title III A-391</v>
          </cell>
        </row>
        <row r="247">
          <cell r="B247" t="str">
            <v>665390</v>
          </cell>
          <cell r="C247" t="str">
            <v>Slinger School District</v>
          </cell>
          <cell r="D247">
            <v>102207552</v>
          </cell>
          <cell r="E247" t="str">
            <v>Slinger School District</v>
          </cell>
          <cell r="F247"/>
          <cell r="G247"/>
          <cell r="H247">
            <v>524</v>
          </cell>
          <cell r="I247">
            <v>524</v>
          </cell>
          <cell r="J247"/>
          <cell r="K247"/>
          <cell r="L247">
            <v>524</v>
          </cell>
          <cell r="M247"/>
          <cell r="N247"/>
          <cell r="O247"/>
          <cell r="P247">
            <v>524</v>
          </cell>
          <cell r="Q247"/>
          <cell r="R247"/>
          <cell r="S247"/>
          <cell r="T247">
            <v>524</v>
          </cell>
          <cell r="U247"/>
          <cell r="V247"/>
          <cell r="W247" t="str">
            <v>17-665390-Title III A-391</v>
          </cell>
        </row>
        <row r="248">
          <cell r="B248" t="str">
            <v>555432</v>
          </cell>
          <cell r="C248" t="str">
            <v>Somerset School District</v>
          </cell>
          <cell r="D248" t="str">
            <v>021574983</v>
          </cell>
          <cell r="E248" t="str">
            <v>Somerset School District</v>
          </cell>
          <cell r="F248"/>
          <cell r="G248"/>
          <cell r="H248">
            <v>1047</v>
          </cell>
          <cell r="I248">
            <v>1047</v>
          </cell>
          <cell r="J248"/>
          <cell r="K248"/>
          <cell r="L248">
            <v>1047</v>
          </cell>
          <cell r="M248"/>
          <cell r="N248"/>
          <cell r="O248"/>
          <cell r="P248">
            <v>1047</v>
          </cell>
          <cell r="Q248"/>
          <cell r="R248"/>
          <cell r="S248"/>
          <cell r="T248">
            <v>1047</v>
          </cell>
          <cell r="U248"/>
          <cell r="V248"/>
          <cell r="W248" t="str">
            <v>17-555432-Title III A-391</v>
          </cell>
        </row>
        <row r="249">
          <cell r="B249" t="str">
            <v>405439</v>
          </cell>
          <cell r="C249" t="str">
            <v>South Milwaukee School District</v>
          </cell>
          <cell r="D249">
            <v>784506300</v>
          </cell>
          <cell r="E249" t="str">
            <v>South Milwaukee School District</v>
          </cell>
          <cell r="F249"/>
          <cell r="G249"/>
          <cell r="H249">
            <v>12942</v>
          </cell>
          <cell r="I249">
            <v>12942</v>
          </cell>
          <cell r="J249"/>
          <cell r="K249"/>
          <cell r="L249">
            <v>12942</v>
          </cell>
          <cell r="M249"/>
          <cell r="N249"/>
          <cell r="O249"/>
          <cell r="P249">
            <v>12942</v>
          </cell>
          <cell r="Q249"/>
          <cell r="R249"/>
          <cell r="S249"/>
          <cell r="T249">
            <v>12942</v>
          </cell>
          <cell r="U249"/>
          <cell r="V249"/>
          <cell r="W249" t="str">
            <v>17-405439-Title III A-391</v>
          </cell>
        </row>
        <row r="250">
          <cell r="B250" t="str">
            <v>044522</v>
          </cell>
          <cell r="C250" t="str">
            <v>South Shore School District</v>
          </cell>
          <cell r="D250">
            <v>159539824</v>
          </cell>
          <cell r="E250" t="str">
            <v>South Shore School District</v>
          </cell>
          <cell r="F250"/>
          <cell r="G250"/>
          <cell r="H250">
            <v>224</v>
          </cell>
          <cell r="I250">
            <v>224</v>
          </cell>
          <cell r="J250"/>
          <cell r="K250"/>
          <cell r="L250">
            <v>224</v>
          </cell>
          <cell r="M250"/>
          <cell r="N250"/>
          <cell r="O250"/>
          <cell r="P250">
            <v>224</v>
          </cell>
          <cell r="Q250"/>
          <cell r="R250"/>
          <cell r="S250"/>
          <cell r="T250">
            <v>224</v>
          </cell>
          <cell r="U250"/>
          <cell r="V250"/>
          <cell r="W250" t="str">
            <v>17-044522-Title III A-391</v>
          </cell>
        </row>
        <row r="251">
          <cell r="B251" t="str">
            <v>155457</v>
          </cell>
          <cell r="C251" t="str">
            <v>Southern Door County School District</v>
          </cell>
          <cell r="D251" t="str">
            <v>093420164</v>
          </cell>
          <cell r="E251" t="str">
            <v>Southern Door County School District</v>
          </cell>
          <cell r="F251"/>
          <cell r="G251"/>
          <cell r="H251">
            <v>598</v>
          </cell>
          <cell r="I251">
            <v>598</v>
          </cell>
          <cell r="J251"/>
          <cell r="K251"/>
          <cell r="L251">
            <v>598</v>
          </cell>
          <cell r="M251"/>
          <cell r="N251"/>
          <cell r="O251"/>
          <cell r="P251">
            <v>598</v>
          </cell>
          <cell r="Q251"/>
          <cell r="R251"/>
          <cell r="S251"/>
          <cell r="T251">
            <v>598</v>
          </cell>
          <cell r="U251"/>
          <cell r="V251"/>
          <cell r="W251" t="str">
            <v>17-155457-Title III A-391</v>
          </cell>
        </row>
        <row r="252">
          <cell r="B252" t="str">
            <v>415460</v>
          </cell>
          <cell r="C252" t="str">
            <v>Sparta Area School District</v>
          </cell>
          <cell r="D252" t="str">
            <v>017991209</v>
          </cell>
          <cell r="E252" t="str">
            <v>Sparta Area School District</v>
          </cell>
          <cell r="F252"/>
          <cell r="G252"/>
          <cell r="H252">
            <v>2543</v>
          </cell>
          <cell r="I252">
            <v>2543</v>
          </cell>
          <cell r="J252"/>
          <cell r="K252"/>
          <cell r="L252">
            <v>2543</v>
          </cell>
          <cell r="M252"/>
          <cell r="N252"/>
          <cell r="O252"/>
          <cell r="P252">
            <v>2543</v>
          </cell>
          <cell r="Q252"/>
          <cell r="R252"/>
          <cell r="S252"/>
          <cell r="T252">
            <v>2543</v>
          </cell>
          <cell r="U252"/>
          <cell r="V252"/>
          <cell r="W252" t="str">
            <v>17-415460-Title III A-391</v>
          </cell>
        </row>
        <row r="253">
          <cell r="B253" t="str">
            <v>655474</v>
          </cell>
          <cell r="C253" t="str">
            <v>Spooner Area School District</v>
          </cell>
          <cell r="D253" t="str">
            <v>060462488</v>
          </cell>
          <cell r="E253" t="str">
            <v>Spooner Area School District</v>
          </cell>
          <cell r="F253"/>
          <cell r="G253"/>
          <cell r="H253">
            <v>1197</v>
          </cell>
          <cell r="I253">
            <v>1197</v>
          </cell>
          <cell r="J253"/>
          <cell r="K253"/>
          <cell r="L253">
            <v>1197</v>
          </cell>
          <cell r="M253"/>
          <cell r="N253"/>
          <cell r="O253"/>
          <cell r="P253">
            <v>1197</v>
          </cell>
          <cell r="Q253"/>
          <cell r="R253"/>
          <cell r="S253"/>
          <cell r="T253">
            <v>1197</v>
          </cell>
          <cell r="U253"/>
          <cell r="V253"/>
          <cell r="W253" t="str">
            <v>17-655474-Title III A-391</v>
          </cell>
        </row>
        <row r="254">
          <cell r="B254" t="str">
            <v>095593</v>
          </cell>
          <cell r="C254" t="str">
            <v>Stanley-Boyd Area School District</v>
          </cell>
          <cell r="D254">
            <v>184359040</v>
          </cell>
          <cell r="E254" t="str">
            <v>Stanley-Boyd Area School District</v>
          </cell>
          <cell r="F254"/>
          <cell r="G254"/>
          <cell r="H254">
            <v>224</v>
          </cell>
          <cell r="I254">
            <v>224</v>
          </cell>
          <cell r="J254"/>
          <cell r="K254"/>
          <cell r="L254">
            <v>224</v>
          </cell>
          <cell r="M254"/>
          <cell r="N254"/>
          <cell r="O254"/>
          <cell r="P254">
            <v>224</v>
          </cell>
          <cell r="Q254"/>
          <cell r="R254"/>
          <cell r="S254"/>
          <cell r="T254">
            <v>224</v>
          </cell>
          <cell r="U254"/>
          <cell r="V254"/>
          <cell r="W254" t="str">
            <v>17-095593-Title III A-391</v>
          </cell>
        </row>
        <row r="255">
          <cell r="B255" t="str">
            <v>495607</v>
          </cell>
          <cell r="C255" t="str">
            <v>Stevens Point Area School District</v>
          </cell>
          <cell r="D255" t="str">
            <v>100878875</v>
          </cell>
          <cell r="E255" t="str">
            <v>Stevens Point Area School District</v>
          </cell>
          <cell r="F255"/>
          <cell r="G255"/>
          <cell r="H255">
            <v>32541</v>
          </cell>
          <cell r="I255">
            <v>32541</v>
          </cell>
          <cell r="J255"/>
          <cell r="K255"/>
          <cell r="L255">
            <v>32541</v>
          </cell>
          <cell r="M255"/>
          <cell r="N255"/>
          <cell r="O255"/>
          <cell r="P255">
            <v>32541</v>
          </cell>
          <cell r="Q255"/>
          <cell r="R255"/>
          <cell r="S255"/>
          <cell r="T255">
            <v>32541</v>
          </cell>
          <cell r="U255"/>
          <cell r="V255"/>
          <cell r="W255" t="str">
            <v>17-495607-Title III A-391</v>
          </cell>
        </row>
        <row r="256">
          <cell r="B256" t="str">
            <v>673542</v>
          </cell>
          <cell r="C256" t="str">
            <v>Stone Bank School District</v>
          </cell>
          <cell r="D256">
            <v>193079795</v>
          </cell>
          <cell r="E256" t="str">
            <v>Stone Bank School District</v>
          </cell>
          <cell r="F256"/>
          <cell r="G256"/>
          <cell r="H256">
            <v>299</v>
          </cell>
          <cell r="I256">
            <v>299</v>
          </cell>
          <cell r="J256"/>
          <cell r="K256"/>
          <cell r="L256">
            <v>299</v>
          </cell>
          <cell r="M256"/>
          <cell r="N256"/>
          <cell r="O256"/>
          <cell r="P256">
            <v>299</v>
          </cell>
          <cell r="Q256"/>
          <cell r="R256"/>
          <cell r="S256"/>
          <cell r="T256">
            <v>299</v>
          </cell>
          <cell r="U256"/>
          <cell r="V256"/>
          <cell r="W256" t="str">
            <v>17-673542-Title III A-391</v>
          </cell>
        </row>
        <row r="257">
          <cell r="B257" t="str">
            <v>135621</v>
          </cell>
          <cell r="C257" t="str">
            <v>Stoughton Area School District</v>
          </cell>
          <cell r="D257" t="str">
            <v>020461158</v>
          </cell>
          <cell r="E257" t="str">
            <v>Stoughton Area School District</v>
          </cell>
          <cell r="F257"/>
          <cell r="G257"/>
          <cell r="H257">
            <v>2768</v>
          </cell>
          <cell r="I257">
            <v>2768</v>
          </cell>
          <cell r="J257"/>
          <cell r="K257"/>
          <cell r="L257">
            <v>2768</v>
          </cell>
          <cell r="M257"/>
          <cell r="N257"/>
          <cell r="O257"/>
          <cell r="P257">
            <v>2768</v>
          </cell>
          <cell r="Q257"/>
          <cell r="R257"/>
          <cell r="S257"/>
          <cell r="T257">
            <v>2768</v>
          </cell>
          <cell r="U257"/>
          <cell r="V257"/>
          <cell r="W257" t="str">
            <v>17-135621-Title III A-391</v>
          </cell>
        </row>
        <row r="258">
          <cell r="B258" t="str">
            <v>155642</v>
          </cell>
          <cell r="C258" t="str">
            <v>Sturgeon Bay School District</v>
          </cell>
          <cell r="D258" t="str">
            <v>100084367</v>
          </cell>
          <cell r="E258" t="str">
            <v>Sturgeon Bay School District</v>
          </cell>
          <cell r="F258"/>
          <cell r="G258"/>
          <cell r="H258">
            <v>898</v>
          </cell>
          <cell r="I258">
            <v>898</v>
          </cell>
          <cell r="J258"/>
          <cell r="K258"/>
          <cell r="L258">
            <v>898</v>
          </cell>
          <cell r="M258"/>
          <cell r="N258"/>
          <cell r="O258"/>
          <cell r="P258">
            <v>898</v>
          </cell>
          <cell r="Q258"/>
          <cell r="R258"/>
          <cell r="S258"/>
          <cell r="T258">
            <v>898</v>
          </cell>
          <cell r="U258"/>
          <cell r="V258"/>
          <cell r="W258" t="str">
            <v>17-155642-Title III A-391</v>
          </cell>
        </row>
        <row r="259">
          <cell r="B259" t="str">
            <v>135656</v>
          </cell>
          <cell r="C259" t="str">
            <v>Sun Prairie Area School District</v>
          </cell>
          <cell r="D259" t="str">
            <v>078935137</v>
          </cell>
          <cell r="E259" t="str">
            <v>Sun Prairie Area School District</v>
          </cell>
          <cell r="F259"/>
          <cell r="G259"/>
          <cell r="H259">
            <v>11894</v>
          </cell>
          <cell r="I259">
            <v>11894</v>
          </cell>
          <cell r="J259"/>
          <cell r="K259"/>
          <cell r="L259">
            <v>11894</v>
          </cell>
          <cell r="M259"/>
          <cell r="N259"/>
          <cell r="O259"/>
          <cell r="P259">
            <v>11894</v>
          </cell>
          <cell r="Q259"/>
          <cell r="R259"/>
          <cell r="S259"/>
          <cell r="T259">
            <v>11894</v>
          </cell>
          <cell r="U259"/>
          <cell r="V259"/>
          <cell r="W259" t="str">
            <v>17-135656-Title III A-391</v>
          </cell>
        </row>
        <row r="260">
          <cell r="B260" t="str">
            <v>165663</v>
          </cell>
          <cell r="C260" t="str">
            <v>Superior School District</v>
          </cell>
          <cell r="D260" t="str">
            <v>031366933</v>
          </cell>
          <cell r="E260" t="str">
            <v>Superior School District</v>
          </cell>
          <cell r="F260"/>
          <cell r="G260"/>
          <cell r="H260">
            <v>12044</v>
          </cell>
          <cell r="I260">
            <v>12044</v>
          </cell>
          <cell r="J260"/>
          <cell r="K260"/>
          <cell r="L260">
            <v>12044</v>
          </cell>
          <cell r="M260"/>
          <cell r="N260"/>
          <cell r="O260"/>
          <cell r="P260">
            <v>12044</v>
          </cell>
          <cell r="Q260"/>
          <cell r="R260"/>
          <cell r="S260"/>
          <cell r="T260">
            <v>12044</v>
          </cell>
          <cell r="U260"/>
          <cell r="V260"/>
          <cell r="W260" t="str">
            <v>17-165663-Title III A-391</v>
          </cell>
        </row>
        <row r="261">
          <cell r="B261" t="str">
            <v>425670</v>
          </cell>
          <cell r="C261" t="str">
            <v>Suring Public School District</v>
          </cell>
          <cell r="D261" t="str">
            <v>193079100</v>
          </cell>
          <cell r="E261" t="str">
            <v>Suring Public School District</v>
          </cell>
          <cell r="F261"/>
          <cell r="G261"/>
          <cell r="H261">
            <v>748</v>
          </cell>
          <cell r="I261">
            <v>748</v>
          </cell>
          <cell r="J261"/>
          <cell r="K261"/>
          <cell r="L261">
            <v>748</v>
          </cell>
          <cell r="M261"/>
          <cell r="N261"/>
          <cell r="O261"/>
          <cell r="P261">
            <v>748</v>
          </cell>
          <cell r="Q261"/>
          <cell r="R261"/>
          <cell r="S261"/>
          <cell r="T261">
            <v>748</v>
          </cell>
          <cell r="U261"/>
          <cell r="V261"/>
          <cell r="W261" t="str">
            <v>17-425670-Title III A-391</v>
          </cell>
        </row>
        <row r="262">
          <cell r="B262" t="str">
            <v>435733</v>
          </cell>
          <cell r="C262" t="str">
            <v>Three Lakes School District</v>
          </cell>
          <cell r="D262" t="str">
            <v>038771002</v>
          </cell>
          <cell r="E262" t="str">
            <v>Three Lakes School District</v>
          </cell>
          <cell r="F262"/>
          <cell r="G262"/>
          <cell r="H262">
            <v>299</v>
          </cell>
          <cell r="I262">
            <v>299</v>
          </cell>
          <cell r="J262"/>
          <cell r="K262"/>
          <cell r="L262">
            <v>299</v>
          </cell>
          <cell r="M262"/>
          <cell r="N262"/>
          <cell r="O262"/>
          <cell r="P262">
            <v>299</v>
          </cell>
          <cell r="Q262"/>
          <cell r="R262"/>
          <cell r="S262"/>
          <cell r="T262">
            <v>299</v>
          </cell>
          <cell r="U262"/>
          <cell r="V262"/>
          <cell r="W262" t="str">
            <v>17-435733-Title III A-391</v>
          </cell>
        </row>
        <row r="263">
          <cell r="B263" t="str">
            <v>585740</v>
          </cell>
          <cell r="C263" t="str">
            <v>Tigerton School District</v>
          </cell>
          <cell r="D263">
            <v>100084417</v>
          </cell>
          <cell r="E263" t="str">
            <v>Tigerton School District</v>
          </cell>
          <cell r="F263"/>
          <cell r="G263"/>
          <cell r="H263">
            <v>150</v>
          </cell>
          <cell r="I263">
            <v>150</v>
          </cell>
          <cell r="J263"/>
          <cell r="K263"/>
          <cell r="L263">
            <v>150</v>
          </cell>
          <cell r="M263"/>
          <cell r="N263"/>
          <cell r="O263"/>
          <cell r="P263">
            <v>150</v>
          </cell>
          <cell r="Q263"/>
          <cell r="R263"/>
          <cell r="S263"/>
          <cell r="T263">
            <v>150</v>
          </cell>
          <cell r="U263"/>
          <cell r="V263"/>
          <cell r="W263" t="str">
            <v>17-585740-Title III A-391</v>
          </cell>
        </row>
        <row r="264">
          <cell r="B264" t="str">
            <v>415747</v>
          </cell>
          <cell r="C264" t="str">
            <v>Tomah Area School District</v>
          </cell>
          <cell r="D264" t="str">
            <v>017966086</v>
          </cell>
          <cell r="E264" t="str">
            <v>Tomah Area School District</v>
          </cell>
          <cell r="F264"/>
          <cell r="G264"/>
          <cell r="H264">
            <v>4264</v>
          </cell>
          <cell r="I264">
            <v>4264</v>
          </cell>
          <cell r="J264"/>
          <cell r="K264"/>
          <cell r="L264">
            <v>4264</v>
          </cell>
          <cell r="M264"/>
          <cell r="N264"/>
          <cell r="O264"/>
          <cell r="P264">
            <v>4264</v>
          </cell>
          <cell r="Q264"/>
          <cell r="R264"/>
          <cell r="S264"/>
          <cell r="T264">
            <v>4264</v>
          </cell>
          <cell r="U264"/>
          <cell r="V264"/>
          <cell r="W264" t="str">
            <v>17-415747-Title III A-391</v>
          </cell>
        </row>
        <row r="265">
          <cell r="B265" t="str">
            <v>355754</v>
          </cell>
          <cell r="C265" t="str">
            <v>Tomahawk School District</v>
          </cell>
          <cell r="D265">
            <v>100084433</v>
          </cell>
          <cell r="E265" t="str">
            <v>Tomahawk School District</v>
          </cell>
          <cell r="F265"/>
          <cell r="G265"/>
          <cell r="H265">
            <v>598</v>
          </cell>
          <cell r="I265">
            <v>598</v>
          </cell>
          <cell r="J265"/>
          <cell r="K265"/>
          <cell r="L265">
            <v>598</v>
          </cell>
          <cell r="M265"/>
          <cell r="N265"/>
          <cell r="O265"/>
          <cell r="P265">
            <v>598</v>
          </cell>
          <cell r="Q265"/>
          <cell r="R265"/>
          <cell r="S265"/>
          <cell r="T265">
            <v>598</v>
          </cell>
          <cell r="U265"/>
          <cell r="V265"/>
          <cell r="W265" t="str">
            <v>17-355754-Title III A-391</v>
          </cell>
        </row>
        <row r="266">
          <cell r="B266" t="str">
            <v>694375</v>
          </cell>
          <cell r="C266" t="str">
            <v>Tri-County Area School District</v>
          </cell>
          <cell r="D266" t="str">
            <v>159536713</v>
          </cell>
          <cell r="E266" t="str">
            <v>Tri-County Area School District</v>
          </cell>
          <cell r="F266"/>
          <cell r="G266"/>
          <cell r="H266">
            <v>1496</v>
          </cell>
          <cell r="I266">
            <v>1496</v>
          </cell>
          <cell r="J266"/>
          <cell r="K266"/>
          <cell r="L266">
            <v>1496</v>
          </cell>
          <cell r="M266"/>
          <cell r="N266"/>
          <cell r="O266"/>
          <cell r="P266">
            <v>1496</v>
          </cell>
          <cell r="Q266"/>
          <cell r="R266"/>
          <cell r="S266"/>
          <cell r="T266">
            <v>1496</v>
          </cell>
          <cell r="U266"/>
          <cell r="V266"/>
          <cell r="W266" t="str">
            <v>17-694375-Title III A-391</v>
          </cell>
        </row>
        <row r="267">
          <cell r="B267" t="str">
            <v>035810</v>
          </cell>
          <cell r="C267" t="str">
            <v>Turtle Lake School District</v>
          </cell>
          <cell r="D267">
            <v>159540806</v>
          </cell>
          <cell r="E267" t="str">
            <v>Turtle Lake School District</v>
          </cell>
          <cell r="F267"/>
          <cell r="G267"/>
          <cell r="H267">
            <v>1047</v>
          </cell>
          <cell r="I267">
            <v>1047</v>
          </cell>
          <cell r="J267"/>
          <cell r="K267"/>
          <cell r="L267">
            <v>1047</v>
          </cell>
          <cell r="M267"/>
          <cell r="N267"/>
          <cell r="O267"/>
          <cell r="P267">
            <v>1047</v>
          </cell>
          <cell r="Q267"/>
          <cell r="R267"/>
          <cell r="S267"/>
          <cell r="T267">
            <v>1047</v>
          </cell>
          <cell r="U267"/>
          <cell r="V267"/>
          <cell r="W267" t="str">
            <v>17-035810-Title III A-391</v>
          </cell>
        </row>
        <row r="268">
          <cell r="B268" t="str">
            <v>305817</v>
          </cell>
          <cell r="C268" t="str">
            <v>Twin Lakes #4 School District</v>
          </cell>
          <cell r="D268" t="str">
            <v>100084458</v>
          </cell>
          <cell r="E268" t="str">
            <v>Twin Lakes #4 School District</v>
          </cell>
          <cell r="F268"/>
          <cell r="G268"/>
          <cell r="H268">
            <v>898</v>
          </cell>
          <cell r="I268">
            <v>898</v>
          </cell>
          <cell r="J268"/>
          <cell r="K268"/>
          <cell r="L268">
            <v>898</v>
          </cell>
          <cell r="M268"/>
          <cell r="N268"/>
          <cell r="O268"/>
          <cell r="P268">
            <v>898</v>
          </cell>
          <cell r="Q268"/>
          <cell r="R268"/>
          <cell r="S268"/>
          <cell r="T268">
            <v>898</v>
          </cell>
          <cell r="U268"/>
          <cell r="V268"/>
          <cell r="W268" t="str">
            <v>17-305817-Title III A-391</v>
          </cell>
        </row>
        <row r="269">
          <cell r="B269" t="str">
            <v>365824</v>
          </cell>
          <cell r="C269" t="str">
            <v>Two Rivers School District</v>
          </cell>
          <cell r="D269" t="str">
            <v>100084466</v>
          </cell>
          <cell r="E269" t="str">
            <v>Two Rivers School District</v>
          </cell>
          <cell r="F269"/>
          <cell r="G269"/>
          <cell r="H269">
            <v>6433</v>
          </cell>
          <cell r="I269">
            <v>6433</v>
          </cell>
          <cell r="J269"/>
          <cell r="K269"/>
          <cell r="L269">
            <v>6433</v>
          </cell>
          <cell r="M269"/>
          <cell r="N269"/>
          <cell r="O269"/>
          <cell r="P269">
            <v>6433</v>
          </cell>
          <cell r="Q269"/>
          <cell r="R269"/>
          <cell r="S269"/>
          <cell r="T269">
            <v>6433</v>
          </cell>
          <cell r="U269"/>
          <cell r="V269"/>
          <cell r="W269" t="str">
            <v>17-365824-Title III A-391</v>
          </cell>
        </row>
        <row r="270">
          <cell r="B270" t="str">
            <v>515859</v>
          </cell>
          <cell r="C270" t="str">
            <v>Union Grove Joint #1 School District</v>
          </cell>
          <cell r="D270">
            <v>193079324</v>
          </cell>
          <cell r="E270" t="str">
            <v>Union Grove Joint #1 School District</v>
          </cell>
          <cell r="F270"/>
          <cell r="G270"/>
          <cell r="H270">
            <v>75</v>
          </cell>
          <cell r="I270">
            <v>75</v>
          </cell>
          <cell r="J270"/>
          <cell r="K270"/>
          <cell r="L270">
            <v>75</v>
          </cell>
          <cell r="M270"/>
          <cell r="N270"/>
          <cell r="O270"/>
          <cell r="P270">
            <v>75</v>
          </cell>
          <cell r="Q270"/>
          <cell r="R270"/>
          <cell r="S270"/>
          <cell r="T270">
            <v>75</v>
          </cell>
          <cell r="U270"/>
          <cell r="V270"/>
          <cell r="W270" t="str">
            <v>17-515859-Title III A-391</v>
          </cell>
        </row>
        <row r="271">
          <cell r="B271" t="str">
            <v>515852</v>
          </cell>
          <cell r="C271" t="str">
            <v>Union Grove UHS School District</v>
          </cell>
          <cell r="D271" t="str">
            <v>022769921</v>
          </cell>
          <cell r="E271" t="str">
            <v>Union Grove UHS School District</v>
          </cell>
          <cell r="F271"/>
          <cell r="G271"/>
          <cell r="H271">
            <v>150</v>
          </cell>
          <cell r="I271">
            <v>150</v>
          </cell>
          <cell r="J271"/>
          <cell r="K271"/>
          <cell r="L271">
            <v>150</v>
          </cell>
          <cell r="M271"/>
          <cell r="N271"/>
          <cell r="O271"/>
          <cell r="P271">
            <v>150</v>
          </cell>
          <cell r="Q271"/>
          <cell r="R271"/>
          <cell r="S271"/>
          <cell r="T271">
            <v>150</v>
          </cell>
          <cell r="U271"/>
          <cell r="V271"/>
          <cell r="W271" t="str">
            <v>17-515852-Title III A-391</v>
          </cell>
        </row>
        <row r="272">
          <cell r="B272" t="str">
            <v>480238</v>
          </cell>
          <cell r="C272" t="str">
            <v>Unity School District</v>
          </cell>
          <cell r="D272" t="str">
            <v>050345990</v>
          </cell>
          <cell r="E272" t="str">
            <v>Unity School District</v>
          </cell>
          <cell r="F272"/>
          <cell r="G272"/>
          <cell r="H272">
            <v>3067</v>
          </cell>
          <cell r="I272">
            <v>3067</v>
          </cell>
          <cell r="J272"/>
          <cell r="K272"/>
          <cell r="L272">
            <v>3067</v>
          </cell>
          <cell r="M272"/>
          <cell r="N272"/>
          <cell r="O272"/>
          <cell r="P272">
            <v>3067</v>
          </cell>
          <cell r="Q272"/>
          <cell r="R272"/>
          <cell r="S272"/>
          <cell r="T272">
            <v>3067</v>
          </cell>
          <cell r="U272"/>
          <cell r="V272"/>
          <cell r="W272" t="str">
            <v>17-480238-Title III A-391</v>
          </cell>
        </row>
        <row r="273">
          <cell r="B273" t="str">
            <v>365866</v>
          </cell>
          <cell r="C273" t="str">
            <v>Valders Area School District</v>
          </cell>
          <cell r="D273" t="str">
            <v>016784712</v>
          </cell>
          <cell r="E273" t="str">
            <v>Valders Area School District</v>
          </cell>
          <cell r="F273"/>
          <cell r="G273"/>
          <cell r="H273">
            <v>374</v>
          </cell>
          <cell r="I273">
            <v>374</v>
          </cell>
          <cell r="J273"/>
          <cell r="K273"/>
          <cell r="L273">
            <v>374</v>
          </cell>
          <cell r="M273"/>
          <cell r="N273"/>
          <cell r="O273"/>
          <cell r="P273">
            <v>374</v>
          </cell>
          <cell r="Q273"/>
          <cell r="R273"/>
          <cell r="S273"/>
          <cell r="T273">
            <v>374</v>
          </cell>
          <cell r="U273"/>
          <cell r="V273"/>
          <cell r="W273" t="str">
            <v>17-365866-Title III A-391</v>
          </cell>
        </row>
        <row r="274">
          <cell r="B274" t="str">
            <v>135901</v>
          </cell>
          <cell r="C274" t="str">
            <v>Verona Area School District</v>
          </cell>
          <cell r="D274" t="str">
            <v>005421763</v>
          </cell>
          <cell r="E274" t="str">
            <v>Verona Area School District</v>
          </cell>
          <cell r="F274"/>
          <cell r="G274"/>
          <cell r="H274">
            <v>7930</v>
          </cell>
          <cell r="I274">
            <v>7930</v>
          </cell>
          <cell r="J274"/>
          <cell r="K274"/>
          <cell r="L274">
            <v>7930</v>
          </cell>
          <cell r="M274"/>
          <cell r="N274"/>
          <cell r="O274"/>
          <cell r="P274">
            <v>7930</v>
          </cell>
          <cell r="Q274"/>
          <cell r="R274"/>
          <cell r="S274"/>
          <cell r="T274">
            <v>7930</v>
          </cell>
          <cell r="U274"/>
          <cell r="V274"/>
          <cell r="W274" t="str">
            <v>17-135901-Title III A-391</v>
          </cell>
        </row>
        <row r="275">
          <cell r="B275" t="str">
            <v>625985</v>
          </cell>
          <cell r="C275" t="str">
            <v>Viroqua Area School District</v>
          </cell>
          <cell r="D275" t="str">
            <v>800916025</v>
          </cell>
          <cell r="E275" t="str">
            <v>Viroqua Area School District</v>
          </cell>
          <cell r="F275"/>
          <cell r="G275"/>
          <cell r="H275">
            <v>299</v>
          </cell>
          <cell r="I275">
            <v>299</v>
          </cell>
          <cell r="J275"/>
          <cell r="K275"/>
          <cell r="L275">
            <v>299</v>
          </cell>
          <cell r="M275"/>
          <cell r="N275"/>
          <cell r="O275"/>
          <cell r="P275">
            <v>299</v>
          </cell>
          <cell r="Q275"/>
          <cell r="R275"/>
          <cell r="S275"/>
          <cell r="T275">
            <v>299</v>
          </cell>
          <cell r="U275"/>
          <cell r="V275"/>
          <cell r="W275" t="str">
            <v>17-625985-Title III A-391</v>
          </cell>
        </row>
        <row r="276">
          <cell r="B276" t="str">
            <v>215992</v>
          </cell>
          <cell r="C276" t="str">
            <v>Wabeno Area School District</v>
          </cell>
          <cell r="D276">
            <v>100084524</v>
          </cell>
          <cell r="E276" t="str">
            <v>Wabeno Area School District</v>
          </cell>
          <cell r="F276"/>
          <cell r="G276"/>
          <cell r="H276">
            <v>4788</v>
          </cell>
          <cell r="I276">
            <v>4788</v>
          </cell>
          <cell r="J276"/>
          <cell r="K276"/>
          <cell r="L276">
            <v>4788</v>
          </cell>
          <cell r="M276"/>
          <cell r="N276"/>
          <cell r="O276"/>
          <cell r="P276">
            <v>4788</v>
          </cell>
          <cell r="Q276"/>
          <cell r="R276"/>
          <cell r="S276"/>
          <cell r="T276">
            <v>4788</v>
          </cell>
          <cell r="U276"/>
          <cell r="V276"/>
          <cell r="W276" t="str">
            <v>17-215992-Title III A-391</v>
          </cell>
        </row>
        <row r="277">
          <cell r="B277" t="str">
            <v>646022</v>
          </cell>
          <cell r="C277" t="str">
            <v>Walworth Joint School District #1</v>
          </cell>
          <cell r="D277" t="str">
            <v>026432740</v>
          </cell>
          <cell r="E277" t="str">
            <v>Walworth Joint School District #1</v>
          </cell>
          <cell r="F277"/>
          <cell r="G277"/>
          <cell r="H277">
            <v>2095</v>
          </cell>
          <cell r="I277">
            <v>2095</v>
          </cell>
          <cell r="J277"/>
          <cell r="K277"/>
          <cell r="L277">
            <v>2095</v>
          </cell>
          <cell r="M277"/>
          <cell r="N277"/>
          <cell r="O277"/>
          <cell r="P277">
            <v>2095</v>
          </cell>
          <cell r="Q277"/>
          <cell r="R277"/>
          <cell r="S277"/>
          <cell r="T277">
            <v>2095</v>
          </cell>
          <cell r="U277"/>
          <cell r="V277"/>
          <cell r="W277" t="str">
            <v>17-646022-Title III A-391</v>
          </cell>
        </row>
        <row r="278">
          <cell r="B278" t="str">
            <v>046027</v>
          </cell>
          <cell r="C278" t="str">
            <v>Washburn School District</v>
          </cell>
          <cell r="D278">
            <v>100084557</v>
          </cell>
          <cell r="E278" t="str">
            <v>Washburn School District</v>
          </cell>
          <cell r="F278"/>
          <cell r="G278"/>
          <cell r="H278">
            <v>2244</v>
          </cell>
          <cell r="I278">
            <v>2244</v>
          </cell>
          <cell r="J278"/>
          <cell r="K278"/>
          <cell r="L278">
            <v>2244</v>
          </cell>
          <cell r="M278"/>
          <cell r="N278"/>
          <cell r="O278"/>
          <cell r="P278">
            <v>2244</v>
          </cell>
          <cell r="Q278"/>
          <cell r="R278"/>
          <cell r="S278"/>
          <cell r="T278">
            <v>2244</v>
          </cell>
          <cell r="U278"/>
          <cell r="V278"/>
          <cell r="W278" t="str">
            <v>17-046027-Title III A-391</v>
          </cell>
        </row>
        <row r="279">
          <cell r="B279" t="str">
            <v>516113</v>
          </cell>
          <cell r="C279" t="str">
            <v>Waterford Graded Joint #1 School District</v>
          </cell>
          <cell r="D279">
            <v>100592047</v>
          </cell>
          <cell r="E279" t="str">
            <v>Waterford Graded School District</v>
          </cell>
          <cell r="F279"/>
          <cell r="G279"/>
          <cell r="H279">
            <v>150</v>
          </cell>
          <cell r="I279">
            <v>150</v>
          </cell>
          <cell r="J279"/>
          <cell r="K279"/>
          <cell r="L279">
            <v>150</v>
          </cell>
          <cell r="M279"/>
          <cell r="N279"/>
          <cell r="O279"/>
          <cell r="P279">
            <v>150</v>
          </cell>
          <cell r="Q279"/>
          <cell r="R279"/>
          <cell r="S279"/>
          <cell r="T279">
            <v>150</v>
          </cell>
          <cell r="U279"/>
          <cell r="V279"/>
          <cell r="W279" t="str">
            <v>17-516113-Title III A-391</v>
          </cell>
        </row>
        <row r="280">
          <cell r="B280" t="str">
            <v>286118</v>
          </cell>
          <cell r="C280" t="str">
            <v>Waterloo School District</v>
          </cell>
          <cell r="D280">
            <v>100084607</v>
          </cell>
          <cell r="E280" t="str">
            <v>Waterloo School District</v>
          </cell>
          <cell r="F280"/>
          <cell r="G280"/>
          <cell r="H280">
            <v>2992</v>
          </cell>
          <cell r="I280">
            <v>2992</v>
          </cell>
          <cell r="J280"/>
          <cell r="K280"/>
          <cell r="L280">
            <v>2992</v>
          </cell>
          <cell r="M280"/>
          <cell r="N280"/>
          <cell r="O280"/>
          <cell r="P280">
            <v>2992</v>
          </cell>
          <cell r="Q280"/>
          <cell r="R280"/>
          <cell r="S280"/>
          <cell r="T280">
            <v>2992</v>
          </cell>
          <cell r="U280"/>
          <cell r="V280"/>
          <cell r="W280" t="str">
            <v>17-286118-Title III A-391</v>
          </cell>
        </row>
        <row r="281">
          <cell r="B281" t="str">
            <v>286125</v>
          </cell>
          <cell r="C281" t="str">
            <v>Watertown School District</v>
          </cell>
          <cell r="D281" t="str">
            <v>084230218</v>
          </cell>
          <cell r="E281" t="str">
            <v>Watertown School District</v>
          </cell>
          <cell r="F281"/>
          <cell r="G281"/>
          <cell r="H281">
            <v>4863</v>
          </cell>
          <cell r="I281">
            <v>4863</v>
          </cell>
          <cell r="J281"/>
          <cell r="K281"/>
          <cell r="L281">
            <v>4863</v>
          </cell>
          <cell r="M281"/>
          <cell r="N281"/>
          <cell r="O281"/>
          <cell r="P281">
            <v>4863</v>
          </cell>
          <cell r="Q281"/>
          <cell r="R281"/>
          <cell r="S281"/>
          <cell r="T281">
            <v>4863</v>
          </cell>
          <cell r="U281"/>
          <cell r="V281"/>
          <cell r="W281" t="str">
            <v>17-286125-Title III A-391</v>
          </cell>
        </row>
        <row r="282">
          <cell r="B282" t="str">
            <v>676174</v>
          </cell>
          <cell r="C282" t="str">
            <v>Waukesha School District</v>
          </cell>
          <cell r="D282" t="str">
            <v>060458049</v>
          </cell>
          <cell r="E282" t="str">
            <v>Waukesha School District</v>
          </cell>
          <cell r="F282"/>
          <cell r="G282"/>
          <cell r="H282">
            <v>59023</v>
          </cell>
          <cell r="I282">
            <v>59023</v>
          </cell>
          <cell r="J282"/>
          <cell r="K282"/>
          <cell r="L282">
            <v>59023</v>
          </cell>
          <cell r="M282"/>
          <cell r="N282"/>
          <cell r="O282"/>
          <cell r="P282">
            <v>59023</v>
          </cell>
          <cell r="Q282"/>
          <cell r="R282"/>
          <cell r="S282"/>
          <cell r="T282">
            <v>59023</v>
          </cell>
          <cell r="U282"/>
          <cell r="V282"/>
          <cell r="W282" t="str">
            <v>17-676174-Title III A-391</v>
          </cell>
        </row>
        <row r="283">
          <cell r="B283" t="str">
            <v>686195</v>
          </cell>
          <cell r="C283" t="str">
            <v>Waupaca School District</v>
          </cell>
          <cell r="D283">
            <v>100675560</v>
          </cell>
          <cell r="E283" t="str">
            <v>Waupaca School District</v>
          </cell>
          <cell r="F283"/>
          <cell r="G283"/>
          <cell r="H283">
            <v>1347</v>
          </cell>
          <cell r="I283">
            <v>1347</v>
          </cell>
          <cell r="J283"/>
          <cell r="K283"/>
          <cell r="L283">
            <v>1347</v>
          </cell>
          <cell r="M283"/>
          <cell r="N283"/>
          <cell r="O283"/>
          <cell r="P283">
            <v>1347</v>
          </cell>
          <cell r="Q283"/>
          <cell r="R283"/>
          <cell r="S283"/>
          <cell r="T283">
            <v>1347</v>
          </cell>
          <cell r="U283"/>
          <cell r="V283"/>
          <cell r="W283" t="str">
            <v>17-686195-Title III A-391</v>
          </cell>
        </row>
        <row r="284">
          <cell r="B284" t="str">
            <v>376223</v>
          </cell>
          <cell r="C284" t="str">
            <v>Wausau School District</v>
          </cell>
          <cell r="D284" t="str">
            <v>099943987</v>
          </cell>
          <cell r="E284" t="str">
            <v>Wausau School District</v>
          </cell>
          <cell r="F284"/>
          <cell r="G284"/>
          <cell r="H284">
            <v>119693</v>
          </cell>
          <cell r="I284">
            <v>119693</v>
          </cell>
          <cell r="J284"/>
          <cell r="K284"/>
          <cell r="L284">
            <v>119693</v>
          </cell>
          <cell r="M284"/>
          <cell r="N284"/>
          <cell r="O284"/>
          <cell r="P284">
            <v>119693</v>
          </cell>
          <cell r="Q284"/>
          <cell r="R284"/>
          <cell r="S284"/>
          <cell r="T284">
            <v>119693</v>
          </cell>
          <cell r="U284"/>
          <cell r="V284"/>
          <cell r="W284" t="str">
            <v>17-376223-Title III A-391</v>
          </cell>
        </row>
        <row r="285">
          <cell r="B285" t="str">
            <v>386230</v>
          </cell>
          <cell r="C285" t="str">
            <v>Wausaukee School District</v>
          </cell>
          <cell r="D285">
            <v>100084623</v>
          </cell>
          <cell r="E285" t="str">
            <v>Wausaukee School District</v>
          </cell>
          <cell r="F285"/>
          <cell r="G285"/>
          <cell r="H285">
            <v>598</v>
          </cell>
          <cell r="I285">
            <v>598</v>
          </cell>
          <cell r="J285"/>
          <cell r="K285"/>
          <cell r="L285">
            <v>598</v>
          </cell>
          <cell r="M285"/>
          <cell r="N285"/>
          <cell r="O285"/>
          <cell r="P285">
            <v>598</v>
          </cell>
          <cell r="Q285"/>
          <cell r="R285"/>
          <cell r="S285"/>
          <cell r="T285">
            <v>598</v>
          </cell>
          <cell r="U285"/>
          <cell r="V285"/>
          <cell r="W285" t="str">
            <v>17-386230-Title III A-391</v>
          </cell>
        </row>
        <row r="286">
          <cell r="B286" t="str">
            <v>696237</v>
          </cell>
          <cell r="C286" t="str">
            <v>Wautoma Area School District</v>
          </cell>
          <cell r="D286" t="str">
            <v>784683252</v>
          </cell>
          <cell r="E286" t="str">
            <v>Wautoma Area School District</v>
          </cell>
          <cell r="F286"/>
          <cell r="G286"/>
          <cell r="H286">
            <v>14737</v>
          </cell>
          <cell r="I286">
            <v>14737</v>
          </cell>
          <cell r="J286"/>
          <cell r="K286"/>
          <cell r="L286">
            <v>14737</v>
          </cell>
          <cell r="M286"/>
          <cell r="N286"/>
          <cell r="O286"/>
          <cell r="P286">
            <v>14737</v>
          </cell>
          <cell r="Q286"/>
          <cell r="R286"/>
          <cell r="S286"/>
          <cell r="T286">
            <v>14737</v>
          </cell>
          <cell r="U286"/>
          <cell r="V286"/>
          <cell r="W286" t="str">
            <v>17-696237-Title III A-391</v>
          </cell>
        </row>
        <row r="287">
          <cell r="B287" t="str">
            <v>406244</v>
          </cell>
          <cell r="C287" t="str">
            <v>Wauwatosa School District</v>
          </cell>
          <cell r="D287">
            <v>100084631</v>
          </cell>
          <cell r="E287" t="str">
            <v>Wauwatosa School District</v>
          </cell>
          <cell r="F287"/>
          <cell r="G287"/>
          <cell r="H287">
            <v>13765</v>
          </cell>
          <cell r="I287">
            <v>13765</v>
          </cell>
          <cell r="J287"/>
          <cell r="K287"/>
          <cell r="L287">
            <v>13765</v>
          </cell>
          <cell r="M287"/>
          <cell r="N287"/>
          <cell r="O287"/>
          <cell r="P287">
            <v>13765</v>
          </cell>
          <cell r="Q287"/>
          <cell r="R287"/>
          <cell r="S287"/>
          <cell r="T287">
            <v>13765</v>
          </cell>
          <cell r="U287"/>
          <cell r="V287"/>
          <cell r="W287" t="str">
            <v>17-406244-Title III A-391</v>
          </cell>
        </row>
        <row r="288">
          <cell r="B288" t="str">
            <v>076293</v>
          </cell>
          <cell r="C288" t="str">
            <v>Webster School District</v>
          </cell>
          <cell r="D288" t="str">
            <v>100084656</v>
          </cell>
          <cell r="E288" t="str">
            <v>Webster School District</v>
          </cell>
          <cell r="F288"/>
          <cell r="G288"/>
          <cell r="H288">
            <v>5760</v>
          </cell>
          <cell r="I288">
            <v>5760</v>
          </cell>
          <cell r="J288"/>
          <cell r="K288"/>
          <cell r="L288">
            <v>5760</v>
          </cell>
          <cell r="M288"/>
          <cell r="N288"/>
          <cell r="O288"/>
          <cell r="P288">
            <v>5760</v>
          </cell>
          <cell r="Q288"/>
          <cell r="R288"/>
          <cell r="S288"/>
          <cell r="T288">
            <v>5760</v>
          </cell>
          <cell r="U288"/>
          <cell r="V288"/>
          <cell r="W288" t="str">
            <v>17-076293-Title III A-391</v>
          </cell>
        </row>
        <row r="289">
          <cell r="B289" t="str">
            <v>406300</v>
          </cell>
          <cell r="C289" t="str">
            <v>West Allis School District</v>
          </cell>
          <cell r="D289" t="str">
            <v>089847107</v>
          </cell>
          <cell r="E289" t="str">
            <v>West Allis School District</v>
          </cell>
          <cell r="F289"/>
          <cell r="G289"/>
          <cell r="H289">
            <v>5237</v>
          </cell>
          <cell r="I289">
            <v>5237</v>
          </cell>
          <cell r="J289"/>
          <cell r="K289"/>
          <cell r="L289">
            <v>5237</v>
          </cell>
          <cell r="M289"/>
          <cell r="N289"/>
          <cell r="O289"/>
          <cell r="P289">
            <v>5237</v>
          </cell>
          <cell r="Q289"/>
          <cell r="R289"/>
          <cell r="S289"/>
          <cell r="T289">
            <v>5237</v>
          </cell>
          <cell r="U289"/>
          <cell r="V289"/>
          <cell r="W289" t="str">
            <v>17-406300-Title III A-391</v>
          </cell>
        </row>
        <row r="290">
          <cell r="B290" t="str">
            <v>666307</v>
          </cell>
          <cell r="C290" t="str">
            <v>West Bend School District</v>
          </cell>
          <cell r="D290" t="str">
            <v>071156046</v>
          </cell>
          <cell r="E290" t="str">
            <v>West Bend School District</v>
          </cell>
          <cell r="F290"/>
          <cell r="G290"/>
          <cell r="H290">
            <v>8528</v>
          </cell>
          <cell r="I290">
            <v>8528</v>
          </cell>
          <cell r="J290"/>
          <cell r="K290"/>
          <cell r="L290">
            <v>8528</v>
          </cell>
          <cell r="M290"/>
          <cell r="N290"/>
          <cell r="O290"/>
          <cell r="P290">
            <v>8528</v>
          </cell>
          <cell r="Q290"/>
          <cell r="R290"/>
          <cell r="S290"/>
          <cell r="T290">
            <v>8528</v>
          </cell>
          <cell r="U290"/>
          <cell r="V290"/>
          <cell r="W290" t="str">
            <v>17-666307-Title III A-391</v>
          </cell>
        </row>
        <row r="291">
          <cell r="B291" t="str">
            <v>056328</v>
          </cell>
          <cell r="C291" t="str">
            <v>West De Pere School District</v>
          </cell>
          <cell r="D291" t="str">
            <v>001871169</v>
          </cell>
          <cell r="E291" t="str">
            <v>West De Pere School District</v>
          </cell>
          <cell r="F291"/>
          <cell r="G291"/>
          <cell r="H291">
            <v>7930</v>
          </cell>
          <cell r="I291">
            <v>7930</v>
          </cell>
          <cell r="J291"/>
          <cell r="K291"/>
          <cell r="L291">
            <v>7930</v>
          </cell>
          <cell r="M291"/>
          <cell r="N291"/>
          <cell r="O291"/>
          <cell r="P291">
            <v>7930</v>
          </cell>
          <cell r="Q291"/>
          <cell r="R291"/>
          <cell r="S291"/>
          <cell r="T291">
            <v>7930</v>
          </cell>
          <cell r="U291"/>
          <cell r="V291"/>
          <cell r="W291" t="str">
            <v>17-056328-Title III A-391</v>
          </cell>
        </row>
        <row r="292">
          <cell r="B292" t="str">
            <v>326370</v>
          </cell>
          <cell r="C292" t="str">
            <v>West Salem School District</v>
          </cell>
          <cell r="D292" t="str">
            <v>193078730</v>
          </cell>
          <cell r="E292" t="str">
            <v>West Salem School District</v>
          </cell>
          <cell r="F292"/>
          <cell r="G292"/>
          <cell r="H292">
            <v>1047</v>
          </cell>
          <cell r="I292">
            <v>1047</v>
          </cell>
          <cell r="J292"/>
          <cell r="K292"/>
          <cell r="L292">
            <v>1047</v>
          </cell>
          <cell r="M292"/>
          <cell r="N292"/>
          <cell r="O292"/>
          <cell r="P292">
            <v>1047</v>
          </cell>
          <cell r="Q292"/>
          <cell r="R292"/>
          <cell r="S292"/>
          <cell r="T292">
            <v>1047</v>
          </cell>
          <cell r="U292"/>
          <cell r="V292"/>
          <cell r="W292" t="str">
            <v>17-326370-Title III A-391</v>
          </cell>
        </row>
        <row r="293">
          <cell r="B293" t="str">
            <v>626321</v>
          </cell>
          <cell r="C293" t="str">
            <v>Westby Area School District</v>
          </cell>
          <cell r="D293" t="str">
            <v>026067629</v>
          </cell>
          <cell r="E293" t="str">
            <v>Westby Area School District</v>
          </cell>
          <cell r="F293"/>
          <cell r="G293"/>
          <cell r="H293">
            <v>150</v>
          </cell>
          <cell r="I293">
            <v>150</v>
          </cell>
          <cell r="J293"/>
          <cell r="K293"/>
          <cell r="L293">
            <v>150</v>
          </cell>
          <cell r="M293"/>
          <cell r="N293"/>
          <cell r="O293"/>
          <cell r="P293">
            <v>150</v>
          </cell>
          <cell r="Q293"/>
          <cell r="R293"/>
          <cell r="S293"/>
          <cell r="T293">
            <v>150</v>
          </cell>
          <cell r="U293"/>
          <cell r="V293"/>
          <cell r="W293" t="str">
            <v>17-626321-Title III A-391</v>
          </cell>
        </row>
        <row r="294">
          <cell r="B294" t="str">
            <v>396335</v>
          </cell>
          <cell r="C294" t="str">
            <v>Westfield School District</v>
          </cell>
          <cell r="D294" t="str">
            <v>008447752</v>
          </cell>
          <cell r="E294" t="str">
            <v>Westfield School District</v>
          </cell>
          <cell r="F294"/>
          <cell r="G294"/>
          <cell r="H294">
            <v>75</v>
          </cell>
          <cell r="I294">
            <v>75</v>
          </cell>
          <cell r="J294"/>
          <cell r="K294"/>
          <cell r="L294">
            <v>75</v>
          </cell>
          <cell r="M294"/>
          <cell r="N294"/>
          <cell r="O294"/>
          <cell r="P294">
            <v>75</v>
          </cell>
          <cell r="Q294"/>
          <cell r="R294"/>
          <cell r="S294"/>
          <cell r="T294">
            <v>75</v>
          </cell>
          <cell r="U294"/>
          <cell r="V294"/>
          <cell r="W294" t="str">
            <v>17-396335-Title III A-391</v>
          </cell>
        </row>
        <row r="295">
          <cell r="B295" t="str">
            <v>686384</v>
          </cell>
          <cell r="C295" t="str">
            <v>Weyauwega-Fremont School District</v>
          </cell>
          <cell r="D295">
            <v>193079860</v>
          </cell>
          <cell r="E295" t="str">
            <v>Weyauwega-Fremont School District</v>
          </cell>
          <cell r="F295"/>
          <cell r="G295"/>
          <cell r="H295">
            <v>1047</v>
          </cell>
          <cell r="I295">
            <v>1047</v>
          </cell>
          <cell r="J295"/>
          <cell r="K295"/>
          <cell r="L295">
            <v>1047</v>
          </cell>
          <cell r="M295"/>
          <cell r="N295"/>
          <cell r="O295"/>
          <cell r="P295">
            <v>1047</v>
          </cell>
          <cell r="Q295"/>
          <cell r="R295"/>
          <cell r="S295"/>
          <cell r="T295">
            <v>1047</v>
          </cell>
          <cell r="U295"/>
          <cell r="V295"/>
          <cell r="W295" t="str">
            <v>17-686384-Title III A-391</v>
          </cell>
        </row>
        <row r="296">
          <cell r="B296" t="str">
            <v>306412</v>
          </cell>
          <cell r="C296" t="str">
            <v>Wheatland Joint #1 School District</v>
          </cell>
          <cell r="D296" t="str">
            <v>800473220</v>
          </cell>
          <cell r="E296" t="str">
            <v>Wheatland Joint #1 School District</v>
          </cell>
          <cell r="F296"/>
          <cell r="G296"/>
          <cell r="H296">
            <v>449</v>
          </cell>
          <cell r="I296">
            <v>449</v>
          </cell>
          <cell r="J296"/>
          <cell r="K296"/>
          <cell r="L296">
            <v>449</v>
          </cell>
          <cell r="M296"/>
          <cell r="N296"/>
          <cell r="O296"/>
          <cell r="P296">
            <v>449</v>
          </cell>
          <cell r="Q296"/>
          <cell r="R296"/>
          <cell r="S296"/>
          <cell r="T296">
            <v>449</v>
          </cell>
          <cell r="U296"/>
          <cell r="V296"/>
          <cell r="W296" t="str">
            <v>17-306412-Title III A-391</v>
          </cell>
        </row>
        <row r="297">
          <cell r="B297" t="str">
            <v>346440</v>
          </cell>
          <cell r="C297" t="str">
            <v>White Lake School District</v>
          </cell>
          <cell r="D297" t="str">
            <v>082201901</v>
          </cell>
          <cell r="E297" t="str">
            <v>White Lake School District</v>
          </cell>
          <cell r="F297"/>
          <cell r="G297"/>
          <cell r="H297">
            <v>150</v>
          </cell>
          <cell r="I297">
            <v>150</v>
          </cell>
          <cell r="J297"/>
          <cell r="K297"/>
          <cell r="L297">
            <v>150</v>
          </cell>
          <cell r="M297"/>
          <cell r="N297"/>
          <cell r="O297"/>
          <cell r="P297">
            <v>150</v>
          </cell>
          <cell r="Q297"/>
          <cell r="R297"/>
          <cell r="S297"/>
          <cell r="T297">
            <v>150</v>
          </cell>
          <cell r="U297"/>
          <cell r="V297"/>
          <cell r="W297" t="str">
            <v>17-346440-Title III A-391</v>
          </cell>
        </row>
        <row r="298">
          <cell r="B298" t="str">
            <v>406419</v>
          </cell>
          <cell r="C298" t="str">
            <v>Whitefish Bay School District</v>
          </cell>
          <cell r="D298" t="str">
            <v>089847891</v>
          </cell>
          <cell r="E298" t="str">
            <v>Whitefish Bay School District</v>
          </cell>
          <cell r="F298"/>
          <cell r="G298"/>
          <cell r="H298">
            <v>4189</v>
          </cell>
          <cell r="I298">
            <v>4189</v>
          </cell>
          <cell r="J298"/>
          <cell r="K298"/>
          <cell r="L298">
            <v>4189</v>
          </cell>
          <cell r="M298"/>
          <cell r="N298"/>
          <cell r="O298"/>
          <cell r="P298">
            <v>4189</v>
          </cell>
          <cell r="Q298"/>
          <cell r="R298"/>
          <cell r="S298"/>
          <cell r="T298">
            <v>4189</v>
          </cell>
          <cell r="U298"/>
          <cell r="V298"/>
          <cell r="W298" t="str">
            <v>17-406419-Title III A-391</v>
          </cell>
        </row>
        <row r="299">
          <cell r="B299" t="str">
            <v>616426</v>
          </cell>
          <cell r="C299" t="str">
            <v>Whitehall School District</v>
          </cell>
          <cell r="D299" t="str">
            <v>100084748</v>
          </cell>
          <cell r="E299" t="str">
            <v>Whitehall School District</v>
          </cell>
          <cell r="F299"/>
          <cell r="G299"/>
          <cell r="H299">
            <v>75</v>
          </cell>
          <cell r="I299">
            <v>75</v>
          </cell>
          <cell r="J299"/>
          <cell r="K299"/>
          <cell r="L299">
            <v>75</v>
          </cell>
          <cell r="M299"/>
          <cell r="N299"/>
          <cell r="O299"/>
          <cell r="P299">
            <v>75</v>
          </cell>
          <cell r="Q299"/>
          <cell r="R299"/>
          <cell r="S299"/>
          <cell r="T299">
            <v>75</v>
          </cell>
          <cell r="U299"/>
          <cell r="V299"/>
          <cell r="W299" t="str">
            <v>17-616426-Title III A-391</v>
          </cell>
        </row>
        <row r="300">
          <cell r="B300" t="str">
            <v>646461</v>
          </cell>
          <cell r="C300" t="str">
            <v>Whitewater Unified School District</v>
          </cell>
          <cell r="D300" t="str">
            <v>026726364</v>
          </cell>
          <cell r="E300" t="str">
            <v>Whitewater Unified School District</v>
          </cell>
          <cell r="F300"/>
          <cell r="G300"/>
          <cell r="H300">
            <v>14662</v>
          </cell>
          <cell r="I300">
            <v>14662</v>
          </cell>
          <cell r="J300"/>
          <cell r="K300"/>
          <cell r="L300">
            <v>14662</v>
          </cell>
          <cell r="M300"/>
          <cell r="N300"/>
          <cell r="O300"/>
          <cell r="P300">
            <v>14662</v>
          </cell>
          <cell r="Q300"/>
          <cell r="R300"/>
          <cell r="S300"/>
          <cell r="T300">
            <v>14662</v>
          </cell>
          <cell r="U300"/>
          <cell r="V300"/>
          <cell r="W300" t="str">
            <v>17-646461-Title III A-391</v>
          </cell>
        </row>
        <row r="301">
          <cell r="B301" t="str">
            <v>406470</v>
          </cell>
          <cell r="C301" t="str">
            <v>Whitnall School District</v>
          </cell>
          <cell r="D301" t="str">
            <v>060456084</v>
          </cell>
          <cell r="E301" t="str">
            <v>Whitnall School District</v>
          </cell>
          <cell r="F301"/>
          <cell r="G301"/>
          <cell r="H301">
            <v>6658</v>
          </cell>
          <cell r="I301">
            <v>6658</v>
          </cell>
          <cell r="J301"/>
          <cell r="K301"/>
          <cell r="L301">
            <v>6658</v>
          </cell>
          <cell r="M301"/>
          <cell r="N301"/>
          <cell r="O301"/>
          <cell r="P301">
            <v>6658</v>
          </cell>
          <cell r="Q301"/>
          <cell r="R301"/>
          <cell r="S301"/>
          <cell r="T301">
            <v>6658</v>
          </cell>
          <cell r="U301"/>
          <cell r="V301"/>
          <cell r="W301" t="str">
            <v>17-406470-Title III A-391</v>
          </cell>
        </row>
        <row r="302">
          <cell r="B302" t="str">
            <v>696475</v>
          </cell>
          <cell r="C302" t="str">
            <v>Wild Rose School District</v>
          </cell>
          <cell r="D302" t="str">
            <v>100593276</v>
          </cell>
          <cell r="E302" t="str">
            <v>Wild Rose School District</v>
          </cell>
          <cell r="F302"/>
          <cell r="G302"/>
          <cell r="H302">
            <v>150</v>
          </cell>
          <cell r="I302">
            <v>150</v>
          </cell>
          <cell r="J302"/>
          <cell r="K302"/>
          <cell r="L302">
            <v>150</v>
          </cell>
          <cell r="M302"/>
          <cell r="N302"/>
          <cell r="O302"/>
          <cell r="P302">
            <v>150</v>
          </cell>
          <cell r="Q302"/>
          <cell r="R302"/>
          <cell r="S302"/>
          <cell r="T302">
            <v>150</v>
          </cell>
          <cell r="U302"/>
          <cell r="V302"/>
          <cell r="W302" t="str">
            <v>17-696475-Title III A-391</v>
          </cell>
        </row>
        <row r="303">
          <cell r="B303" t="str">
            <v>646482</v>
          </cell>
          <cell r="C303" t="str">
            <v>Williams Bay School District</v>
          </cell>
          <cell r="D303">
            <v>193079647</v>
          </cell>
          <cell r="E303" t="str">
            <v>Williams Bay School District</v>
          </cell>
          <cell r="F303"/>
          <cell r="G303"/>
          <cell r="H303">
            <v>75</v>
          </cell>
          <cell r="I303">
            <v>75</v>
          </cell>
          <cell r="J303"/>
          <cell r="K303"/>
          <cell r="L303">
            <v>75</v>
          </cell>
          <cell r="M303"/>
          <cell r="N303"/>
          <cell r="O303"/>
          <cell r="P303">
            <v>75</v>
          </cell>
          <cell r="Q303"/>
          <cell r="R303"/>
          <cell r="S303"/>
          <cell r="T303">
            <v>75</v>
          </cell>
          <cell r="U303"/>
          <cell r="V303"/>
          <cell r="W303" t="str">
            <v>17-646482-Title III A-391</v>
          </cell>
        </row>
        <row r="304">
          <cell r="B304" t="str">
            <v>306545</v>
          </cell>
          <cell r="C304" t="str">
            <v>Wilmot Union High School District</v>
          </cell>
          <cell r="D304">
            <v>100084789</v>
          </cell>
          <cell r="E304" t="str">
            <v>Wilmot Union High School District</v>
          </cell>
          <cell r="F304"/>
          <cell r="G304"/>
          <cell r="H304">
            <v>75</v>
          </cell>
          <cell r="I304">
            <v>75</v>
          </cell>
          <cell r="J304"/>
          <cell r="K304"/>
          <cell r="L304">
            <v>75</v>
          </cell>
          <cell r="M304"/>
          <cell r="N304"/>
          <cell r="O304"/>
          <cell r="P304">
            <v>75</v>
          </cell>
          <cell r="Q304"/>
          <cell r="R304"/>
          <cell r="S304"/>
          <cell r="T304">
            <v>75</v>
          </cell>
          <cell r="U304"/>
          <cell r="V304"/>
          <cell r="W304" t="str">
            <v>17-306545-Title III A-391</v>
          </cell>
        </row>
        <row r="305">
          <cell r="B305" t="str">
            <v>706608</v>
          </cell>
          <cell r="C305" t="str">
            <v>Winneconne Community School District</v>
          </cell>
          <cell r="D305" t="str">
            <v>100593342</v>
          </cell>
          <cell r="E305" t="str">
            <v>Winneconne Community School District</v>
          </cell>
          <cell r="F305"/>
          <cell r="G305"/>
          <cell r="H305">
            <v>374</v>
          </cell>
          <cell r="I305">
            <v>374</v>
          </cell>
          <cell r="J305"/>
          <cell r="K305"/>
          <cell r="L305">
            <v>374</v>
          </cell>
          <cell r="M305"/>
          <cell r="N305"/>
          <cell r="O305"/>
          <cell r="P305">
            <v>374</v>
          </cell>
          <cell r="Q305"/>
          <cell r="R305"/>
          <cell r="S305"/>
          <cell r="T305">
            <v>374</v>
          </cell>
          <cell r="U305"/>
          <cell r="V305"/>
          <cell r="W305" t="str">
            <v>17-706608-Title III A-391</v>
          </cell>
        </row>
        <row r="306">
          <cell r="B306" t="str">
            <v>576615</v>
          </cell>
          <cell r="C306" t="str">
            <v>Winter School District</v>
          </cell>
          <cell r="D306" t="str">
            <v>193079456</v>
          </cell>
          <cell r="E306" t="str">
            <v>Winter School District</v>
          </cell>
          <cell r="F306"/>
          <cell r="G306"/>
          <cell r="H306">
            <v>1870</v>
          </cell>
          <cell r="I306">
            <v>1870</v>
          </cell>
          <cell r="J306"/>
          <cell r="K306"/>
          <cell r="L306">
            <v>1870</v>
          </cell>
          <cell r="M306"/>
          <cell r="N306"/>
          <cell r="O306"/>
          <cell r="P306">
            <v>1870</v>
          </cell>
          <cell r="Q306"/>
          <cell r="R306"/>
          <cell r="S306"/>
          <cell r="T306">
            <v>1870</v>
          </cell>
          <cell r="U306"/>
          <cell r="V306"/>
          <cell r="W306" t="str">
            <v>17-576615-Title III A-391</v>
          </cell>
        </row>
        <row r="307">
          <cell r="B307" t="str">
            <v>566678</v>
          </cell>
          <cell r="C307" t="str">
            <v>Wisconsin Dells School District</v>
          </cell>
          <cell r="D307">
            <v>193505328</v>
          </cell>
          <cell r="E307" t="str">
            <v>Wisconsin Dells School District</v>
          </cell>
          <cell r="F307"/>
          <cell r="G307"/>
          <cell r="H307">
            <v>5685</v>
          </cell>
          <cell r="I307">
            <v>5685</v>
          </cell>
          <cell r="J307"/>
          <cell r="K307"/>
          <cell r="L307">
            <v>5685</v>
          </cell>
          <cell r="M307"/>
          <cell r="N307"/>
          <cell r="O307"/>
          <cell r="P307">
            <v>5685</v>
          </cell>
          <cell r="Q307"/>
          <cell r="R307"/>
          <cell r="S307"/>
          <cell r="T307">
            <v>5685</v>
          </cell>
          <cell r="U307"/>
          <cell r="V307"/>
          <cell r="W307" t="str">
            <v>17-566678-Title III A-391</v>
          </cell>
        </row>
        <row r="308">
          <cell r="B308" t="str">
            <v>716685</v>
          </cell>
          <cell r="C308" t="str">
            <v>Wisconsin Rapids School District</v>
          </cell>
          <cell r="D308" t="str">
            <v>083302729</v>
          </cell>
          <cell r="E308" t="str">
            <v>Wisconsin Rapids School District</v>
          </cell>
          <cell r="F308"/>
          <cell r="G308"/>
          <cell r="H308">
            <v>24537</v>
          </cell>
          <cell r="I308">
            <v>24537</v>
          </cell>
          <cell r="J308"/>
          <cell r="K308"/>
          <cell r="L308">
            <v>24537</v>
          </cell>
          <cell r="M308"/>
          <cell r="N308"/>
          <cell r="O308"/>
          <cell r="P308">
            <v>24537</v>
          </cell>
          <cell r="Q308"/>
          <cell r="R308"/>
          <cell r="S308"/>
          <cell r="T308">
            <v>24537</v>
          </cell>
          <cell r="U308"/>
          <cell r="V308"/>
          <cell r="W308" t="str">
            <v>17-716685-Title III A-391</v>
          </cell>
        </row>
        <row r="309">
          <cell r="B309" t="str">
            <v>586692</v>
          </cell>
          <cell r="C309" t="str">
            <v>Wittenberg-Birnamwood School District</v>
          </cell>
          <cell r="D309" t="str">
            <v>193079480</v>
          </cell>
          <cell r="E309" t="str">
            <v>Wittenberg-Birnamwood School District</v>
          </cell>
          <cell r="F309"/>
          <cell r="G309"/>
          <cell r="H309">
            <v>2992</v>
          </cell>
          <cell r="I309">
            <v>2992</v>
          </cell>
          <cell r="J309"/>
          <cell r="K309"/>
          <cell r="L309">
            <v>2992</v>
          </cell>
          <cell r="M309"/>
          <cell r="N309"/>
          <cell r="O309"/>
          <cell r="P309">
            <v>2992</v>
          </cell>
          <cell r="Q309"/>
          <cell r="R309"/>
          <cell r="S309"/>
          <cell r="T309">
            <v>2992</v>
          </cell>
          <cell r="U309"/>
          <cell r="V309"/>
          <cell r="W309" t="str">
            <v>17-586692-Title III A-391</v>
          </cell>
        </row>
        <row r="310">
          <cell r="B310" t="str">
            <v>296713</v>
          </cell>
          <cell r="C310" t="str">
            <v>Wonewoc-Union Center School District</v>
          </cell>
          <cell r="D310" t="str">
            <v>780085643</v>
          </cell>
          <cell r="E310" t="str">
            <v>Wonewoc-Union Center School District</v>
          </cell>
          <cell r="F310"/>
          <cell r="G310"/>
          <cell r="H310">
            <v>75</v>
          </cell>
          <cell r="I310">
            <v>75</v>
          </cell>
          <cell r="J310"/>
          <cell r="K310"/>
          <cell r="L310">
            <v>75</v>
          </cell>
          <cell r="M310"/>
          <cell r="N310"/>
          <cell r="O310"/>
          <cell r="P310">
            <v>75</v>
          </cell>
          <cell r="Q310"/>
          <cell r="R310"/>
          <cell r="S310"/>
          <cell r="T310">
            <v>75</v>
          </cell>
          <cell r="U310"/>
          <cell r="V310"/>
          <cell r="W310" t="str">
            <v>17-296713-Title III A-391</v>
          </cell>
        </row>
        <row r="311">
          <cell r="B311" t="str">
            <v>636720</v>
          </cell>
          <cell r="C311" t="str">
            <v>Woodruff Joint #1 School District</v>
          </cell>
          <cell r="D311">
            <v>100593540</v>
          </cell>
          <cell r="E311" t="str">
            <v>Woodruff Joint #1 School District</v>
          </cell>
          <cell r="F311"/>
          <cell r="G311"/>
          <cell r="H311">
            <v>598</v>
          </cell>
          <cell r="I311">
            <v>598</v>
          </cell>
          <cell r="J311"/>
          <cell r="K311"/>
          <cell r="L311">
            <v>598</v>
          </cell>
          <cell r="M311"/>
          <cell r="N311"/>
          <cell r="O311"/>
          <cell r="P311">
            <v>598</v>
          </cell>
          <cell r="Q311"/>
          <cell r="R311"/>
          <cell r="S311"/>
          <cell r="T311">
            <v>598</v>
          </cell>
          <cell r="U311"/>
          <cell r="V311"/>
          <cell r="W311" t="str">
            <v>17-636720-Title III A-391</v>
          </cell>
        </row>
        <row r="312">
          <cell r="B312" t="str">
            <v>056734</v>
          </cell>
          <cell r="C312" t="str">
            <v>Wrightstown Community School District</v>
          </cell>
          <cell r="D312" t="str">
            <v>001957588</v>
          </cell>
          <cell r="E312" t="str">
            <v>Wrightstown Community School District</v>
          </cell>
          <cell r="F312"/>
          <cell r="G312"/>
          <cell r="H312">
            <v>299</v>
          </cell>
          <cell r="I312">
            <v>299</v>
          </cell>
          <cell r="J312"/>
          <cell r="K312"/>
          <cell r="L312">
            <v>299</v>
          </cell>
          <cell r="M312"/>
          <cell r="N312"/>
          <cell r="O312"/>
          <cell r="P312">
            <v>299</v>
          </cell>
          <cell r="Q312"/>
          <cell r="R312"/>
          <cell r="S312"/>
          <cell r="T312">
            <v>299</v>
          </cell>
          <cell r="U312"/>
          <cell r="V312"/>
          <cell r="W312" t="str">
            <v>17-056734-Title III A-391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B8" t="str">
            <v>030308</v>
          </cell>
          <cell r="C8" t="str">
            <v>Barron Area School District</v>
          </cell>
          <cell r="D8" t="str">
            <v>093916997</v>
          </cell>
          <cell r="E8" t="str">
            <v>Barron Area School District</v>
          </cell>
          <cell r="F8" t="str">
            <v>Title III Immigrant Children &amp; Youth Grant</v>
          </cell>
          <cell r="G8" t="str">
            <v>00</v>
          </cell>
          <cell r="H8">
            <v>60000</v>
          </cell>
          <cell r="I8">
            <v>60000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>
            <v>60000</v>
          </cell>
          <cell r="U8">
            <v>0</v>
          </cell>
          <cell r="V8"/>
          <cell r="W8" t="str">
            <v>17-030308-Immigrant-371</v>
          </cell>
        </row>
        <row r="9">
          <cell r="B9" t="str">
            <v>591029</v>
          </cell>
          <cell r="C9" t="str">
            <v>Cedar Grove-Belgium Area School District</v>
          </cell>
          <cell r="D9" t="str">
            <v>025066598</v>
          </cell>
          <cell r="E9" t="str">
            <v>Cedar Grove-Belgium Area School District</v>
          </cell>
          <cell r="F9" t="str">
            <v>Title III Immigrant Children &amp; Youth Grant</v>
          </cell>
          <cell r="G9" t="str">
            <v>00</v>
          </cell>
          <cell r="H9">
            <v>38466</v>
          </cell>
          <cell r="I9">
            <v>38466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38466</v>
          </cell>
          <cell r="U9"/>
          <cell r="V9"/>
          <cell r="W9" t="str">
            <v>17-591029-Immigrant-371</v>
          </cell>
        </row>
        <row r="10">
          <cell r="B10" t="str">
            <v>749904</v>
          </cell>
          <cell r="C10" t="str">
            <v>CESA #04</v>
          </cell>
          <cell r="D10" t="str">
            <v>832417406</v>
          </cell>
          <cell r="E10" t="str">
            <v>CESA #04</v>
          </cell>
          <cell r="F10" t="str">
            <v>Title III Immigrant Children &amp; Youth Grant</v>
          </cell>
          <cell r="G10" t="str">
            <v>00</v>
          </cell>
          <cell r="H10">
            <v>25191</v>
          </cell>
          <cell r="I10">
            <v>25191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25191</v>
          </cell>
          <cell r="U10"/>
          <cell r="V10"/>
          <cell r="W10" t="str">
            <v>17-749904-Immigrant-371</v>
          </cell>
        </row>
        <row r="11">
          <cell r="B11" t="str">
            <v>749906</v>
          </cell>
          <cell r="C11" t="str">
            <v>CESA #06</v>
          </cell>
          <cell r="D11" t="str">
            <v>148419062</v>
          </cell>
          <cell r="E11" t="str">
            <v>CESA #06</v>
          </cell>
          <cell r="F11" t="str">
            <v>Title III Immigrant Children &amp; Youth Grant</v>
          </cell>
          <cell r="G11" t="str">
            <v>00</v>
          </cell>
          <cell r="H11">
            <v>60000</v>
          </cell>
          <cell r="I11">
            <v>60000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60000</v>
          </cell>
          <cell r="U11"/>
          <cell r="V11"/>
          <cell r="W11" t="str">
            <v>17-749906-Immigrant-371</v>
          </cell>
        </row>
        <row r="12">
          <cell r="B12" t="str">
            <v>221813</v>
          </cell>
          <cell r="C12" t="str">
            <v>Fennimore Community School District</v>
          </cell>
          <cell r="D12">
            <v>150844645</v>
          </cell>
          <cell r="E12" t="str">
            <v>Fennimore Community School District</v>
          </cell>
          <cell r="F12" t="str">
            <v>Title III Immigrant Children &amp; Youth Grant</v>
          </cell>
          <cell r="G12" t="str">
            <v>00</v>
          </cell>
          <cell r="H12">
            <v>46593</v>
          </cell>
          <cell r="I12">
            <v>46593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46593</v>
          </cell>
          <cell r="U12"/>
          <cell r="V12"/>
          <cell r="W12" t="str">
            <v>17-221813-Immigrant-371</v>
          </cell>
        </row>
        <row r="13">
          <cell r="B13" t="str">
            <v>402177</v>
          </cell>
          <cell r="C13" t="str">
            <v>Nicolet Union High School</v>
          </cell>
          <cell r="D13" t="str">
            <v>076152933</v>
          </cell>
          <cell r="E13" t="str">
            <v>Nicolet Union High School</v>
          </cell>
          <cell r="F13" t="str">
            <v>Title III Immigrant Children &amp; Youth Grant</v>
          </cell>
          <cell r="G13" t="str">
            <v>00</v>
          </cell>
          <cell r="H13">
            <v>11730</v>
          </cell>
          <cell r="I13">
            <v>11730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11730</v>
          </cell>
          <cell r="U13"/>
          <cell r="V13"/>
          <cell r="W13" t="str">
            <v>17-402177-Immigrant-371</v>
          </cell>
        </row>
        <row r="14">
          <cell r="B14" t="str">
            <v>646461</v>
          </cell>
          <cell r="C14" t="str">
            <v>Whitewater Unified School District</v>
          </cell>
          <cell r="D14" t="str">
            <v>026726364</v>
          </cell>
          <cell r="E14" t="str">
            <v>Whitewater Unified School District</v>
          </cell>
          <cell r="F14" t="str">
            <v>Title III Immigrant Children &amp; Youth Grant</v>
          </cell>
          <cell r="G14" t="str">
            <v>00</v>
          </cell>
          <cell r="H14">
            <v>50000</v>
          </cell>
          <cell r="I14">
            <v>50000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50000</v>
          </cell>
          <cell r="U14"/>
          <cell r="V14"/>
          <cell r="W14" t="str">
            <v>17-646461-Immigrant-371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100007</v>
          </cell>
          <cell r="C9" t="str">
            <v>Abbotsford School District</v>
          </cell>
          <cell r="D9" t="str">
            <v>004268587</v>
          </cell>
          <cell r="E9" t="str">
            <v>Abbotsford School District</v>
          </cell>
          <cell r="F9" t="str">
            <v>Title II A</v>
          </cell>
          <cell r="G9" t="str">
            <v>00</v>
          </cell>
          <cell r="H9">
            <v>25870</v>
          </cell>
          <cell r="I9">
            <v>25870</v>
          </cell>
          <cell r="J9">
            <v>0</v>
          </cell>
          <cell r="K9"/>
          <cell r="L9">
            <v>25870</v>
          </cell>
          <cell r="M9"/>
          <cell r="N9"/>
          <cell r="O9"/>
          <cell r="P9">
            <v>25870</v>
          </cell>
          <cell r="Q9"/>
          <cell r="R9"/>
          <cell r="S9"/>
          <cell r="T9">
            <v>25870</v>
          </cell>
          <cell r="U9"/>
          <cell r="V9"/>
          <cell r="W9" t="str">
            <v>17-100007-Title II-365</v>
          </cell>
        </row>
        <row r="10">
          <cell r="B10" t="str">
            <v>010014</v>
          </cell>
          <cell r="C10" t="str">
            <v>Adams-Friendship  School District</v>
          </cell>
          <cell r="D10" t="str">
            <v>963834791</v>
          </cell>
          <cell r="E10" t="str">
            <v>Adams-Friendship  School District</v>
          </cell>
          <cell r="F10" t="str">
            <v>Title II A</v>
          </cell>
          <cell r="G10" t="str">
            <v>00</v>
          </cell>
          <cell r="H10">
            <v>113590</v>
          </cell>
          <cell r="I10">
            <v>113590</v>
          </cell>
          <cell r="J10">
            <v>0</v>
          </cell>
          <cell r="K10"/>
          <cell r="L10">
            <v>113590</v>
          </cell>
          <cell r="M10"/>
          <cell r="N10"/>
          <cell r="O10"/>
          <cell r="P10">
            <v>113590</v>
          </cell>
          <cell r="Q10"/>
          <cell r="R10"/>
          <cell r="S10"/>
          <cell r="T10">
            <v>113590</v>
          </cell>
          <cell r="U10"/>
          <cell r="V10"/>
          <cell r="W10" t="str">
            <v>17-010014-Title II-365</v>
          </cell>
        </row>
        <row r="11">
          <cell r="B11" t="str">
            <v>230063</v>
          </cell>
          <cell r="C11" t="str">
            <v>Albany School District</v>
          </cell>
          <cell r="D11">
            <v>100081959</v>
          </cell>
          <cell r="E11" t="str">
            <v>Albany School District</v>
          </cell>
          <cell r="F11" t="str">
            <v>Title II A</v>
          </cell>
          <cell r="G11" t="str">
            <v>00</v>
          </cell>
          <cell r="H11">
            <v>16489</v>
          </cell>
          <cell r="I11">
            <v>16489</v>
          </cell>
          <cell r="J11">
            <v>0</v>
          </cell>
          <cell r="K11"/>
          <cell r="L11">
            <v>16489</v>
          </cell>
          <cell r="M11"/>
          <cell r="N11"/>
          <cell r="O11"/>
          <cell r="P11">
            <v>16489</v>
          </cell>
          <cell r="Q11"/>
          <cell r="R11"/>
          <cell r="S11"/>
          <cell r="T11">
            <v>16489</v>
          </cell>
          <cell r="U11"/>
          <cell r="V11"/>
          <cell r="W11" t="str">
            <v>17-230063-Title II-365</v>
          </cell>
        </row>
        <row r="12">
          <cell r="B12" t="str">
            <v>310070</v>
          </cell>
          <cell r="C12" t="str">
            <v>Algoma School District</v>
          </cell>
          <cell r="D12" t="str">
            <v>016200065</v>
          </cell>
          <cell r="E12" t="str">
            <v>Algoma School District</v>
          </cell>
          <cell r="F12" t="str">
            <v>Title II A</v>
          </cell>
          <cell r="G12" t="str">
            <v>00</v>
          </cell>
          <cell r="H12">
            <v>27574</v>
          </cell>
          <cell r="I12">
            <v>27574</v>
          </cell>
          <cell r="J12">
            <v>0</v>
          </cell>
          <cell r="K12"/>
          <cell r="L12">
            <v>27574</v>
          </cell>
          <cell r="M12"/>
          <cell r="N12"/>
          <cell r="O12"/>
          <cell r="P12">
            <v>27574</v>
          </cell>
          <cell r="Q12"/>
          <cell r="R12"/>
          <cell r="S12"/>
          <cell r="T12">
            <v>27574</v>
          </cell>
          <cell r="U12"/>
          <cell r="V12"/>
          <cell r="W12" t="str">
            <v>17-310070-Title II-365</v>
          </cell>
        </row>
        <row r="13">
          <cell r="B13" t="str">
            <v>270091</v>
          </cell>
          <cell r="C13" t="str">
            <v>Alma Center School District</v>
          </cell>
          <cell r="D13">
            <v>184359529</v>
          </cell>
          <cell r="E13" t="str">
            <v>Alma Center (Humbird Merrillan) School Dist</v>
          </cell>
          <cell r="F13" t="str">
            <v>Title II A</v>
          </cell>
          <cell r="G13" t="str">
            <v>00</v>
          </cell>
          <cell r="H13">
            <v>28372</v>
          </cell>
          <cell r="I13">
            <v>28372</v>
          </cell>
          <cell r="J13">
            <v>0</v>
          </cell>
          <cell r="K13"/>
          <cell r="L13">
            <v>28372</v>
          </cell>
          <cell r="M13"/>
          <cell r="N13"/>
          <cell r="O13"/>
          <cell r="P13">
            <v>28372</v>
          </cell>
          <cell r="Q13"/>
          <cell r="R13"/>
          <cell r="S13"/>
          <cell r="T13">
            <v>28372</v>
          </cell>
          <cell r="U13"/>
          <cell r="V13"/>
          <cell r="W13" t="str">
            <v>17-270091-Title II-365</v>
          </cell>
        </row>
        <row r="14">
          <cell r="B14" t="str">
            <v>060084</v>
          </cell>
          <cell r="C14" t="str">
            <v xml:space="preserve">Alma School  Disrict </v>
          </cell>
          <cell r="D14">
            <v>100081975</v>
          </cell>
          <cell r="E14" t="str">
            <v xml:space="preserve">Alma School  Disrict </v>
          </cell>
          <cell r="F14" t="str">
            <v>Title II A</v>
          </cell>
          <cell r="G14" t="str">
            <v>00</v>
          </cell>
          <cell r="H14">
            <v>12044</v>
          </cell>
          <cell r="I14">
            <v>12044</v>
          </cell>
          <cell r="J14">
            <v>0</v>
          </cell>
          <cell r="K14"/>
          <cell r="L14">
            <v>12044</v>
          </cell>
          <cell r="M14"/>
          <cell r="N14"/>
          <cell r="O14"/>
          <cell r="P14">
            <v>12044</v>
          </cell>
          <cell r="Q14"/>
          <cell r="R14"/>
          <cell r="S14"/>
          <cell r="T14">
            <v>12044</v>
          </cell>
          <cell r="U14"/>
          <cell r="V14"/>
          <cell r="W14" t="str">
            <v>17-060084-Title II-365</v>
          </cell>
        </row>
        <row r="15">
          <cell r="B15" t="str">
            <v>490105</v>
          </cell>
          <cell r="C15" t="str">
            <v>Almond-Bancroft School District</v>
          </cell>
          <cell r="D15">
            <v>100675230</v>
          </cell>
          <cell r="E15" t="str">
            <v>Almond-Bancroft School District</v>
          </cell>
          <cell r="F15" t="str">
            <v>Title II A</v>
          </cell>
          <cell r="G15" t="str">
            <v>00</v>
          </cell>
          <cell r="H15">
            <v>32568</v>
          </cell>
          <cell r="I15">
            <v>32568</v>
          </cell>
          <cell r="J15">
            <v>0</v>
          </cell>
          <cell r="K15"/>
          <cell r="L15">
            <v>32568</v>
          </cell>
          <cell r="M15"/>
          <cell r="N15"/>
          <cell r="O15"/>
          <cell r="P15">
            <v>32568</v>
          </cell>
          <cell r="Q15"/>
          <cell r="R15"/>
          <cell r="S15"/>
          <cell r="T15">
            <v>32568</v>
          </cell>
          <cell r="U15"/>
          <cell r="V15"/>
          <cell r="W15" t="str">
            <v>17-490105-Title II-365</v>
          </cell>
        </row>
        <row r="16">
          <cell r="B16" t="str">
            <v>180112</v>
          </cell>
          <cell r="C16" t="str">
            <v>Altoona School District</v>
          </cell>
          <cell r="D16" t="str">
            <v>008258972</v>
          </cell>
          <cell r="E16" t="str">
            <v>Altoona School District</v>
          </cell>
          <cell r="F16" t="str">
            <v>Title II A</v>
          </cell>
          <cell r="G16" t="str">
            <v>00</v>
          </cell>
          <cell r="H16">
            <v>43373</v>
          </cell>
          <cell r="I16">
            <v>43373</v>
          </cell>
          <cell r="J16">
            <v>0</v>
          </cell>
          <cell r="K16"/>
          <cell r="L16">
            <v>43373</v>
          </cell>
          <cell r="M16"/>
          <cell r="N16"/>
          <cell r="O16"/>
          <cell r="P16">
            <v>43373</v>
          </cell>
          <cell r="Q16"/>
          <cell r="R16"/>
          <cell r="S16"/>
          <cell r="T16">
            <v>43373</v>
          </cell>
          <cell r="U16"/>
          <cell r="V16"/>
          <cell r="W16" t="str">
            <v>17-180112-Title II-365</v>
          </cell>
        </row>
        <row r="17">
          <cell r="B17" t="str">
            <v>480119</v>
          </cell>
          <cell r="C17" t="str">
            <v>Amery School District</v>
          </cell>
          <cell r="D17" t="str">
            <v>010335917</v>
          </cell>
          <cell r="E17" t="str">
            <v>Amery School District</v>
          </cell>
          <cell r="F17" t="str">
            <v>Title II A</v>
          </cell>
          <cell r="G17" t="str">
            <v>00</v>
          </cell>
          <cell r="H17">
            <v>67057</v>
          </cell>
          <cell r="I17">
            <v>67057</v>
          </cell>
          <cell r="J17">
            <v>0</v>
          </cell>
          <cell r="K17"/>
          <cell r="L17">
            <v>67057</v>
          </cell>
          <cell r="M17"/>
          <cell r="N17"/>
          <cell r="O17"/>
          <cell r="P17">
            <v>67057</v>
          </cell>
          <cell r="Q17"/>
          <cell r="R17"/>
          <cell r="S17"/>
          <cell r="T17">
            <v>67057</v>
          </cell>
          <cell r="U17"/>
          <cell r="V17"/>
          <cell r="W17" t="str">
            <v>17-480119-Title II-365</v>
          </cell>
        </row>
        <row r="18">
          <cell r="B18" t="str">
            <v>340140</v>
          </cell>
          <cell r="C18" t="str">
            <v>Antigo School District</v>
          </cell>
          <cell r="D18" t="str">
            <v>080489594</v>
          </cell>
          <cell r="E18" t="str">
            <v>Unified School District Antigo</v>
          </cell>
          <cell r="F18" t="str">
            <v>Title II A</v>
          </cell>
          <cell r="G18" t="str">
            <v>00</v>
          </cell>
          <cell r="H18">
            <v>161390</v>
          </cell>
          <cell r="I18">
            <v>161390</v>
          </cell>
          <cell r="J18">
            <v>0</v>
          </cell>
          <cell r="K18"/>
          <cell r="L18">
            <v>161390</v>
          </cell>
          <cell r="M18"/>
          <cell r="N18"/>
          <cell r="O18"/>
          <cell r="P18">
            <v>161390</v>
          </cell>
          <cell r="Q18"/>
          <cell r="R18"/>
          <cell r="S18"/>
          <cell r="T18">
            <v>161390</v>
          </cell>
          <cell r="U18"/>
          <cell r="V18"/>
          <cell r="W18" t="str">
            <v>17-340140-Title II-365</v>
          </cell>
        </row>
        <row r="19">
          <cell r="B19" t="str">
            <v>440147</v>
          </cell>
          <cell r="C19" t="str">
            <v>Appleton Area School District</v>
          </cell>
          <cell r="D19" t="str">
            <v>106638786</v>
          </cell>
          <cell r="E19" t="str">
            <v>Appleton Area School District</v>
          </cell>
          <cell r="F19" t="str">
            <v>Title II A</v>
          </cell>
          <cell r="G19" t="str">
            <v>00</v>
          </cell>
          <cell r="H19">
            <v>411180</v>
          </cell>
          <cell r="I19">
            <v>411180</v>
          </cell>
          <cell r="J19">
            <v>0</v>
          </cell>
          <cell r="K19"/>
          <cell r="L19">
            <v>411180</v>
          </cell>
          <cell r="M19"/>
          <cell r="N19"/>
          <cell r="O19"/>
          <cell r="P19">
            <v>411180</v>
          </cell>
          <cell r="Q19"/>
          <cell r="R19"/>
          <cell r="S19"/>
          <cell r="T19">
            <v>411180</v>
          </cell>
          <cell r="U19"/>
          <cell r="V19"/>
          <cell r="W19" t="str">
            <v>17-440147-Title II-365</v>
          </cell>
        </row>
        <row r="20">
          <cell r="B20" t="str">
            <v>610154</v>
          </cell>
          <cell r="C20" t="str">
            <v>Arcadia School District</v>
          </cell>
          <cell r="D20" t="str">
            <v>025695875</v>
          </cell>
          <cell r="E20" t="str">
            <v>Arcadia School District</v>
          </cell>
          <cell r="F20" t="str">
            <v>Title II A</v>
          </cell>
          <cell r="G20" t="str">
            <v>00</v>
          </cell>
          <cell r="H20">
            <v>38828</v>
          </cell>
          <cell r="I20">
            <v>38828</v>
          </cell>
          <cell r="J20">
            <v>0</v>
          </cell>
          <cell r="K20"/>
          <cell r="L20">
            <v>38828</v>
          </cell>
          <cell r="M20"/>
          <cell r="N20"/>
          <cell r="O20"/>
          <cell r="P20">
            <v>38828</v>
          </cell>
          <cell r="Q20"/>
          <cell r="R20"/>
          <cell r="S20"/>
          <cell r="T20">
            <v>38828</v>
          </cell>
          <cell r="U20"/>
          <cell r="V20"/>
          <cell r="W20" t="str">
            <v>17-610154-Title II-365</v>
          </cell>
        </row>
        <row r="21">
          <cell r="B21" t="str">
            <v>330161</v>
          </cell>
          <cell r="C21" t="str">
            <v>Argyle School District</v>
          </cell>
          <cell r="D21">
            <v>100082023</v>
          </cell>
          <cell r="E21" t="str">
            <v>Argyle School District</v>
          </cell>
          <cell r="F21" t="str">
            <v>Title II A</v>
          </cell>
          <cell r="G21" t="str">
            <v>00</v>
          </cell>
          <cell r="H21">
            <v>11948</v>
          </cell>
          <cell r="I21">
            <v>11948</v>
          </cell>
          <cell r="J21">
            <v>0</v>
          </cell>
          <cell r="K21"/>
          <cell r="L21">
            <v>11948</v>
          </cell>
          <cell r="M21"/>
          <cell r="N21"/>
          <cell r="O21"/>
          <cell r="P21">
            <v>11948</v>
          </cell>
          <cell r="Q21"/>
          <cell r="R21"/>
          <cell r="S21"/>
          <cell r="T21">
            <v>11948</v>
          </cell>
          <cell r="U21"/>
          <cell r="V21"/>
          <cell r="W21" t="str">
            <v>17-330161-Title II-365</v>
          </cell>
        </row>
        <row r="22">
          <cell r="B22" t="str">
            <v>672450</v>
          </cell>
          <cell r="C22" t="str">
            <v>Arrowhead UHS School District</v>
          </cell>
          <cell r="D22" t="str">
            <v>099137770</v>
          </cell>
          <cell r="E22" t="str">
            <v>Arrowhead UHS School District</v>
          </cell>
          <cell r="F22" t="str">
            <v>Title II A</v>
          </cell>
          <cell r="G22" t="str">
            <v>00</v>
          </cell>
          <cell r="H22">
            <v>30256</v>
          </cell>
          <cell r="I22">
            <v>30256</v>
          </cell>
          <cell r="J22">
            <v>0</v>
          </cell>
          <cell r="K22"/>
          <cell r="L22">
            <v>30256</v>
          </cell>
          <cell r="M22"/>
          <cell r="N22"/>
          <cell r="O22"/>
          <cell r="P22">
            <v>30256</v>
          </cell>
          <cell r="Q22"/>
          <cell r="R22"/>
          <cell r="S22"/>
          <cell r="T22">
            <v>30256</v>
          </cell>
          <cell r="U22"/>
          <cell r="V22"/>
          <cell r="W22" t="str">
            <v>17-672450-Title II-365</v>
          </cell>
        </row>
        <row r="23">
          <cell r="B23" t="str">
            <v>020170</v>
          </cell>
          <cell r="C23" t="str">
            <v>Ashland School District</v>
          </cell>
          <cell r="D23" t="str">
            <v>617570668</v>
          </cell>
          <cell r="E23" t="str">
            <v>Ashland School District</v>
          </cell>
          <cell r="F23" t="str">
            <v>Title II A</v>
          </cell>
          <cell r="G23" t="str">
            <v>00</v>
          </cell>
          <cell r="H23">
            <v>120708</v>
          </cell>
          <cell r="I23">
            <v>120708</v>
          </cell>
          <cell r="J23">
            <v>0</v>
          </cell>
          <cell r="K23"/>
          <cell r="L23">
            <v>120708</v>
          </cell>
          <cell r="M23"/>
          <cell r="N23"/>
          <cell r="O23"/>
          <cell r="P23">
            <v>120708</v>
          </cell>
          <cell r="Q23"/>
          <cell r="R23"/>
          <cell r="S23"/>
          <cell r="T23">
            <v>120708</v>
          </cell>
          <cell r="U23"/>
          <cell r="V23"/>
          <cell r="W23" t="str">
            <v>17-020170-Title II-365</v>
          </cell>
        </row>
        <row r="24">
          <cell r="B24" t="str">
            <v>050182</v>
          </cell>
          <cell r="C24" t="str">
            <v>Ashwaubenon School District</v>
          </cell>
          <cell r="D24" t="str">
            <v>100082049</v>
          </cell>
          <cell r="E24" t="str">
            <v>Ashwaubenon School District</v>
          </cell>
          <cell r="F24" t="str">
            <v>Title II A</v>
          </cell>
          <cell r="G24" t="str">
            <v>00</v>
          </cell>
          <cell r="H24">
            <v>63735</v>
          </cell>
          <cell r="I24">
            <v>63735</v>
          </cell>
          <cell r="J24">
            <v>0</v>
          </cell>
          <cell r="K24"/>
          <cell r="L24">
            <v>63735</v>
          </cell>
          <cell r="M24"/>
          <cell r="N24"/>
          <cell r="O24"/>
          <cell r="P24">
            <v>63735</v>
          </cell>
          <cell r="Q24"/>
          <cell r="R24"/>
          <cell r="S24"/>
          <cell r="T24">
            <v>63735</v>
          </cell>
          <cell r="U24"/>
          <cell r="V24"/>
          <cell r="W24" t="str">
            <v>17-050182-Title II-365</v>
          </cell>
        </row>
        <row r="25">
          <cell r="B25" t="str">
            <v>370196</v>
          </cell>
          <cell r="C25" t="str">
            <v>Athens School District</v>
          </cell>
          <cell r="D25">
            <v>100675255</v>
          </cell>
          <cell r="E25" t="str">
            <v>Athens School District</v>
          </cell>
          <cell r="F25" t="str">
            <v>Title II A</v>
          </cell>
          <cell r="G25" t="str">
            <v>00</v>
          </cell>
          <cell r="H25">
            <v>29270</v>
          </cell>
          <cell r="I25">
            <v>29270</v>
          </cell>
          <cell r="J25">
            <v>0</v>
          </cell>
          <cell r="K25"/>
          <cell r="L25">
            <v>29270</v>
          </cell>
          <cell r="M25"/>
          <cell r="N25"/>
          <cell r="O25"/>
          <cell r="P25">
            <v>29270</v>
          </cell>
          <cell r="Q25"/>
          <cell r="R25"/>
          <cell r="S25"/>
          <cell r="T25">
            <v>29270</v>
          </cell>
          <cell r="U25"/>
          <cell r="V25"/>
          <cell r="W25" t="str">
            <v>17-370196-Title II-365</v>
          </cell>
        </row>
        <row r="26">
          <cell r="B26" t="str">
            <v>710203</v>
          </cell>
          <cell r="C26" t="str">
            <v>Auburndale School District</v>
          </cell>
          <cell r="D26">
            <v>100082056</v>
          </cell>
          <cell r="E26" t="str">
            <v>Auburndale School District</v>
          </cell>
          <cell r="F26" t="str">
            <v>Title II A</v>
          </cell>
          <cell r="G26" t="str">
            <v>00</v>
          </cell>
          <cell r="H26">
            <v>33107</v>
          </cell>
          <cell r="I26">
            <v>33107</v>
          </cell>
          <cell r="J26">
            <v>0</v>
          </cell>
          <cell r="K26"/>
          <cell r="L26">
            <v>33107</v>
          </cell>
          <cell r="M26"/>
          <cell r="N26"/>
          <cell r="O26"/>
          <cell r="P26">
            <v>33107</v>
          </cell>
          <cell r="Q26"/>
          <cell r="R26"/>
          <cell r="S26"/>
          <cell r="T26">
            <v>33107</v>
          </cell>
          <cell r="U26"/>
          <cell r="V26"/>
          <cell r="W26" t="str">
            <v>17-710203-Title II-365</v>
          </cell>
        </row>
        <row r="27">
          <cell r="B27" t="str">
            <v>180217</v>
          </cell>
          <cell r="C27" t="str">
            <v>Augusta School District</v>
          </cell>
          <cell r="D27" t="str">
            <v>071502009</v>
          </cell>
          <cell r="E27" t="str">
            <v>Augusta School District</v>
          </cell>
          <cell r="F27" t="str">
            <v>Title II A</v>
          </cell>
          <cell r="G27" t="str">
            <v>00</v>
          </cell>
          <cell r="H27">
            <v>67488</v>
          </cell>
          <cell r="I27">
            <v>67488</v>
          </cell>
          <cell r="J27">
            <v>0</v>
          </cell>
          <cell r="K27"/>
          <cell r="L27">
            <v>67488</v>
          </cell>
          <cell r="M27"/>
          <cell r="N27"/>
          <cell r="O27"/>
          <cell r="P27">
            <v>67488</v>
          </cell>
          <cell r="Q27"/>
          <cell r="R27"/>
          <cell r="S27"/>
          <cell r="T27">
            <v>67488</v>
          </cell>
          <cell r="U27"/>
          <cell r="V27"/>
          <cell r="W27" t="str">
            <v>17-180217-Title II-365</v>
          </cell>
        </row>
        <row r="28">
          <cell r="B28" t="str">
            <v>550231</v>
          </cell>
          <cell r="C28" t="str">
            <v>Baldwin-Woodville Area School District</v>
          </cell>
          <cell r="D28" t="str">
            <v>024363012</v>
          </cell>
          <cell r="E28" t="str">
            <v>Baldwin-Woodville Area School District</v>
          </cell>
          <cell r="F28" t="str">
            <v>Title II A</v>
          </cell>
          <cell r="G28" t="str">
            <v>00</v>
          </cell>
          <cell r="H28">
            <v>23959</v>
          </cell>
          <cell r="I28">
            <v>23959</v>
          </cell>
          <cell r="J28">
            <v>0</v>
          </cell>
          <cell r="K28"/>
          <cell r="L28">
            <v>23959</v>
          </cell>
          <cell r="M28"/>
          <cell r="N28"/>
          <cell r="O28"/>
          <cell r="P28">
            <v>23959</v>
          </cell>
          <cell r="Q28"/>
          <cell r="R28"/>
          <cell r="S28"/>
          <cell r="T28">
            <v>23959</v>
          </cell>
          <cell r="U28"/>
          <cell r="V28"/>
          <cell r="W28" t="str">
            <v>17-550231-Title II-365</v>
          </cell>
        </row>
        <row r="29">
          <cell r="B29" t="str">
            <v>320245</v>
          </cell>
          <cell r="C29" t="str">
            <v>Bangor School District</v>
          </cell>
          <cell r="D29">
            <v>193078722</v>
          </cell>
          <cell r="E29" t="str">
            <v>Bangor School District</v>
          </cell>
          <cell r="F29" t="str">
            <v>Title II A</v>
          </cell>
          <cell r="G29" t="str">
            <v>00</v>
          </cell>
          <cell r="H29">
            <v>28417</v>
          </cell>
          <cell r="I29">
            <v>28417</v>
          </cell>
          <cell r="J29">
            <v>0</v>
          </cell>
          <cell r="K29"/>
          <cell r="L29">
            <v>28417</v>
          </cell>
          <cell r="M29"/>
          <cell r="N29"/>
          <cell r="O29"/>
          <cell r="P29">
            <v>28417</v>
          </cell>
          <cell r="Q29"/>
          <cell r="R29"/>
          <cell r="S29"/>
          <cell r="T29">
            <v>28417</v>
          </cell>
          <cell r="U29"/>
          <cell r="V29"/>
          <cell r="W29" t="str">
            <v>17-320245-Title II-365</v>
          </cell>
        </row>
        <row r="30">
          <cell r="B30" t="str">
            <v>560280</v>
          </cell>
          <cell r="C30" t="str">
            <v>Baraboo School District</v>
          </cell>
          <cell r="D30" t="str">
            <v>100082098</v>
          </cell>
          <cell r="E30" t="str">
            <v>Baraboo School District</v>
          </cell>
          <cell r="F30" t="str">
            <v>Title II A</v>
          </cell>
          <cell r="G30" t="str">
            <v>00</v>
          </cell>
          <cell r="H30">
            <v>101879</v>
          </cell>
          <cell r="I30">
            <v>101879</v>
          </cell>
          <cell r="J30">
            <v>0</v>
          </cell>
          <cell r="K30"/>
          <cell r="L30">
            <v>101879</v>
          </cell>
          <cell r="M30"/>
          <cell r="N30"/>
          <cell r="O30"/>
          <cell r="P30">
            <v>101879</v>
          </cell>
          <cell r="Q30"/>
          <cell r="R30"/>
          <cell r="S30"/>
          <cell r="T30">
            <v>101879</v>
          </cell>
          <cell r="U30"/>
          <cell r="V30"/>
          <cell r="W30" t="str">
            <v>17-560280-Title II-365</v>
          </cell>
        </row>
        <row r="31">
          <cell r="B31" t="str">
            <v>250287</v>
          </cell>
          <cell r="C31" t="str">
            <v>Barneveld School District</v>
          </cell>
          <cell r="D31">
            <v>100082106</v>
          </cell>
          <cell r="E31" t="str">
            <v>Barneveld School District</v>
          </cell>
          <cell r="F31" t="str">
            <v>Title II A</v>
          </cell>
          <cell r="G31" t="str">
            <v>00</v>
          </cell>
          <cell r="H31">
            <v>9903</v>
          </cell>
          <cell r="I31">
            <v>9903</v>
          </cell>
          <cell r="J31">
            <v>0</v>
          </cell>
          <cell r="K31"/>
          <cell r="L31">
            <v>9903</v>
          </cell>
          <cell r="M31"/>
          <cell r="N31"/>
          <cell r="O31"/>
          <cell r="P31">
            <v>9903</v>
          </cell>
          <cell r="Q31"/>
          <cell r="R31"/>
          <cell r="S31"/>
          <cell r="T31">
            <v>9903</v>
          </cell>
          <cell r="U31"/>
          <cell r="V31"/>
          <cell r="W31" t="str">
            <v>17-250287-Title II-365</v>
          </cell>
        </row>
        <row r="32">
          <cell r="B32" t="str">
            <v>030308</v>
          </cell>
          <cell r="C32" t="str">
            <v>Barron Area School District</v>
          </cell>
          <cell r="D32" t="str">
            <v>093916997</v>
          </cell>
          <cell r="E32" t="str">
            <v>Barron Area School District</v>
          </cell>
          <cell r="F32" t="str">
            <v>Title II A</v>
          </cell>
          <cell r="G32" t="str">
            <v>00</v>
          </cell>
          <cell r="H32">
            <v>68619</v>
          </cell>
          <cell r="I32">
            <v>68619</v>
          </cell>
          <cell r="J32">
            <v>0</v>
          </cell>
          <cell r="K32"/>
          <cell r="L32">
            <v>68619</v>
          </cell>
          <cell r="M32"/>
          <cell r="N32"/>
          <cell r="O32"/>
          <cell r="P32">
            <v>68619</v>
          </cell>
          <cell r="Q32"/>
          <cell r="R32"/>
          <cell r="S32"/>
          <cell r="T32">
            <v>68619</v>
          </cell>
          <cell r="U32"/>
          <cell r="V32"/>
          <cell r="W32" t="str">
            <v>17-030308-Title II-365</v>
          </cell>
        </row>
        <row r="33">
          <cell r="B33" t="str">
            <v>040315</v>
          </cell>
          <cell r="C33" t="str">
            <v>Bayfield School District</v>
          </cell>
          <cell r="D33" t="str">
            <v>100082114</v>
          </cell>
          <cell r="E33" t="str">
            <v>Bayfield School District</v>
          </cell>
          <cell r="F33" t="str">
            <v>Title II A</v>
          </cell>
          <cell r="G33" t="str">
            <v>00</v>
          </cell>
          <cell r="H33">
            <v>40359</v>
          </cell>
          <cell r="I33">
            <v>40359</v>
          </cell>
          <cell r="J33">
            <v>0</v>
          </cell>
          <cell r="K33"/>
          <cell r="L33">
            <v>40359</v>
          </cell>
          <cell r="M33"/>
          <cell r="N33"/>
          <cell r="O33"/>
          <cell r="P33">
            <v>40359</v>
          </cell>
          <cell r="Q33"/>
          <cell r="R33"/>
          <cell r="S33"/>
          <cell r="T33">
            <v>40359</v>
          </cell>
          <cell r="U33"/>
          <cell r="V33"/>
          <cell r="W33" t="str">
            <v>17-040315-Title II-365</v>
          </cell>
        </row>
        <row r="34">
          <cell r="B34" t="str">
            <v>140336</v>
          </cell>
          <cell r="C34" t="str">
            <v>Beaver Dam School District</v>
          </cell>
          <cell r="D34">
            <v>100082122</v>
          </cell>
          <cell r="E34" t="str">
            <v>Beaver Dam Unified School District</v>
          </cell>
          <cell r="F34" t="str">
            <v>Title II A</v>
          </cell>
          <cell r="G34" t="str">
            <v>00</v>
          </cell>
          <cell r="H34">
            <v>104482</v>
          </cell>
          <cell r="I34">
            <v>104482</v>
          </cell>
          <cell r="J34">
            <v>0</v>
          </cell>
          <cell r="K34"/>
          <cell r="L34">
            <v>104482</v>
          </cell>
          <cell r="M34"/>
          <cell r="N34"/>
          <cell r="O34"/>
          <cell r="P34">
            <v>104482</v>
          </cell>
          <cell r="Q34"/>
          <cell r="R34"/>
          <cell r="S34"/>
          <cell r="T34">
            <v>104482</v>
          </cell>
          <cell r="U34"/>
          <cell r="V34"/>
          <cell r="W34" t="str">
            <v>17-140336-Title II-365</v>
          </cell>
        </row>
        <row r="35">
          <cell r="B35" t="str">
            <v>384263</v>
          </cell>
          <cell r="C35" t="str">
            <v>Beecher-Dunbar-Pembine School District</v>
          </cell>
          <cell r="D35">
            <v>159536614</v>
          </cell>
          <cell r="E35" t="str">
            <v>Beecher-Dunbar-Pembine School District</v>
          </cell>
          <cell r="F35" t="str">
            <v>Title II A</v>
          </cell>
          <cell r="G35" t="str">
            <v>00</v>
          </cell>
          <cell r="H35">
            <v>15503</v>
          </cell>
          <cell r="I35">
            <v>15503</v>
          </cell>
          <cell r="J35">
            <v>0</v>
          </cell>
          <cell r="K35"/>
          <cell r="L35">
            <v>15503</v>
          </cell>
          <cell r="M35"/>
          <cell r="N35"/>
          <cell r="O35"/>
          <cell r="P35">
            <v>15503</v>
          </cell>
          <cell r="Q35"/>
          <cell r="R35"/>
          <cell r="S35"/>
          <cell r="T35">
            <v>15503</v>
          </cell>
          <cell r="U35"/>
          <cell r="V35"/>
          <cell r="W35" t="str">
            <v>17-384263-Title II-365</v>
          </cell>
        </row>
        <row r="36">
          <cell r="B36" t="str">
            <v>130350</v>
          </cell>
          <cell r="C36" t="str">
            <v>Belleville School District</v>
          </cell>
          <cell r="D36">
            <v>100082130</v>
          </cell>
          <cell r="E36" t="str">
            <v>Belleville School District</v>
          </cell>
          <cell r="F36" t="str">
            <v>Title II A</v>
          </cell>
          <cell r="G36" t="str">
            <v>00</v>
          </cell>
          <cell r="H36">
            <v>16414</v>
          </cell>
          <cell r="I36">
            <v>16414</v>
          </cell>
          <cell r="J36">
            <v>0</v>
          </cell>
          <cell r="K36"/>
          <cell r="L36">
            <v>16414</v>
          </cell>
          <cell r="M36"/>
          <cell r="N36"/>
          <cell r="O36"/>
          <cell r="P36">
            <v>16414</v>
          </cell>
          <cell r="Q36"/>
          <cell r="R36"/>
          <cell r="S36"/>
          <cell r="T36">
            <v>16414</v>
          </cell>
          <cell r="U36"/>
          <cell r="V36"/>
          <cell r="W36" t="str">
            <v>17-130350-Title II-365</v>
          </cell>
        </row>
        <row r="37">
          <cell r="B37" t="str">
            <v>330364</v>
          </cell>
          <cell r="C37" t="str">
            <v>Belmont Community School District</v>
          </cell>
          <cell r="D37">
            <v>100082148</v>
          </cell>
          <cell r="E37" t="str">
            <v>Belmont Community School District</v>
          </cell>
          <cell r="F37" t="str">
            <v>Title II A</v>
          </cell>
          <cell r="G37" t="str">
            <v>00</v>
          </cell>
          <cell r="H37">
            <v>16153</v>
          </cell>
          <cell r="I37">
            <v>16153</v>
          </cell>
          <cell r="J37">
            <v>0</v>
          </cell>
          <cell r="K37"/>
          <cell r="L37">
            <v>16153</v>
          </cell>
          <cell r="M37"/>
          <cell r="N37"/>
          <cell r="O37"/>
          <cell r="P37">
            <v>16153</v>
          </cell>
          <cell r="Q37"/>
          <cell r="R37"/>
          <cell r="S37"/>
          <cell r="T37">
            <v>16153</v>
          </cell>
          <cell r="U37"/>
          <cell r="V37"/>
          <cell r="W37" t="str">
            <v>17-330364-Title II-365</v>
          </cell>
        </row>
        <row r="38">
          <cell r="B38" t="str">
            <v>530413</v>
          </cell>
          <cell r="C38" t="str">
            <v>Beloit School District</v>
          </cell>
          <cell r="D38" t="str">
            <v>189347594</v>
          </cell>
          <cell r="E38" t="str">
            <v>School District Of Beloit</v>
          </cell>
          <cell r="F38" t="str">
            <v>Title II A</v>
          </cell>
          <cell r="G38" t="str">
            <v>00</v>
          </cell>
          <cell r="H38">
            <v>453548</v>
          </cell>
          <cell r="I38">
            <v>453548</v>
          </cell>
          <cell r="J38">
            <v>0</v>
          </cell>
          <cell r="K38"/>
          <cell r="L38">
            <v>453548</v>
          </cell>
          <cell r="M38"/>
          <cell r="N38"/>
          <cell r="O38"/>
          <cell r="P38">
            <v>453548</v>
          </cell>
          <cell r="Q38"/>
          <cell r="R38"/>
          <cell r="S38"/>
          <cell r="T38">
            <v>453548</v>
          </cell>
          <cell r="U38"/>
          <cell r="V38"/>
          <cell r="W38" t="str">
            <v>17-530413-Title II-365</v>
          </cell>
        </row>
        <row r="39">
          <cell r="B39" t="str">
            <v>530422</v>
          </cell>
          <cell r="C39" t="str">
            <v>Beloit Turner School District</v>
          </cell>
          <cell r="D39" t="str">
            <v>023603228</v>
          </cell>
          <cell r="E39" t="str">
            <v>Beloit Turner School District</v>
          </cell>
          <cell r="F39" t="str">
            <v>Title II A</v>
          </cell>
          <cell r="G39" t="str">
            <v>00</v>
          </cell>
          <cell r="H39">
            <v>26528</v>
          </cell>
          <cell r="I39">
            <v>26528</v>
          </cell>
          <cell r="J39">
            <v>0</v>
          </cell>
          <cell r="K39"/>
          <cell r="L39">
            <v>26528</v>
          </cell>
          <cell r="M39"/>
          <cell r="N39"/>
          <cell r="O39"/>
          <cell r="P39">
            <v>26528</v>
          </cell>
          <cell r="Q39"/>
          <cell r="R39"/>
          <cell r="S39"/>
          <cell r="T39">
            <v>26528</v>
          </cell>
          <cell r="U39"/>
          <cell r="V39"/>
          <cell r="W39" t="str">
            <v>17-530422-Title II-365</v>
          </cell>
        </row>
        <row r="40">
          <cell r="B40" t="str">
            <v>330427</v>
          </cell>
          <cell r="C40" t="str">
            <v>Benton School District</v>
          </cell>
          <cell r="D40">
            <v>100082163</v>
          </cell>
          <cell r="E40" t="str">
            <v>Benton School District</v>
          </cell>
          <cell r="F40" t="str">
            <v>Title II A</v>
          </cell>
          <cell r="G40" t="str">
            <v>00</v>
          </cell>
          <cell r="H40">
            <v>9319</v>
          </cell>
          <cell r="I40">
            <v>9319</v>
          </cell>
          <cell r="J40">
            <v>0</v>
          </cell>
          <cell r="K40"/>
          <cell r="L40">
            <v>9319</v>
          </cell>
          <cell r="M40"/>
          <cell r="N40"/>
          <cell r="O40"/>
          <cell r="P40">
            <v>9319</v>
          </cell>
          <cell r="Q40"/>
          <cell r="R40"/>
          <cell r="S40"/>
          <cell r="T40">
            <v>9319</v>
          </cell>
          <cell r="U40"/>
          <cell r="V40"/>
          <cell r="W40" t="str">
            <v>17-330427-Title II-365</v>
          </cell>
        </row>
        <row r="41">
          <cell r="B41" t="str">
            <v>240434</v>
          </cell>
          <cell r="C41" t="str">
            <v>Berlin Area School District</v>
          </cell>
          <cell r="D41" t="str">
            <v>100579184</v>
          </cell>
          <cell r="E41" t="str">
            <v>Berlin Area School District</v>
          </cell>
          <cell r="F41" t="str">
            <v>Title II A</v>
          </cell>
          <cell r="G41" t="str">
            <v>00</v>
          </cell>
          <cell r="H41">
            <v>73566</v>
          </cell>
          <cell r="I41">
            <v>73566</v>
          </cell>
          <cell r="J41">
            <v>0</v>
          </cell>
          <cell r="K41"/>
          <cell r="L41">
            <v>73566</v>
          </cell>
          <cell r="M41"/>
          <cell r="N41"/>
          <cell r="O41"/>
          <cell r="P41">
            <v>73566</v>
          </cell>
          <cell r="Q41"/>
          <cell r="R41"/>
          <cell r="S41"/>
          <cell r="T41">
            <v>73566</v>
          </cell>
          <cell r="U41"/>
          <cell r="V41"/>
          <cell r="W41" t="str">
            <v>17-240434-Title II-365</v>
          </cell>
        </row>
        <row r="42">
          <cell r="B42" t="str">
            <v>646013</v>
          </cell>
          <cell r="C42" t="str">
            <v>Big Foot UHS School District</v>
          </cell>
          <cell r="D42" t="str">
            <v>102206752</v>
          </cell>
          <cell r="E42" t="str">
            <v>Big Foot UHS School District</v>
          </cell>
          <cell r="F42" t="str">
            <v>Title II A</v>
          </cell>
          <cell r="G42" t="str">
            <v>00</v>
          </cell>
          <cell r="H42">
            <v>6198</v>
          </cell>
          <cell r="I42">
            <v>6198</v>
          </cell>
          <cell r="J42">
            <v>0</v>
          </cell>
          <cell r="K42"/>
          <cell r="L42">
            <v>6198</v>
          </cell>
          <cell r="M42"/>
          <cell r="N42"/>
          <cell r="O42"/>
          <cell r="P42">
            <v>6198</v>
          </cell>
          <cell r="Q42"/>
          <cell r="R42"/>
          <cell r="S42"/>
          <cell r="T42">
            <v>6198</v>
          </cell>
          <cell r="U42"/>
          <cell r="V42"/>
          <cell r="W42" t="str">
            <v>17-646013-Title II-365</v>
          </cell>
        </row>
        <row r="43">
          <cell r="B43" t="str">
            <v>650441</v>
          </cell>
          <cell r="C43" t="str">
            <v>Birchwood School District</v>
          </cell>
          <cell r="D43" t="str">
            <v>100675263</v>
          </cell>
          <cell r="E43" t="str">
            <v>Birchwood School District</v>
          </cell>
          <cell r="F43" t="str">
            <v>Title II A</v>
          </cell>
          <cell r="G43" t="str">
            <v>00</v>
          </cell>
          <cell r="H43">
            <v>12761</v>
          </cell>
          <cell r="I43">
            <v>12761</v>
          </cell>
          <cell r="J43">
            <v>0</v>
          </cell>
          <cell r="K43"/>
          <cell r="L43">
            <v>12761</v>
          </cell>
          <cell r="M43"/>
          <cell r="N43"/>
          <cell r="O43"/>
          <cell r="P43">
            <v>12761</v>
          </cell>
          <cell r="Q43"/>
          <cell r="R43"/>
          <cell r="S43"/>
          <cell r="T43">
            <v>12761</v>
          </cell>
          <cell r="U43"/>
          <cell r="V43"/>
          <cell r="W43" t="str">
            <v>17-650441-Title II-365</v>
          </cell>
        </row>
        <row r="44">
          <cell r="B44" t="str">
            <v>332240</v>
          </cell>
          <cell r="C44" t="str">
            <v>Black Hawk School District</v>
          </cell>
          <cell r="D44">
            <v>193078813</v>
          </cell>
          <cell r="E44" t="str">
            <v>Black Hawk School District</v>
          </cell>
          <cell r="F44" t="str">
            <v>Title II A</v>
          </cell>
          <cell r="G44" t="str">
            <v>00</v>
          </cell>
          <cell r="H44">
            <v>25256</v>
          </cell>
          <cell r="I44">
            <v>25256</v>
          </cell>
          <cell r="J44">
            <v>0</v>
          </cell>
          <cell r="K44"/>
          <cell r="L44">
            <v>25256</v>
          </cell>
          <cell r="M44"/>
          <cell r="N44"/>
          <cell r="O44"/>
          <cell r="P44">
            <v>25256</v>
          </cell>
          <cell r="Q44"/>
          <cell r="R44"/>
          <cell r="S44"/>
          <cell r="T44">
            <v>25256</v>
          </cell>
          <cell r="U44"/>
          <cell r="V44"/>
          <cell r="W44" t="str">
            <v>17-332240-Title II-365</v>
          </cell>
        </row>
        <row r="45">
          <cell r="B45" t="str">
            <v>270476</v>
          </cell>
          <cell r="C45" t="str">
            <v>Black River Falls School District</v>
          </cell>
          <cell r="D45" t="str">
            <v>098418031</v>
          </cell>
          <cell r="E45" t="str">
            <v>Black River Falls School District</v>
          </cell>
          <cell r="F45" t="str">
            <v>Title II A</v>
          </cell>
          <cell r="G45" t="str">
            <v>00</v>
          </cell>
          <cell r="H45">
            <v>93070</v>
          </cell>
          <cell r="I45">
            <v>93070</v>
          </cell>
          <cell r="J45">
            <v>0</v>
          </cell>
          <cell r="K45"/>
          <cell r="L45">
            <v>93070</v>
          </cell>
          <cell r="M45"/>
          <cell r="N45"/>
          <cell r="O45"/>
          <cell r="P45">
            <v>93070</v>
          </cell>
          <cell r="Q45"/>
          <cell r="R45"/>
          <cell r="S45"/>
          <cell r="T45">
            <v>93070</v>
          </cell>
          <cell r="U45"/>
          <cell r="V45"/>
          <cell r="W45" t="str">
            <v>17-270476-Title II-365</v>
          </cell>
        </row>
        <row r="46">
          <cell r="B46" t="str">
            <v>610485</v>
          </cell>
          <cell r="C46" t="str">
            <v>Blair-Taylor School District</v>
          </cell>
          <cell r="D46" t="str">
            <v>100579309</v>
          </cell>
          <cell r="E46" t="str">
            <v>Blair-Taylor School District</v>
          </cell>
          <cell r="F46" t="str">
            <v>Title II A</v>
          </cell>
          <cell r="G46" t="str">
            <v>00</v>
          </cell>
          <cell r="H46">
            <v>34398</v>
          </cell>
          <cell r="I46">
            <v>34398</v>
          </cell>
          <cell r="J46">
            <v>0</v>
          </cell>
          <cell r="K46"/>
          <cell r="L46">
            <v>34398</v>
          </cell>
          <cell r="M46"/>
          <cell r="N46"/>
          <cell r="O46"/>
          <cell r="P46">
            <v>34398</v>
          </cell>
          <cell r="Q46"/>
          <cell r="R46"/>
          <cell r="S46"/>
          <cell r="T46">
            <v>34398</v>
          </cell>
          <cell r="U46"/>
          <cell r="V46"/>
          <cell r="W46" t="str">
            <v>17-610485-Title II-365</v>
          </cell>
        </row>
        <row r="47">
          <cell r="B47" t="str">
            <v>090497</v>
          </cell>
          <cell r="C47" t="str">
            <v>Bloomer School District</v>
          </cell>
          <cell r="D47" t="str">
            <v>800499001</v>
          </cell>
          <cell r="E47" t="str">
            <v>Bloomer Public Schools District</v>
          </cell>
          <cell r="F47" t="str">
            <v>Title II A</v>
          </cell>
          <cell r="G47" t="str">
            <v>00</v>
          </cell>
          <cell r="H47">
            <v>51601</v>
          </cell>
          <cell r="I47">
            <v>51601</v>
          </cell>
          <cell r="J47">
            <v>0</v>
          </cell>
          <cell r="K47"/>
          <cell r="L47">
            <v>51601</v>
          </cell>
          <cell r="M47"/>
          <cell r="N47"/>
          <cell r="O47"/>
          <cell r="P47">
            <v>51601</v>
          </cell>
          <cell r="Q47"/>
          <cell r="R47"/>
          <cell r="S47"/>
          <cell r="T47">
            <v>51601</v>
          </cell>
          <cell r="U47"/>
          <cell r="V47"/>
          <cell r="W47" t="str">
            <v>17-090497-Title II-365</v>
          </cell>
        </row>
        <row r="48">
          <cell r="B48" t="str">
            <v>580602</v>
          </cell>
          <cell r="C48" t="str">
            <v>Bonduel School District</v>
          </cell>
          <cell r="D48">
            <v>130661072</v>
          </cell>
          <cell r="E48" t="str">
            <v>Bonduel School District</v>
          </cell>
          <cell r="F48" t="str">
            <v>Title II A</v>
          </cell>
          <cell r="G48" t="str">
            <v>00</v>
          </cell>
          <cell r="H48">
            <v>35006</v>
          </cell>
          <cell r="I48">
            <v>35006</v>
          </cell>
          <cell r="J48">
            <v>0</v>
          </cell>
          <cell r="K48"/>
          <cell r="L48">
            <v>35006</v>
          </cell>
          <cell r="M48"/>
          <cell r="N48"/>
          <cell r="O48"/>
          <cell r="P48">
            <v>35006</v>
          </cell>
          <cell r="Q48"/>
          <cell r="R48"/>
          <cell r="S48"/>
          <cell r="T48">
            <v>35006</v>
          </cell>
          <cell r="U48"/>
          <cell r="V48"/>
          <cell r="W48" t="str">
            <v>17-580602-Title II-365</v>
          </cell>
        </row>
        <row r="49">
          <cell r="B49" t="str">
            <v>220609</v>
          </cell>
          <cell r="C49" t="str">
            <v>Boscobel Area School District</v>
          </cell>
          <cell r="D49">
            <v>189346661</v>
          </cell>
          <cell r="E49" t="str">
            <v>Boscobel School District</v>
          </cell>
          <cell r="F49" t="str">
            <v>Title II A</v>
          </cell>
          <cell r="G49" t="str">
            <v>00</v>
          </cell>
          <cell r="H49">
            <v>46047</v>
          </cell>
          <cell r="I49">
            <v>46047</v>
          </cell>
          <cell r="J49">
            <v>0</v>
          </cell>
          <cell r="K49"/>
          <cell r="L49">
            <v>46047</v>
          </cell>
          <cell r="M49"/>
          <cell r="N49"/>
          <cell r="O49"/>
          <cell r="P49">
            <v>46047</v>
          </cell>
          <cell r="Q49"/>
          <cell r="R49"/>
          <cell r="S49"/>
          <cell r="T49">
            <v>46047</v>
          </cell>
          <cell r="U49"/>
          <cell r="V49"/>
          <cell r="W49" t="str">
            <v>17-220609-Title II-365</v>
          </cell>
        </row>
        <row r="50">
          <cell r="B50" t="str">
            <v>580623</v>
          </cell>
          <cell r="C50" t="str">
            <v>Bowler School District</v>
          </cell>
          <cell r="D50" t="str">
            <v>024664492</v>
          </cell>
          <cell r="E50" t="str">
            <v>Bowler School District</v>
          </cell>
          <cell r="F50" t="str">
            <v>Title II A</v>
          </cell>
          <cell r="G50" t="str">
            <v>00</v>
          </cell>
          <cell r="H50">
            <v>25670</v>
          </cell>
          <cell r="I50">
            <v>25670</v>
          </cell>
          <cell r="J50">
            <v>0</v>
          </cell>
          <cell r="K50"/>
          <cell r="L50">
            <v>25670</v>
          </cell>
          <cell r="M50"/>
          <cell r="N50"/>
          <cell r="O50"/>
          <cell r="P50">
            <v>25670</v>
          </cell>
          <cell r="Q50"/>
          <cell r="R50"/>
          <cell r="S50"/>
          <cell r="T50">
            <v>25670</v>
          </cell>
          <cell r="U50"/>
          <cell r="V50"/>
          <cell r="W50" t="str">
            <v>17-580623-Title II-365</v>
          </cell>
        </row>
        <row r="51">
          <cell r="B51" t="str">
            <v>170637</v>
          </cell>
          <cell r="C51" t="str">
            <v>Boyceville Community School District</v>
          </cell>
          <cell r="D51" t="str">
            <v>100082262</v>
          </cell>
          <cell r="E51" t="str">
            <v>Boyceville Community School District</v>
          </cell>
          <cell r="F51" t="str">
            <v>Title II A</v>
          </cell>
          <cell r="G51" t="str">
            <v>00</v>
          </cell>
          <cell r="H51">
            <v>40764</v>
          </cell>
          <cell r="I51">
            <v>40764</v>
          </cell>
          <cell r="J51">
            <v>0</v>
          </cell>
          <cell r="K51"/>
          <cell r="L51">
            <v>40764</v>
          </cell>
          <cell r="M51"/>
          <cell r="N51"/>
          <cell r="O51"/>
          <cell r="P51">
            <v>40764</v>
          </cell>
          <cell r="Q51"/>
          <cell r="R51"/>
          <cell r="S51"/>
          <cell r="T51">
            <v>40764</v>
          </cell>
          <cell r="U51"/>
          <cell r="V51"/>
          <cell r="W51" t="str">
            <v>17-170637-Title II-365</v>
          </cell>
        </row>
        <row r="52">
          <cell r="B52" t="str">
            <v>300657</v>
          </cell>
          <cell r="C52" t="str">
            <v>Brighton #1 School District</v>
          </cell>
          <cell r="D52">
            <v>100579499</v>
          </cell>
          <cell r="E52" t="str">
            <v>Brighton #1 School District</v>
          </cell>
          <cell r="F52" t="str">
            <v>Title II A</v>
          </cell>
          <cell r="G52" t="str">
            <v>00</v>
          </cell>
          <cell r="H52">
            <v>2455</v>
          </cell>
          <cell r="I52">
            <v>2455</v>
          </cell>
          <cell r="J52">
            <v>0</v>
          </cell>
          <cell r="K52"/>
          <cell r="L52">
            <v>2455</v>
          </cell>
          <cell r="M52"/>
          <cell r="N52"/>
          <cell r="O52"/>
          <cell r="P52">
            <v>2455</v>
          </cell>
          <cell r="Q52"/>
          <cell r="R52"/>
          <cell r="S52"/>
          <cell r="T52">
            <v>2455</v>
          </cell>
          <cell r="U52"/>
          <cell r="V52"/>
          <cell r="W52" t="str">
            <v>17-300657-Title II-365</v>
          </cell>
        </row>
        <row r="53">
          <cell r="B53" t="str">
            <v>080658</v>
          </cell>
          <cell r="C53" t="str">
            <v>Brillion School District</v>
          </cell>
          <cell r="D53">
            <v>193077930</v>
          </cell>
          <cell r="E53" t="str">
            <v>Brillion School District</v>
          </cell>
          <cell r="F53" t="str">
            <v>Title II A</v>
          </cell>
          <cell r="G53" t="str">
            <v>00</v>
          </cell>
          <cell r="H53">
            <v>22973</v>
          </cell>
          <cell r="I53">
            <v>22973</v>
          </cell>
          <cell r="J53">
            <v>0</v>
          </cell>
          <cell r="K53"/>
          <cell r="L53">
            <v>22973</v>
          </cell>
          <cell r="M53"/>
          <cell r="N53"/>
          <cell r="O53"/>
          <cell r="P53">
            <v>22973</v>
          </cell>
          <cell r="Q53"/>
          <cell r="R53"/>
          <cell r="S53"/>
          <cell r="T53">
            <v>22973</v>
          </cell>
          <cell r="U53"/>
          <cell r="V53"/>
          <cell r="W53" t="str">
            <v>17-080658-Title II-365</v>
          </cell>
        </row>
        <row r="54">
          <cell r="B54" t="str">
            <v>300665</v>
          </cell>
          <cell r="C54" t="str">
            <v>Bristol #1 School District</v>
          </cell>
          <cell r="D54" t="str">
            <v>014039556</v>
          </cell>
          <cell r="E54" t="str">
            <v>Bristol School District 1</v>
          </cell>
          <cell r="F54" t="str">
            <v>Title II A</v>
          </cell>
          <cell r="G54" t="str">
            <v>00</v>
          </cell>
          <cell r="H54">
            <v>11022</v>
          </cell>
          <cell r="I54">
            <v>11022</v>
          </cell>
          <cell r="J54">
            <v>0</v>
          </cell>
          <cell r="K54"/>
          <cell r="L54">
            <v>11022</v>
          </cell>
          <cell r="M54"/>
          <cell r="N54"/>
          <cell r="O54"/>
          <cell r="P54">
            <v>11022</v>
          </cell>
          <cell r="Q54"/>
          <cell r="R54"/>
          <cell r="S54"/>
          <cell r="T54">
            <v>11022</v>
          </cell>
          <cell r="U54"/>
          <cell r="V54"/>
          <cell r="W54" t="str">
            <v>17-300665-Title II-365</v>
          </cell>
        </row>
        <row r="55">
          <cell r="B55" t="str">
            <v>230700</v>
          </cell>
          <cell r="C55" t="str">
            <v>Brodhead School District</v>
          </cell>
          <cell r="D55" t="str">
            <v>127349116</v>
          </cell>
          <cell r="E55" t="str">
            <v>Brodhead School District</v>
          </cell>
          <cell r="F55" t="str">
            <v>Title II A</v>
          </cell>
          <cell r="G55" t="str">
            <v>00</v>
          </cell>
          <cell r="H55">
            <v>38480</v>
          </cell>
          <cell r="I55">
            <v>38480</v>
          </cell>
          <cell r="J55">
            <v>0</v>
          </cell>
          <cell r="K55"/>
          <cell r="L55">
            <v>38480</v>
          </cell>
          <cell r="M55"/>
          <cell r="N55"/>
          <cell r="O55"/>
          <cell r="P55">
            <v>38480</v>
          </cell>
          <cell r="Q55"/>
          <cell r="R55"/>
          <cell r="S55"/>
          <cell r="T55">
            <v>38480</v>
          </cell>
          <cell r="U55"/>
          <cell r="V55"/>
          <cell r="W55" t="str">
            <v>17-230700-Title II-365</v>
          </cell>
        </row>
        <row r="56">
          <cell r="B56" t="str">
            <v>400721</v>
          </cell>
          <cell r="C56" t="str">
            <v>Brown Deer School District</v>
          </cell>
          <cell r="D56" t="str">
            <v>017680331</v>
          </cell>
          <cell r="E56" t="str">
            <v>Brown Deer School District</v>
          </cell>
          <cell r="F56" t="str">
            <v>Title II A</v>
          </cell>
          <cell r="G56" t="str">
            <v>00</v>
          </cell>
          <cell r="H56">
            <v>28420</v>
          </cell>
          <cell r="I56">
            <v>28420</v>
          </cell>
          <cell r="J56">
            <v>0</v>
          </cell>
          <cell r="K56"/>
          <cell r="L56">
            <v>28420</v>
          </cell>
          <cell r="M56"/>
          <cell r="N56"/>
          <cell r="O56"/>
          <cell r="P56">
            <v>28420</v>
          </cell>
          <cell r="Q56"/>
          <cell r="R56"/>
          <cell r="S56"/>
          <cell r="T56">
            <v>28420</v>
          </cell>
          <cell r="U56"/>
          <cell r="V56"/>
          <cell r="W56" t="str">
            <v>17-400721-Title II-365</v>
          </cell>
        </row>
        <row r="57">
          <cell r="B57" t="str">
            <v>540735</v>
          </cell>
          <cell r="C57" t="str">
            <v>Bruce School District</v>
          </cell>
          <cell r="D57" t="str">
            <v>189347628</v>
          </cell>
          <cell r="E57" t="str">
            <v>Bruce School District</v>
          </cell>
          <cell r="F57" t="str">
            <v>Title II A</v>
          </cell>
          <cell r="G57" t="str">
            <v>00</v>
          </cell>
          <cell r="H57">
            <v>34883</v>
          </cell>
          <cell r="I57">
            <v>34883</v>
          </cell>
          <cell r="J57">
            <v>0</v>
          </cell>
          <cell r="K57"/>
          <cell r="L57">
            <v>34883</v>
          </cell>
          <cell r="M57"/>
          <cell r="N57"/>
          <cell r="O57"/>
          <cell r="P57">
            <v>34883</v>
          </cell>
          <cell r="Q57"/>
          <cell r="R57"/>
          <cell r="S57"/>
          <cell r="T57">
            <v>34883</v>
          </cell>
          <cell r="U57"/>
          <cell r="V57"/>
          <cell r="W57" t="str">
            <v>17-540735-Title II-365</v>
          </cell>
        </row>
        <row r="58">
          <cell r="B58" t="str">
            <v>510777</v>
          </cell>
          <cell r="C58" t="str">
            <v>Burlington Area School District</v>
          </cell>
          <cell r="D58" t="str">
            <v>058665738</v>
          </cell>
          <cell r="E58" t="str">
            <v>Burlington Area School District</v>
          </cell>
          <cell r="F58" t="str">
            <v>Title II A</v>
          </cell>
          <cell r="G58" t="str">
            <v>00</v>
          </cell>
          <cell r="H58">
            <v>96835</v>
          </cell>
          <cell r="I58">
            <v>96835</v>
          </cell>
          <cell r="J58">
            <v>0</v>
          </cell>
          <cell r="K58"/>
          <cell r="L58">
            <v>96835</v>
          </cell>
          <cell r="M58"/>
          <cell r="N58"/>
          <cell r="O58"/>
          <cell r="P58">
            <v>96835</v>
          </cell>
          <cell r="Q58"/>
          <cell r="R58"/>
          <cell r="S58"/>
          <cell r="T58">
            <v>96835</v>
          </cell>
          <cell r="U58"/>
          <cell r="V58"/>
          <cell r="W58" t="str">
            <v>17-510777-Title II-365</v>
          </cell>
        </row>
        <row r="59">
          <cell r="B59" t="str">
            <v>020840</v>
          </cell>
          <cell r="C59" t="str">
            <v>Butternut School District</v>
          </cell>
          <cell r="D59">
            <v>100675271</v>
          </cell>
          <cell r="E59" t="str">
            <v>Butternut School District</v>
          </cell>
          <cell r="F59" t="str">
            <v>Title II A</v>
          </cell>
          <cell r="G59" t="str">
            <v>00</v>
          </cell>
          <cell r="H59">
            <v>9919</v>
          </cell>
          <cell r="I59">
            <v>9919</v>
          </cell>
          <cell r="J59">
            <v>0</v>
          </cell>
          <cell r="K59"/>
          <cell r="L59">
            <v>9919</v>
          </cell>
          <cell r="M59"/>
          <cell r="N59"/>
          <cell r="O59"/>
          <cell r="P59">
            <v>9919</v>
          </cell>
          <cell r="Q59"/>
          <cell r="R59"/>
          <cell r="S59"/>
          <cell r="T59">
            <v>9919</v>
          </cell>
          <cell r="U59"/>
          <cell r="V59"/>
          <cell r="W59" t="str">
            <v>17-020840-Title II-365</v>
          </cell>
        </row>
        <row r="60">
          <cell r="B60" t="str">
            <v>090870</v>
          </cell>
          <cell r="C60" t="str">
            <v>Cadott Community School District</v>
          </cell>
          <cell r="D60">
            <v>193906617</v>
          </cell>
          <cell r="E60" t="str">
            <v>School District of Cadott Community</v>
          </cell>
          <cell r="F60" t="str">
            <v>Title II A</v>
          </cell>
          <cell r="G60" t="str">
            <v>00</v>
          </cell>
          <cell r="H60">
            <v>42922</v>
          </cell>
          <cell r="I60">
            <v>42922</v>
          </cell>
          <cell r="J60">
            <v>0</v>
          </cell>
          <cell r="K60"/>
          <cell r="L60">
            <v>42922</v>
          </cell>
          <cell r="M60"/>
          <cell r="N60"/>
          <cell r="O60"/>
          <cell r="P60">
            <v>42922</v>
          </cell>
          <cell r="Q60"/>
          <cell r="R60"/>
          <cell r="S60"/>
          <cell r="T60">
            <v>42922</v>
          </cell>
          <cell r="U60"/>
          <cell r="V60"/>
          <cell r="W60" t="str">
            <v>17-090870-Title II-365</v>
          </cell>
        </row>
        <row r="61">
          <cell r="B61" t="str">
            <v>110882</v>
          </cell>
          <cell r="C61" t="str">
            <v>Cambria-Friesland School District</v>
          </cell>
          <cell r="D61" t="str">
            <v>193459047</v>
          </cell>
          <cell r="E61" t="str">
            <v>Cambria-Friesland School District</v>
          </cell>
          <cell r="F61" t="str">
            <v>Title II A</v>
          </cell>
          <cell r="G61" t="str">
            <v>00</v>
          </cell>
          <cell r="H61">
            <v>17067</v>
          </cell>
          <cell r="I61">
            <v>17067</v>
          </cell>
          <cell r="J61">
            <v>0</v>
          </cell>
          <cell r="K61"/>
          <cell r="L61">
            <v>17067</v>
          </cell>
          <cell r="M61"/>
          <cell r="N61"/>
          <cell r="O61"/>
          <cell r="P61">
            <v>17067</v>
          </cell>
          <cell r="Q61"/>
          <cell r="R61"/>
          <cell r="S61"/>
          <cell r="T61">
            <v>17067</v>
          </cell>
          <cell r="U61"/>
          <cell r="V61"/>
          <cell r="W61" t="str">
            <v>17-110882-Title II-365</v>
          </cell>
        </row>
        <row r="62">
          <cell r="B62" t="str">
            <v>130896</v>
          </cell>
          <cell r="C62" t="str">
            <v>Cambridge School District</v>
          </cell>
          <cell r="D62">
            <v>193078094</v>
          </cell>
          <cell r="E62" t="str">
            <v>Cambridge School District</v>
          </cell>
          <cell r="F62" t="str">
            <v>Title II A</v>
          </cell>
          <cell r="G62" t="str">
            <v>00</v>
          </cell>
          <cell r="H62">
            <v>32647</v>
          </cell>
          <cell r="I62">
            <v>32647</v>
          </cell>
          <cell r="J62">
            <v>0</v>
          </cell>
          <cell r="K62"/>
          <cell r="L62">
            <v>32647</v>
          </cell>
          <cell r="M62"/>
          <cell r="N62"/>
          <cell r="O62"/>
          <cell r="P62">
            <v>32647</v>
          </cell>
          <cell r="Q62"/>
          <cell r="R62"/>
          <cell r="S62"/>
          <cell r="T62">
            <v>32647</v>
          </cell>
          <cell r="U62"/>
          <cell r="V62"/>
          <cell r="W62" t="str">
            <v>17-130896-Title II-365</v>
          </cell>
        </row>
        <row r="63">
          <cell r="B63" t="str">
            <v>030903</v>
          </cell>
          <cell r="C63" t="str">
            <v>Cameron School District</v>
          </cell>
          <cell r="D63">
            <v>100675289</v>
          </cell>
          <cell r="E63" t="str">
            <v>Cameron School District</v>
          </cell>
          <cell r="F63" t="str">
            <v>Title II A</v>
          </cell>
          <cell r="G63" t="str">
            <v>00</v>
          </cell>
          <cell r="H63">
            <v>28093</v>
          </cell>
          <cell r="I63">
            <v>28093</v>
          </cell>
          <cell r="J63">
            <v>0</v>
          </cell>
          <cell r="K63"/>
          <cell r="L63">
            <v>28093</v>
          </cell>
          <cell r="M63"/>
          <cell r="N63"/>
          <cell r="O63"/>
          <cell r="P63">
            <v>28093</v>
          </cell>
          <cell r="Q63"/>
          <cell r="R63"/>
          <cell r="S63"/>
          <cell r="T63">
            <v>28093</v>
          </cell>
          <cell r="U63"/>
          <cell r="V63"/>
          <cell r="W63" t="str">
            <v>17-030903-Title II-365</v>
          </cell>
        </row>
        <row r="64">
          <cell r="B64" t="str">
            <v>200910</v>
          </cell>
          <cell r="C64" t="str">
            <v>Campbellsport School District</v>
          </cell>
          <cell r="D64">
            <v>100082361</v>
          </cell>
          <cell r="E64" t="str">
            <v>Campbellsport School District</v>
          </cell>
          <cell r="F64" t="str">
            <v>Title II A</v>
          </cell>
          <cell r="G64" t="str">
            <v>00</v>
          </cell>
          <cell r="H64">
            <v>53352</v>
          </cell>
          <cell r="I64">
            <v>53352</v>
          </cell>
          <cell r="J64">
            <v>0</v>
          </cell>
          <cell r="K64"/>
          <cell r="L64">
            <v>53352</v>
          </cell>
          <cell r="M64"/>
          <cell r="N64"/>
          <cell r="O64"/>
          <cell r="P64">
            <v>53352</v>
          </cell>
          <cell r="Q64"/>
          <cell r="R64"/>
          <cell r="S64"/>
          <cell r="T64">
            <v>53352</v>
          </cell>
          <cell r="U64"/>
          <cell r="V64"/>
          <cell r="W64" t="str">
            <v>17-200910-Title II-365</v>
          </cell>
        </row>
        <row r="65">
          <cell r="B65" t="str">
            <v>410980</v>
          </cell>
          <cell r="C65" t="str">
            <v>Cashton School District</v>
          </cell>
          <cell r="D65" t="str">
            <v>017908179</v>
          </cell>
          <cell r="E65" t="str">
            <v>Cashton School District</v>
          </cell>
          <cell r="F65" t="str">
            <v>Title II A</v>
          </cell>
          <cell r="G65" t="str">
            <v>00</v>
          </cell>
          <cell r="H65">
            <v>62080</v>
          </cell>
          <cell r="I65">
            <v>62080</v>
          </cell>
          <cell r="J65">
            <v>0</v>
          </cell>
          <cell r="K65"/>
          <cell r="L65">
            <v>62080</v>
          </cell>
          <cell r="M65"/>
          <cell r="N65"/>
          <cell r="O65"/>
          <cell r="P65">
            <v>62080</v>
          </cell>
          <cell r="Q65"/>
          <cell r="R65"/>
          <cell r="S65"/>
          <cell r="T65">
            <v>62080</v>
          </cell>
          <cell r="U65"/>
          <cell r="V65"/>
          <cell r="W65" t="str">
            <v>17-410980-Title II-365</v>
          </cell>
        </row>
        <row r="66">
          <cell r="B66" t="str">
            <v>220994</v>
          </cell>
          <cell r="C66" t="str">
            <v>Cassville School District</v>
          </cell>
          <cell r="D66" t="str">
            <v>100082387</v>
          </cell>
          <cell r="E66" t="str">
            <v>Cassville School District</v>
          </cell>
          <cell r="F66" t="str">
            <v>Title II A</v>
          </cell>
          <cell r="G66" t="str">
            <v>00</v>
          </cell>
          <cell r="H66">
            <v>21406</v>
          </cell>
          <cell r="I66">
            <v>21406</v>
          </cell>
          <cell r="J66">
            <v>0</v>
          </cell>
          <cell r="K66"/>
          <cell r="L66">
            <v>21406</v>
          </cell>
          <cell r="M66"/>
          <cell r="N66"/>
          <cell r="O66"/>
          <cell r="P66">
            <v>21406</v>
          </cell>
          <cell r="Q66"/>
          <cell r="R66"/>
          <cell r="S66"/>
          <cell r="T66">
            <v>21406</v>
          </cell>
          <cell r="U66"/>
          <cell r="V66"/>
          <cell r="W66" t="str">
            <v>17-220994-Title II-365</v>
          </cell>
        </row>
        <row r="67">
          <cell r="B67" t="str">
            <v>591029</v>
          </cell>
          <cell r="C67" t="str">
            <v>Cedar Grove-Belgium Area School District</v>
          </cell>
          <cell r="D67" t="str">
            <v>025066598</v>
          </cell>
          <cell r="E67" t="str">
            <v>Cedar Grove-Belgium Area School District</v>
          </cell>
          <cell r="F67" t="str">
            <v>Title II A</v>
          </cell>
          <cell r="G67" t="str">
            <v>00</v>
          </cell>
          <cell r="H67">
            <v>21750</v>
          </cell>
          <cell r="I67">
            <v>21750</v>
          </cell>
          <cell r="J67">
            <v>0</v>
          </cell>
          <cell r="K67"/>
          <cell r="L67">
            <v>21750</v>
          </cell>
          <cell r="M67"/>
          <cell r="N67"/>
          <cell r="O67"/>
          <cell r="P67">
            <v>21750</v>
          </cell>
          <cell r="Q67"/>
          <cell r="R67"/>
          <cell r="S67"/>
          <cell r="T67">
            <v>21750</v>
          </cell>
          <cell r="U67"/>
          <cell r="V67"/>
          <cell r="W67" t="str">
            <v>17-591029-Title II-365</v>
          </cell>
        </row>
        <row r="68">
          <cell r="B68" t="str">
            <v>451015</v>
          </cell>
          <cell r="C68" t="str">
            <v>Cedarburg School District</v>
          </cell>
          <cell r="D68" t="str">
            <v>080507999</v>
          </cell>
          <cell r="E68" t="str">
            <v>Cedarburg Public School</v>
          </cell>
          <cell r="F68" t="str">
            <v>Title II A</v>
          </cell>
          <cell r="G68" t="str">
            <v>00</v>
          </cell>
          <cell r="H68">
            <v>41313</v>
          </cell>
          <cell r="I68">
            <v>41313</v>
          </cell>
          <cell r="J68">
            <v>0</v>
          </cell>
          <cell r="K68"/>
          <cell r="L68">
            <v>41313</v>
          </cell>
          <cell r="M68"/>
          <cell r="N68"/>
          <cell r="O68"/>
          <cell r="P68">
            <v>41313</v>
          </cell>
          <cell r="Q68"/>
          <cell r="R68"/>
          <cell r="S68"/>
          <cell r="T68">
            <v>41313</v>
          </cell>
          <cell r="U68"/>
          <cell r="V68"/>
          <cell r="W68" t="str">
            <v>17-451015-Title II-365</v>
          </cell>
        </row>
        <row r="69">
          <cell r="B69" t="str">
            <v>305054</v>
          </cell>
          <cell r="C69" t="str">
            <v>Westosha Central High School District</v>
          </cell>
          <cell r="D69" t="str">
            <v>184359578</v>
          </cell>
          <cell r="E69" t="str">
            <v>Westosha Central High School District</v>
          </cell>
          <cell r="F69" t="str">
            <v>Title II A</v>
          </cell>
          <cell r="G69" t="str">
            <v>00</v>
          </cell>
          <cell r="H69">
            <v>12571</v>
          </cell>
          <cell r="I69">
            <v>12571</v>
          </cell>
          <cell r="J69">
            <v>0</v>
          </cell>
          <cell r="K69"/>
          <cell r="L69">
            <v>12571</v>
          </cell>
          <cell r="M69"/>
          <cell r="N69"/>
          <cell r="O69"/>
          <cell r="P69">
            <v>12571</v>
          </cell>
          <cell r="Q69"/>
          <cell r="R69"/>
          <cell r="S69"/>
          <cell r="T69">
            <v>12571</v>
          </cell>
          <cell r="U69"/>
          <cell r="V69"/>
          <cell r="W69" t="str">
            <v>17-305054-Title II-365</v>
          </cell>
        </row>
        <row r="70">
          <cell r="B70" t="str">
            <v>501071</v>
          </cell>
          <cell r="C70" t="str">
            <v>Chequamegon School District</v>
          </cell>
          <cell r="D70" t="str">
            <v>831820357</v>
          </cell>
          <cell r="E70" t="str">
            <v>Chequamegon School District</v>
          </cell>
          <cell r="F70" t="str">
            <v>Title II A</v>
          </cell>
          <cell r="G70" t="str">
            <v>00</v>
          </cell>
          <cell r="H70">
            <v>63607</v>
          </cell>
          <cell r="I70">
            <v>63607</v>
          </cell>
          <cell r="J70">
            <v>0</v>
          </cell>
          <cell r="K70"/>
          <cell r="L70">
            <v>63607</v>
          </cell>
          <cell r="M70"/>
          <cell r="N70"/>
          <cell r="O70"/>
          <cell r="P70">
            <v>63607</v>
          </cell>
          <cell r="Q70"/>
          <cell r="R70"/>
          <cell r="S70"/>
          <cell r="T70">
            <v>63607</v>
          </cell>
          <cell r="U70"/>
          <cell r="V70"/>
          <cell r="W70" t="str">
            <v>17-501071-Title II-365</v>
          </cell>
        </row>
        <row r="71">
          <cell r="B71" t="str">
            <v>031080</v>
          </cell>
          <cell r="C71" t="str">
            <v>Chetek-Weyerhaeuser Area School District</v>
          </cell>
          <cell r="D71" t="str">
            <v>963550251</v>
          </cell>
          <cell r="E71" t="str">
            <v>Chetek-Weyerhaeuser Area School District</v>
          </cell>
          <cell r="F71" t="str">
            <v>Title II A</v>
          </cell>
          <cell r="G71" t="str">
            <v>00</v>
          </cell>
          <cell r="H71">
            <v>77762</v>
          </cell>
          <cell r="I71">
            <v>77762</v>
          </cell>
          <cell r="J71">
            <v>0</v>
          </cell>
          <cell r="K71"/>
          <cell r="L71">
            <v>77762</v>
          </cell>
          <cell r="M71"/>
          <cell r="N71"/>
          <cell r="O71"/>
          <cell r="P71">
            <v>77762</v>
          </cell>
          <cell r="Q71"/>
          <cell r="R71"/>
          <cell r="S71"/>
          <cell r="T71">
            <v>77762</v>
          </cell>
          <cell r="U71"/>
          <cell r="V71"/>
          <cell r="W71" t="str">
            <v>17-031080-Title II-365</v>
          </cell>
        </row>
        <row r="72">
          <cell r="B72" t="str">
            <v>081085</v>
          </cell>
          <cell r="C72" t="str">
            <v>Chilton School District</v>
          </cell>
          <cell r="D72" t="str">
            <v>002988608</v>
          </cell>
          <cell r="E72" t="str">
            <v>School District of Chilton</v>
          </cell>
          <cell r="F72" t="str">
            <v>Title II A</v>
          </cell>
          <cell r="G72" t="str">
            <v>00</v>
          </cell>
          <cell r="H72">
            <v>24036</v>
          </cell>
          <cell r="I72">
            <v>24036</v>
          </cell>
          <cell r="J72">
            <v>0</v>
          </cell>
          <cell r="K72"/>
          <cell r="L72">
            <v>24036</v>
          </cell>
          <cell r="M72"/>
          <cell r="N72"/>
          <cell r="O72"/>
          <cell r="P72">
            <v>24036</v>
          </cell>
          <cell r="Q72"/>
          <cell r="R72"/>
          <cell r="S72"/>
          <cell r="T72">
            <v>24036</v>
          </cell>
          <cell r="U72"/>
          <cell r="V72"/>
          <cell r="W72" t="str">
            <v>17-081085-Title II-365</v>
          </cell>
        </row>
        <row r="73">
          <cell r="B73" t="str">
            <v>091092</v>
          </cell>
          <cell r="C73" t="str">
            <v>Chippewa Falls Area School District</v>
          </cell>
          <cell r="D73">
            <v>157587247</v>
          </cell>
          <cell r="E73" t="str">
            <v>Chippewa Falls Area Unified School District</v>
          </cell>
          <cell r="F73" t="str">
            <v>Title II A</v>
          </cell>
          <cell r="G73" t="str">
            <v>00</v>
          </cell>
          <cell r="H73">
            <v>148711</v>
          </cell>
          <cell r="I73">
            <v>148711</v>
          </cell>
          <cell r="J73">
            <v>0</v>
          </cell>
          <cell r="K73"/>
          <cell r="L73">
            <v>148711</v>
          </cell>
          <cell r="M73"/>
          <cell r="N73"/>
          <cell r="O73"/>
          <cell r="P73">
            <v>148711</v>
          </cell>
          <cell r="Q73"/>
          <cell r="R73"/>
          <cell r="S73"/>
          <cell r="T73">
            <v>148711</v>
          </cell>
          <cell r="U73"/>
          <cell r="V73"/>
          <cell r="W73" t="str">
            <v>17-091092-Title II-365</v>
          </cell>
        </row>
        <row r="74">
          <cell r="B74" t="str">
            <v>481120</v>
          </cell>
          <cell r="C74" t="str">
            <v>Clayton School District</v>
          </cell>
          <cell r="D74" t="str">
            <v>097892558</v>
          </cell>
          <cell r="E74" t="str">
            <v>Clayton School District</v>
          </cell>
          <cell r="F74" t="str">
            <v>Title II A</v>
          </cell>
          <cell r="G74" t="str">
            <v>00</v>
          </cell>
          <cell r="H74">
            <v>11974</v>
          </cell>
          <cell r="I74">
            <v>11974</v>
          </cell>
          <cell r="J74">
            <v>0</v>
          </cell>
          <cell r="K74"/>
          <cell r="L74">
            <v>11974</v>
          </cell>
          <cell r="M74"/>
          <cell r="N74"/>
          <cell r="O74"/>
          <cell r="P74">
            <v>11974</v>
          </cell>
          <cell r="Q74"/>
          <cell r="R74"/>
          <cell r="S74"/>
          <cell r="T74">
            <v>11974</v>
          </cell>
          <cell r="U74"/>
          <cell r="V74"/>
          <cell r="W74" t="str">
            <v>17-481120-Title II-365</v>
          </cell>
        </row>
        <row r="75">
          <cell r="B75" t="str">
            <v>481127</v>
          </cell>
          <cell r="C75" t="str">
            <v>Clear Lake School District</v>
          </cell>
          <cell r="D75">
            <v>100082429</v>
          </cell>
          <cell r="E75" t="str">
            <v>Clear Lake School District</v>
          </cell>
          <cell r="F75" t="str">
            <v>Title II A</v>
          </cell>
          <cell r="G75" t="str">
            <v>00</v>
          </cell>
          <cell r="H75">
            <v>33182</v>
          </cell>
          <cell r="I75">
            <v>33182</v>
          </cell>
          <cell r="J75">
            <v>0</v>
          </cell>
          <cell r="K75"/>
          <cell r="L75">
            <v>33182</v>
          </cell>
          <cell r="M75"/>
          <cell r="N75"/>
          <cell r="O75"/>
          <cell r="P75">
            <v>33182</v>
          </cell>
          <cell r="Q75"/>
          <cell r="R75"/>
          <cell r="S75"/>
          <cell r="T75">
            <v>33182</v>
          </cell>
          <cell r="U75"/>
          <cell r="V75"/>
          <cell r="W75" t="str">
            <v>17-481127-Title II-365</v>
          </cell>
        </row>
        <row r="76">
          <cell r="B76" t="str">
            <v>531134</v>
          </cell>
          <cell r="C76" t="str">
            <v>Clinton Community School District</v>
          </cell>
          <cell r="D76">
            <v>120526975</v>
          </cell>
          <cell r="E76" t="str">
            <v>Clinton Community School District</v>
          </cell>
          <cell r="F76" t="str">
            <v>Title II A</v>
          </cell>
          <cell r="G76" t="str">
            <v>00</v>
          </cell>
          <cell r="H76">
            <v>23759</v>
          </cell>
          <cell r="I76">
            <v>23759</v>
          </cell>
          <cell r="J76">
            <v>0</v>
          </cell>
          <cell r="K76"/>
          <cell r="L76">
            <v>23759</v>
          </cell>
          <cell r="M76"/>
          <cell r="N76"/>
          <cell r="O76"/>
          <cell r="P76">
            <v>23759</v>
          </cell>
          <cell r="Q76"/>
          <cell r="R76"/>
          <cell r="S76"/>
          <cell r="T76">
            <v>23759</v>
          </cell>
          <cell r="U76"/>
          <cell r="V76"/>
          <cell r="W76" t="str">
            <v>17-531134-Title II-365</v>
          </cell>
        </row>
        <row r="77">
          <cell r="B77" t="str">
            <v>681141</v>
          </cell>
          <cell r="C77" t="str">
            <v>Clintonville School District</v>
          </cell>
          <cell r="D77" t="str">
            <v>030187405</v>
          </cell>
          <cell r="E77" t="str">
            <v>Clitonville Public School district</v>
          </cell>
          <cell r="F77" t="str">
            <v>Title II A</v>
          </cell>
          <cell r="G77" t="str">
            <v>00</v>
          </cell>
          <cell r="H77">
            <v>65708</v>
          </cell>
          <cell r="I77">
            <v>65708</v>
          </cell>
          <cell r="J77">
            <v>0</v>
          </cell>
          <cell r="K77"/>
          <cell r="L77">
            <v>65708</v>
          </cell>
          <cell r="M77"/>
          <cell r="N77"/>
          <cell r="O77"/>
          <cell r="P77">
            <v>65708</v>
          </cell>
          <cell r="Q77"/>
          <cell r="R77"/>
          <cell r="S77"/>
          <cell r="T77">
            <v>65708</v>
          </cell>
          <cell r="U77"/>
          <cell r="V77"/>
          <cell r="W77" t="str">
            <v>17-681141-Title II-365</v>
          </cell>
        </row>
        <row r="78">
          <cell r="B78" t="str">
            <v>061155</v>
          </cell>
          <cell r="C78" t="str">
            <v>Cochrane-Fountain City School District</v>
          </cell>
          <cell r="D78">
            <v>874235906</v>
          </cell>
          <cell r="E78" t="str">
            <v>Cochrane-Fountain City School District</v>
          </cell>
          <cell r="F78" t="str">
            <v>Title II A</v>
          </cell>
          <cell r="G78" t="str">
            <v>00</v>
          </cell>
          <cell r="H78">
            <v>22385</v>
          </cell>
          <cell r="I78">
            <v>22385</v>
          </cell>
          <cell r="J78">
            <v>0</v>
          </cell>
          <cell r="K78"/>
          <cell r="L78">
            <v>22385</v>
          </cell>
          <cell r="M78"/>
          <cell r="N78"/>
          <cell r="O78"/>
          <cell r="P78">
            <v>22385</v>
          </cell>
          <cell r="Q78"/>
          <cell r="R78"/>
          <cell r="S78"/>
          <cell r="T78">
            <v>22385</v>
          </cell>
          <cell r="U78"/>
          <cell r="V78"/>
          <cell r="W78" t="str">
            <v>17-061155-Title II-365</v>
          </cell>
        </row>
        <row r="79">
          <cell r="B79" t="str">
            <v>101162</v>
          </cell>
          <cell r="C79" t="str">
            <v>Colby School District</v>
          </cell>
          <cell r="D79">
            <v>100082445</v>
          </cell>
          <cell r="E79" t="str">
            <v>Colby School District</v>
          </cell>
          <cell r="F79" t="str">
            <v>Title II A</v>
          </cell>
          <cell r="G79" t="str">
            <v>00</v>
          </cell>
          <cell r="H79">
            <v>67956</v>
          </cell>
          <cell r="I79">
            <v>67956</v>
          </cell>
          <cell r="J79">
            <v>0</v>
          </cell>
          <cell r="K79"/>
          <cell r="L79">
            <v>67956</v>
          </cell>
          <cell r="M79"/>
          <cell r="N79"/>
          <cell r="O79"/>
          <cell r="P79">
            <v>67956</v>
          </cell>
          <cell r="Q79"/>
          <cell r="R79"/>
          <cell r="S79"/>
          <cell r="T79">
            <v>67956</v>
          </cell>
          <cell r="U79"/>
          <cell r="V79"/>
          <cell r="W79" t="str">
            <v>17-101162-Title II-365</v>
          </cell>
        </row>
        <row r="80">
          <cell r="B80" t="str">
            <v>381169</v>
          </cell>
          <cell r="C80" t="str">
            <v>Coleman School District</v>
          </cell>
          <cell r="D80" t="str">
            <v>017089863</v>
          </cell>
          <cell r="E80" t="str">
            <v>School District of Coleman</v>
          </cell>
          <cell r="F80" t="str">
            <v>Title II A</v>
          </cell>
          <cell r="G80" t="str">
            <v>00</v>
          </cell>
          <cell r="H80">
            <v>46420</v>
          </cell>
          <cell r="I80">
            <v>46420</v>
          </cell>
          <cell r="J80">
            <v>0</v>
          </cell>
          <cell r="K80"/>
          <cell r="L80">
            <v>46420</v>
          </cell>
          <cell r="M80"/>
          <cell r="N80"/>
          <cell r="O80"/>
          <cell r="P80">
            <v>46420</v>
          </cell>
          <cell r="Q80"/>
          <cell r="R80"/>
          <cell r="S80"/>
          <cell r="T80">
            <v>46420</v>
          </cell>
          <cell r="U80"/>
          <cell r="V80"/>
          <cell r="W80" t="str">
            <v>17-381169-Title II-365</v>
          </cell>
        </row>
        <row r="81">
          <cell r="B81" t="str">
            <v>171176</v>
          </cell>
          <cell r="C81" t="str">
            <v>Colfax School District</v>
          </cell>
          <cell r="D81">
            <v>100876663</v>
          </cell>
          <cell r="E81" t="str">
            <v>Colfax School District</v>
          </cell>
          <cell r="F81" t="str">
            <v>Title II A</v>
          </cell>
          <cell r="G81" t="str">
            <v>00</v>
          </cell>
          <cell r="H81">
            <v>29506</v>
          </cell>
          <cell r="I81">
            <v>29506</v>
          </cell>
          <cell r="J81">
            <v>0</v>
          </cell>
          <cell r="K81"/>
          <cell r="L81">
            <v>29506</v>
          </cell>
          <cell r="M81"/>
          <cell r="N81"/>
          <cell r="O81"/>
          <cell r="P81">
            <v>29506</v>
          </cell>
          <cell r="Q81"/>
          <cell r="R81"/>
          <cell r="S81"/>
          <cell r="T81">
            <v>29506</v>
          </cell>
          <cell r="U81"/>
          <cell r="V81"/>
          <cell r="W81" t="str">
            <v>17-171176-Title II-365</v>
          </cell>
        </row>
        <row r="82">
          <cell r="B82" t="str">
            <v>111183</v>
          </cell>
          <cell r="C82" t="str">
            <v>Columbus School District</v>
          </cell>
          <cell r="D82" t="str">
            <v>004272019</v>
          </cell>
          <cell r="E82" t="str">
            <v>Columbus School District</v>
          </cell>
          <cell r="F82" t="str">
            <v>Title II A</v>
          </cell>
          <cell r="G82" t="str">
            <v>00</v>
          </cell>
          <cell r="H82">
            <v>36371</v>
          </cell>
          <cell r="I82">
            <v>36371</v>
          </cell>
          <cell r="J82">
            <v>0</v>
          </cell>
          <cell r="K82"/>
          <cell r="L82">
            <v>36371</v>
          </cell>
          <cell r="M82"/>
          <cell r="N82"/>
          <cell r="O82"/>
          <cell r="P82">
            <v>36371</v>
          </cell>
          <cell r="Q82"/>
          <cell r="R82"/>
          <cell r="S82"/>
          <cell r="T82">
            <v>36371</v>
          </cell>
          <cell r="U82"/>
          <cell r="V82"/>
          <cell r="W82" t="str">
            <v>17-111183-Title II-365</v>
          </cell>
        </row>
        <row r="83">
          <cell r="B83" t="str">
            <v>091204</v>
          </cell>
          <cell r="C83" t="str">
            <v>Cornell School District</v>
          </cell>
          <cell r="D83" t="str">
            <v>193459005</v>
          </cell>
          <cell r="E83" t="str">
            <v>Cornell School District</v>
          </cell>
          <cell r="F83" t="str">
            <v>Title II A</v>
          </cell>
          <cell r="G83" t="str">
            <v>00</v>
          </cell>
          <cell r="H83">
            <v>22886</v>
          </cell>
          <cell r="I83">
            <v>22886</v>
          </cell>
          <cell r="J83">
            <v>0</v>
          </cell>
          <cell r="K83"/>
          <cell r="L83">
            <v>22886</v>
          </cell>
          <cell r="M83"/>
          <cell r="N83"/>
          <cell r="O83"/>
          <cell r="P83">
            <v>22886</v>
          </cell>
          <cell r="Q83"/>
          <cell r="R83"/>
          <cell r="S83"/>
          <cell r="T83">
            <v>22886</v>
          </cell>
          <cell r="U83"/>
          <cell r="V83"/>
          <cell r="W83" t="str">
            <v>17-091204-Title II-365</v>
          </cell>
        </row>
        <row r="84">
          <cell r="B84" t="str">
            <v>211218</v>
          </cell>
          <cell r="C84" t="str">
            <v>Crandon School District</v>
          </cell>
          <cell r="D84">
            <v>100580265</v>
          </cell>
          <cell r="E84" t="str">
            <v>School District of Crandon, Inc.</v>
          </cell>
          <cell r="F84" t="str">
            <v>Title II A</v>
          </cell>
          <cell r="G84" t="str">
            <v>00</v>
          </cell>
          <cell r="H84">
            <v>62478</v>
          </cell>
          <cell r="I84">
            <v>62478</v>
          </cell>
          <cell r="J84">
            <v>0</v>
          </cell>
          <cell r="K84"/>
          <cell r="L84">
            <v>62478</v>
          </cell>
          <cell r="M84"/>
          <cell r="N84"/>
          <cell r="O84"/>
          <cell r="P84">
            <v>62478</v>
          </cell>
          <cell r="Q84"/>
          <cell r="R84"/>
          <cell r="S84"/>
          <cell r="T84">
            <v>62478</v>
          </cell>
          <cell r="U84"/>
          <cell r="V84"/>
          <cell r="W84" t="str">
            <v>17-211218-Title II-365</v>
          </cell>
        </row>
        <row r="85">
          <cell r="B85" t="str">
            <v>381232</v>
          </cell>
          <cell r="C85" t="str">
            <v>Crivitz School District</v>
          </cell>
          <cell r="D85" t="str">
            <v>017268210</v>
          </cell>
          <cell r="E85" t="str">
            <v>School District of Crivitz</v>
          </cell>
          <cell r="F85" t="str">
            <v>Title II A</v>
          </cell>
          <cell r="G85" t="str">
            <v>00</v>
          </cell>
          <cell r="H85">
            <v>33889</v>
          </cell>
          <cell r="I85">
            <v>33889</v>
          </cell>
          <cell r="J85">
            <v>0</v>
          </cell>
          <cell r="K85"/>
          <cell r="L85">
            <v>33889</v>
          </cell>
          <cell r="M85"/>
          <cell r="N85"/>
          <cell r="O85"/>
          <cell r="P85">
            <v>33889</v>
          </cell>
          <cell r="Q85"/>
          <cell r="R85"/>
          <cell r="S85"/>
          <cell r="T85">
            <v>33889</v>
          </cell>
          <cell r="U85"/>
          <cell r="V85"/>
          <cell r="W85" t="str">
            <v>17-381232-Title II-365</v>
          </cell>
        </row>
        <row r="86">
          <cell r="B86" t="str">
            <v>221246</v>
          </cell>
          <cell r="C86" t="str">
            <v>Cuba City School District</v>
          </cell>
          <cell r="D86" t="str">
            <v>052762226</v>
          </cell>
          <cell r="E86" t="str">
            <v>Cuba City Community School District</v>
          </cell>
          <cell r="F86" t="str">
            <v>Title II A</v>
          </cell>
          <cell r="G86" t="str">
            <v>00</v>
          </cell>
          <cell r="H86">
            <v>24270</v>
          </cell>
          <cell r="I86">
            <v>24270</v>
          </cell>
          <cell r="J86">
            <v>0</v>
          </cell>
          <cell r="K86"/>
          <cell r="L86">
            <v>24270</v>
          </cell>
          <cell r="M86"/>
          <cell r="N86"/>
          <cell r="O86"/>
          <cell r="P86">
            <v>24270</v>
          </cell>
          <cell r="Q86"/>
          <cell r="R86"/>
          <cell r="S86"/>
          <cell r="T86">
            <v>24270</v>
          </cell>
          <cell r="U86"/>
          <cell r="V86"/>
          <cell r="W86" t="str">
            <v>17-221246-Title II-365</v>
          </cell>
        </row>
        <row r="87">
          <cell r="B87" t="str">
            <v>401253</v>
          </cell>
          <cell r="C87" t="str">
            <v>Cudahy School District</v>
          </cell>
          <cell r="D87" t="str">
            <v>032122525</v>
          </cell>
          <cell r="E87" t="str">
            <v>School District of Cudahy</v>
          </cell>
          <cell r="F87" t="str">
            <v>Title II A</v>
          </cell>
          <cell r="G87" t="str">
            <v>00</v>
          </cell>
          <cell r="H87">
            <v>81639</v>
          </cell>
          <cell r="I87">
            <v>81639</v>
          </cell>
          <cell r="J87">
            <v>0</v>
          </cell>
          <cell r="K87"/>
          <cell r="L87">
            <v>81639</v>
          </cell>
          <cell r="M87"/>
          <cell r="N87"/>
          <cell r="O87"/>
          <cell r="P87">
            <v>81639</v>
          </cell>
          <cell r="Q87"/>
          <cell r="R87"/>
          <cell r="S87"/>
          <cell r="T87">
            <v>81639</v>
          </cell>
          <cell r="U87"/>
          <cell r="V87"/>
          <cell r="W87" t="str">
            <v>17-401253-Title II-365</v>
          </cell>
        </row>
        <row r="88">
          <cell r="B88" t="str">
            <v>031260</v>
          </cell>
          <cell r="C88" t="str">
            <v>Cumberland School District</v>
          </cell>
          <cell r="D88" t="str">
            <v>094042439</v>
          </cell>
          <cell r="E88" t="str">
            <v>Cumberland School District</v>
          </cell>
          <cell r="F88" t="str">
            <v>Title II A</v>
          </cell>
          <cell r="G88" t="str">
            <v>00</v>
          </cell>
          <cell r="H88">
            <v>46190</v>
          </cell>
          <cell r="I88">
            <v>46190</v>
          </cell>
          <cell r="J88">
            <v>0</v>
          </cell>
          <cell r="K88"/>
          <cell r="L88">
            <v>46190</v>
          </cell>
          <cell r="M88"/>
          <cell r="N88"/>
          <cell r="O88"/>
          <cell r="P88">
            <v>46190</v>
          </cell>
          <cell r="Q88"/>
          <cell r="R88"/>
          <cell r="S88"/>
          <cell r="T88">
            <v>46190</v>
          </cell>
          <cell r="U88"/>
          <cell r="V88"/>
          <cell r="W88" t="str">
            <v>17-031260-Title II-365</v>
          </cell>
        </row>
        <row r="89">
          <cell r="B89" t="str">
            <v>374970</v>
          </cell>
          <cell r="C89" t="str">
            <v>D C Everest Area School District</v>
          </cell>
          <cell r="D89" t="str">
            <v>096824677</v>
          </cell>
          <cell r="E89" t="str">
            <v>D C Everest Area School District</v>
          </cell>
          <cell r="F89" t="str">
            <v>Title II A</v>
          </cell>
          <cell r="G89" t="str">
            <v>00</v>
          </cell>
          <cell r="H89">
            <v>102916</v>
          </cell>
          <cell r="I89">
            <v>102916</v>
          </cell>
          <cell r="J89">
            <v>0</v>
          </cell>
          <cell r="K89"/>
          <cell r="L89">
            <v>102916</v>
          </cell>
          <cell r="M89"/>
          <cell r="N89"/>
          <cell r="O89"/>
          <cell r="P89">
            <v>102916</v>
          </cell>
          <cell r="Q89"/>
          <cell r="R89"/>
          <cell r="S89"/>
          <cell r="T89">
            <v>102916</v>
          </cell>
          <cell r="U89"/>
          <cell r="V89"/>
          <cell r="W89" t="str">
            <v>17-374970-Title II-365</v>
          </cell>
        </row>
        <row r="90">
          <cell r="B90" t="str">
            <v>331295</v>
          </cell>
          <cell r="C90" t="str">
            <v>Darlington Community School District</v>
          </cell>
          <cell r="D90">
            <v>184359644</v>
          </cell>
          <cell r="E90" t="str">
            <v>Darlington Community School District</v>
          </cell>
          <cell r="F90" t="str">
            <v>Title II A</v>
          </cell>
          <cell r="G90" t="str">
            <v>00</v>
          </cell>
          <cell r="H90">
            <v>32282</v>
          </cell>
          <cell r="I90">
            <v>32282</v>
          </cell>
          <cell r="J90">
            <v>0</v>
          </cell>
          <cell r="K90"/>
          <cell r="L90">
            <v>32282</v>
          </cell>
          <cell r="M90"/>
          <cell r="N90"/>
          <cell r="O90"/>
          <cell r="P90">
            <v>32282</v>
          </cell>
          <cell r="Q90"/>
          <cell r="R90"/>
          <cell r="S90"/>
          <cell r="T90">
            <v>32282</v>
          </cell>
          <cell r="U90"/>
          <cell r="V90"/>
          <cell r="W90" t="str">
            <v>17-331295-Title II-365</v>
          </cell>
        </row>
        <row r="91">
          <cell r="B91" t="str">
            <v>131309</v>
          </cell>
          <cell r="C91" t="str">
            <v>Deerfield Community School District</v>
          </cell>
          <cell r="D91">
            <v>100580604</v>
          </cell>
          <cell r="E91" t="str">
            <v>Deerfield Community School District</v>
          </cell>
          <cell r="F91" t="str">
            <v>Title II A</v>
          </cell>
          <cell r="G91" t="str">
            <v>00</v>
          </cell>
          <cell r="H91">
            <v>20683</v>
          </cell>
          <cell r="I91">
            <v>20683</v>
          </cell>
          <cell r="J91">
            <v>0</v>
          </cell>
          <cell r="K91"/>
          <cell r="L91">
            <v>20683</v>
          </cell>
          <cell r="M91"/>
          <cell r="N91"/>
          <cell r="O91"/>
          <cell r="P91">
            <v>20683</v>
          </cell>
          <cell r="Q91"/>
          <cell r="R91"/>
          <cell r="S91"/>
          <cell r="T91">
            <v>20683</v>
          </cell>
          <cell r="U91"/>
          <cell r="V91"/>
          <cell r="W91" t="str">
            <v>17-131309-Title II-365</v>
          </cell>
        </row>
        <row r="92">
          <cell r="B92" t="str">
            <v>131316</v>
          </cell>
          <cell r="C92" t="str">
            <v>DeForest Area School District</v>
          </cell>
          <cell r="D92" t="str">
            <v>100082536</v>
          </cell>
          <cell r="E92" t="str">
            <v>DeForest Area School District</v>
          </cell>
          <cell r="F92" t="str">
            <v>Title II A</v>
          </cell>
          <cell r="G92" t="str">
            <v>00</v>
          </cell>
          <cell r="H92">
            <v>50644</v>
          </cell>
          <cell r="I92">
            <v>50644</v>
          </cell>
          <cell r="J92">
            <v>0</v>
          </cell>
          <cell r="K92"/>
          <cell r="L92">
            <v>50644</v>
          </cell>
          <cell r="M92"/>
          <cell r="N92"/>
          <cell r="O92"/>
          <cell r="P92">
            <v>50644</v>
          </cell>
          <cell r="Q92"/>
          <cell r="R92"/>
          <cell r="S92"/>
          <cell r="T92">
            <v>50644</v>
          </cell>
          <cell r="U92"/>
          <cell r="V92"/>
          <cell r="W92" t="str">
            <v>17-131316-Title II-365</v>
          </cell>
        </row>
        <row r="93">
          <cell r="B93" t="str">
            <v>641380</v>
          </cell>
          <cell r="C93" t="str">
            <v>Delavan-Darien School District</v>
          </cell>
          <cell r="D93" t="str">
            <v>021105127</v>
          </cell>
          <cell r="E93" t="str">
            <v>Delavan-Darien School District</v>
          </cell>
          <cell r="F93" t="str">
            <v>Title II A</v>
          </cell>
          <cell r="G93" t="str">
            <v>00</v>
          </cell>
          <cell r="H93">
            <v>91078</v>
          </cell>
          <cell r="I93">
            <v>91078</v>
          </cell>
          <cell r="J93">
            <v>0</v>
          </cell>
          <cell r="K93"/>
          <cell r="L93">
            <v>91078</v>
          </cell>
          <cell r="M93"/>
          <cell r="N93"/>
          <cell r="O93"/>
          <cell r="P93">
            <v>91078</v>
          </cell>
          <cell r="Q93"/>
          <cell r="R93"/>
          <cell r="S93"/>
          <cell r="T93">
            <v>91078</v>
          </cell>
          <cell r="U93"/>
          <cell r="V93"/>
          <cell r="W93" t="str">
            <v>17-641380-Title II-365</v>
          </cell>
        </row>
        <row r="94">
          <cell r="B94" t="str">
            <v>051407</v>
          </cell>
          <cell r="C94" t="str">
            <v>Denmark School District</v>
          </cell>
          <cell r="D94" t="str">
            <v>001851153</v>
          </cell>
          <cell r="E94" t="str">
            <v>School District of Denmark</v>
          </cell>
          <cell r="F94" t="str">
            <v>Title II A</v>
          </cell>
          <cell r="G94" t="str">
            <v>00</v>
          </cell>
          <cell r="H94">
            <v>46208</v>
          </cell>
          <cell r="I94">
            <v>46208</v>
          </cell>
          <cell r="J94">
            <v>0</v>
          </cell>
          <cell r="K94"/>
          <cell r="L94">
            <v>46208</v>
          </cell>
          <cell r="M94"/>
          <cell r="N94"/>
          <cell r="O94"/>
          <cell r="P94">
            <v>46208</v>
          </cell>
          <cell r="Q94"/>
          <cell r="R94"/>
          <cell r="S94"/>
          <cell r="T94">
            <v>46208</v>
          </cell>
          <cell r="U94"/>
          <cell r="V94"/>
          <cell r="W94" t="str">
            <v>17-051407-Title II-365</v>
          </cell>
        </row>
        <row r="95">
          <cell r="B95" t="str">
            <v>051414</v>
          </cell>
          <cell r="C95" t="str">
            <v>DePere School District</v>
          </cell>
          <cell r="D95">
            <v>100082544</v>
          </cell>
          <cell r="E95" t="str">
            <v>DePere School District</v>
          </cell>
          <cell r="F95" t="str">
            <v>Title II A</v>
          </cell>
          <cell r="G95" t="str">
            <v>00</v>
          </cell>
          <cell r="H95">
            <v>60291</v>
          </cell>
          <cell r="I95">
            <v>60291</v>
          </cell>
          <cell r="J95">
            <v>0</v>
          </cell>
          <cell r="K95"/>
          <cell r="L95">
            <v>60291</v>
          </cell>
          <cell r="M95"/>
          <cell r="N95"/>
          <cell r="O95"/>
          <cell r="P95">
            <v>60291</v>
          </cell>
          <cell r="Q95"/>
          <cell r="R95"/>
          <cell r="S95"/>
          <cell r="T95">
            <v>60291</v>
          </cell>
          <cell r="U95"/>
          <cell r="V95"/>
          <cell r="W95" t="str">
            <v>17-051414-Title II-365</v>
          </cell>
        </row>
        <row r="96">
          <cell r="B96" t="str">
            <v>621421</v>
          </cell>
          <cell r="C96" t="str">
            <v>De Soto Area School District</v>
          </cell>
          <cell r="D96" t="str">
            <v>193079589</v>
          </cell>
          <cell r="E96" t="str">
            <v>De Soto Area School District</v>
          </cell>
          <cell r="F96" t="str">
            <v>Title II A</v>
          </cell>
          <cell r="G96" t="str">
            <v>00</v>
          </cell>
          <cell r="H96">
            <v>24388</v>
          </cell>
          <cell r="I96">
            <v>24388</v>
          </cell>
          <cell r="J96">
            <v>0</v>
          </cell>
          <cell r="K96"/>
          <cell r="L96">
            <v>24388</v>
          </cell>
          <cell r="M96"/>
          <cell r="N96"/>
          <cell r="O96"/>
          <cell r="P96">
            <v>24388</v>
          </cell>
          <cell r="Q96"/>
          <cell r="R96"/>
          <cell r="S96"/>
          <cell r="T96">
            <v>24388</v>
          </cell>
          <cell r="U96"/>
          <cell r="V96"/>
          <cell r="W96" t="str">
            <v>17-621421-Title II-365</v>
          </cell>
        </row>
        <row r="97">
          <cell r="B97" t="str">
            <v>142744</v>
          </cell>
          <cell r="C97" t="str">
            <v>Dodgeland School District</v>
          </cell>
          <cell r="D97" t="str">
            <v>093029973</v>
          </cell>
          <cell r="E97" t="str">
            <v>Dodgeland School District</v>
          </cell>
          <cell r="F97" t="str">
            <v>Title II A</v>
          </cell>
          <cell r="G97" t="str">
            <v>00</v>
          </cell>
          <cell r="H97">
            <v>31881</v>
          </cell>
          <cell r="I97">
            <v>31881</v>
          </cell>
          <cell r="J97">
            <v>0</v>
          </cell>
          <cell r="K97"/>
          <cell r="L97">
            <v>31881</v>
          </cell>
          <cell r="M97"/>
          <cell r="N97"/>
          <cell r="O97"/>
          <cell r="P97">
            <v>31881</v>
          </cell>
          <cell r="Q97"/>
          <cell r="R97"/>
          <cell r="S97"/>
          <cell r="T97">
            <v>31881</v>
          </cell>
          <cell r="U97"/>
          <cell r="V97"/>
          <cell r="W97" t="str">
            <v>17-142744-Title II-365</v>
          </cell>
        </row>
        <row r="98">
          <cell r="B98" t="str">
            <v>251428</v>
          </cell>
          <cell r="C98" t="str">
            <v>Dodgeville School District</v>
          </cell>
          <cell r="D98" t="str">
            <v>096347166</v>
          </cell>
          <cell r="E98" t="str">
            <v>Dodgeville School District</v>
          </cell>
          <cell r="F98" t="str">
            <v>Title II A</v>
          </cell>
          <cell r="G98" t="str">
            <v>00</v>
          </cell>
          <cell r="H98">
            <v>52435</v>
          </cell>
          <cell r="I98">
            <v>52435</v>
          </cell>
          <cell r="J98">
            <v>0</v>
          </cell>
          <cell r="K98"/>
          <cell r="L98">
            <v>52435</v>
          </cell>
          <cell r="M98"/>
          <cell r="N98"/>
          <cell r="O98"/>
          <cell r="P98">
            <v>52435</v>
          </cell>
          <cell r="Q98"/>
          <cell r="R98"/>
          <cell r="S98"/>
          <cell r="T98">
            <v>52435</v>
          </cell>
          <cell r="U98"/>
          <cell r="V98"/>
          <cell r="W98" t="str">
            <v>17-251428-Title II-365</v>
          </cell>
        </row>
        <row r="99">
          <cell r="B99" t="str">
            <v>511449</v>
          </cell>
          <cell r="C99" t="str">
            <v>Dover #1 School District</v>
          </cell>
          <cell r="D99" t="str">
            <v>100607803</v>
          </cell>
          <cell r="E99" t="str">
            <v>Dover #1 School District</v>
          </cell>
          <cell r="F99" t="str">
            <v>Title II A</v>
          </cell>
          <cell r="G99" t="str">
            <v>00</v>
          </cell>
          <cell r="H99">
            <v>4510</v>
          </cell>
          <cell r="I99">
            <v>4510</v>
          </cell>
          <cell r="J99">
            <v>0</v>
          </cell>
          <cell r="K99"/>
          <cell r="L99">
            <v>4510</v>
          </cell>
          <cell r="M99"/>
          <cell r="N99"/>
          <cell r="O99"/>
          <cell r="P99">
            <v>4510</v>
          </cell>
          <cell r="Q99"/>
          <cell r="R99"/>
          <cell r="S99"/>
          <cell r="T99">
            <v>4510</v>
          </cell>
          <cell r="U99"/>
          <cell r="V99"/>
          <cell r="W99" t="str">
            <v>17-511449-Title II-365</v>
          </cell>
        </row>
        <row r="100">
          <cell r="B100" t="str">
            <v>041491</v>
          </cell>
          <cell r="C100" t="str">
            <v>Drummond Area School District</v>
          </cell>
          <cell r="D100">
            <v>189345903</v>
          </cell>
          <cell r="E100" t="str">
            <v>Drummond Area School District</v>
          </cell>
          <cell r="F100" t="str">
            <v>Title II A</v>
          </cell>
          <cell r="G100" t="str">
            <v>00</v>
          </cell>
          <cell r="H100">
            <v>36809</v>
          </cell>
          <cell r="I100">
            <v>36809</v>
          </cell>
          <cell r="J100">
            <v>0</v>
          </cell>
          <cell r="K100"/>
          <cell r="L100">
            <v>36809</v>
          </cell>
          <cell r="M100"/>
          <cell r="N100"/>
          <cell r="O100"/>
          <cell r="P100">
            <v>36809</v>
          </cell>
          <cell r="Q100"/>
          <cell r="R100"/>
          <cell r="S100"/>
          <cell r="T100">
            <v>36809</v>
          </cell>
          <cell r="U100"/>
          <cell r="V100"/>
          <cell r="W100" t="str">
            <v>17-041491-Title II-365</v>
          </cell>
        </row>
        <row r="101">
          <cell r="B101" t="str">
            <v>461499</v>
          </cell>
          <cell r="C101" t="str">
            <v>Durand School District</v>
          </cell>
          <cell r="D101">
            <v>100675248</v>
          </cell>
          <cell r="E101" t="str">
            <v>Durand School District</v>
          </cell>
          <cell r="F101" t="str">
            <v>Title II A</v>
          </cell>
          <cell r="G101" t="str">
            <v>00</v>
          </cell>
          <cell r="H101">
            <v>58771</v>
          </cell>
          <cell r="I101">
            <v>58771</v>
          </cell>
          <cell r="J101">
            <v>0</v>
          </cell>
          <cell r="K101"/>
          <cell r="L101">
            <v>58771</v>
          </cell>
          <cell r="M101"/>
          <cell r="N101"/>
          <cell r="O101"/>
          <cell r="P101">
            <v>58771</v>
          </cell>
          <cell r="Q101"/>
          <cell r="R101"/>
          <cell r="S101"/>
          <cell r="T101">
            <v>58771</v>
          </cell>
          <cell r="U101"/>
          <cell r="V101"/>
          <cell r="W101" t="str">
            <v>17-461499-Title II-365</v>
          </cell>
        </row>
        <row r="102">
          <cell r="B102" t="str">
            <v>641540</v>
          </cell>
          <cell r="C102" t="str">
            <v>East Troy Community School District</v>
          </cell>
          <cell r="D102" t="str">
            <v>026713628</v>
          </cell>
          <cell r="E102" t="str">
            <v>East Troy Community School District</v>
          </cell>
          <cell r="F102" t="str">
            <v>Title II A</v>
          </cell>
          <cell r="G102" t="str">
            <v>00</v>
          </cell>
          <cell r="H102">
            <v>38423</v>
          </cell>
          <cell r="I102">
            <v>38423</v>
          </cell>
          <cell r="J102">
            <v>0</v>
          </cell>
          <cell r="K102"/>
          <cell r="L102">
            <v>38423</v>
          </cell>
          <cell r="M102"/>
          <cell r="N102"/>
          <cell r="O102"/>
          <cell r="P102">
            <v>38423</v>
          </cell>
          <cell r="Q102"/>
          <cell r="R102"/>
          <cell r="S102"/>
          <cell r="T102">
            <v>38423</v>
          </cell>
          <cell r="U102"/>
          <cell r="V102"/>
          <cell r="W102" t="str">
            <v>17-641540-Title II-365</v>
          </cell>
        </row>
        <row r="103">
          <cell r="B103" t="str">
            <v>181554</v>
          </cell>
          <cell r="C103" t="str">
            <v>Eau Claire Area School District</v>
          </cell>
          <cell r="D103" t="str">
            <v>076505734</v>
          </cell>
          <cell r="E103" t="str">
            <v>Eau Claire Area School District</v>
          </cell>
          <cell r="F103" t="str">
            <v>Title II A</v>
          </cell>
          <cell r="G103" t="str">
            <v>00</v>
          </cell>
          <cell r="H103">
            <v>475031</v>
          </cell>
          <cell r="I103">
            <v>475031</v>
          </cell>
          <cell r="J103">
            <v>0</v>
          </cell>
          <cell r="K103"/>
          <cell r="L103">
            <v>475031</v>
          </cell>
          <cell r="M103"/>
          <cell r="N103"/>
          <cell r="O103"/>
          <cell r="P103">
            <v>475031</v>
          </cell>
          <cell r="Q103"/>
          <cell r="R103"/>
          <cell r="S103"/>
          <cell r="T103">
            <v>475031</v>
          </cell>
          <cell r="U103"/>
          <cell r="V103"/>
          <cell r="W103" t="str">
            <v>17-181554-Title II-365</v>
          </cell>
        </row>
        <row r="104">
          <cell r="B104" t="str">
            <v>371561</v>
          </cell>
          <cell r="C104" t="str">
            <v>Edgar School District</v>
          </cell>
          <cell r="D104" t="str">
            <v>100082627</v>
          </cell>
          <cell r="E104" t="str">
            <v>Edgar School District</v>
          </cell>
          <cell r="F104" t="str">
            <v>Title II A</v>
          </cell>
          <cell r="G104" t="str">
            <v>00</v>
          </cell>
          <cell r="H104">
            <v>19892</v>
          </cell>
          <cell r="I104">
            <v>19892</v>
          </cell>
          <cell r="J104">
            <v>0</v>
          </cell>
          <cell r="K104"/>
          <cell r="L104">
            <v>19892</v>
          </cell>
          <cell r="M104"/>
          <cell r="N104"/>
          <cell r="O104"/>
          <cell r="P104">
            <v>19892</v>
          </cell>
          <cell r="Q104"/>
          <cell r="R104"/>
          <cell r="S104"/>
          <cell r="T104">
            <v>19892</v>
          </cell>
          <cell r="U104"/>
          <cell r="V104"/>
          <cell r="W104" t="str">
            <v>17-371561-Title II-365</v>
          </cell>
        </row>
        <row r="105">
          <cell r="B105" t="str">
            <v>531568</v>
          </cell>
          <cell r="C105" t="str">
            <v>Edgerton School District</v>
          </cell>
          <cell r="D105" t="str">
            <v>050501956</v>
          </cell>
          <cell r="E105" t="str">
            <v>Edgerton School District</v>
          </cell>
          <cell r="F105" t="str">
            <v>Title II A</v>
          </cell>
          <cell r="G105" t="str">
            <v>00</v>
          </cell>
          <cell r="H105">
            <v>46855</v>
          </cell>
          <cell r="I105">
            <v>46855</v>
          </cell>
          <cell r="J105">
            <v>0</v>
          </cell>
          <cell r="K105"/>
          <cell r="L105">
            <v>46855</v>
          </cell>
          <cell r="M105"/>
          <cell r="N105"/>
          <cell r="O105"/>
          <cell r="P105">
            <v>46855</v>
          </cell>
          <cell r="Q105"/>
          <cell r="R105"/>
          <cell r="S105"/>
          <cell r="T105">
            <v>46855</v>
          </cell>
          <cell r="U105"/>
          <cell r="V105"/>
          <cell r="W105" t="str">
            <v>17-531568-Title II-365</v>
          </cell>
        </row>
        <row r="106">
          <cell r="B106" t="str">
            <v>341582</v>
          </cell>
          <cell r="C106" t="str">
            <v>Elcho School District</v>
          </cell>
          <cell r="D106">
            <v>100082635</v>
          </cell>
          <cell r="E106" t="str">
            <v>Elcho School District</v>
          </cell>
          <cell r="F106" t="str">
            <v>Title II A</v>
          </cell>
          <cell r="G106" t="str">
            <v>00</v>
          </cell>
          <cell r="H106">
            <v>18297</v>
          </cell>
          <cell r="I106">
            <v>18297</v>
          </cell>
          <cell r="J106">
            <v>0</v>
          </cell>
          <cell r="K106"/>
          <cell r="L106">
            <v>18297</v>
          </cell>
          <cell r="M106"/>
          <cell r="N106"/>
          <cell r="O106"/>
          <cell r="P106">
            <v>18297</v>
          </cell>
          <cell r="Q106"/>
          <cell r="R106"/>
          <cell r="S106"/>
          <cell r="T106">
            <v>18297</v>
          </cell>
          <cell r="U106"/>
          <cell r="V106"/>
          <cell r="W106" t="str">
            <v>17-341582-Title II-365</v>
          </cell>
        </row>
        <row r="107">
          <cell r="B107" t="str">
            <v>611600</v>
          </cell>
          <cell r="C107" t="str">
            <v>Eleva-Strum School District</v>
          </cell>
          <cell r="D107">
            <v>100675313</v>
          </cell>
          <cell r="E107" t="str">
            <v>Eleva-Strum School District</v>
          </cell>
          <cell r="F107" t="str">
            <v>Title II A</v>
          </cell>
          <cell r="G107" t="str">
            <v>00</v>
          </cell>
          <cell r="H107">
            <v>29434</v>
          </cell>
          <cell r="I107">
            <v>29434</v>
          </cell>
          <cell r="J107">
            <v>0</v>
          </cell>
          <cell r="K107"/>
          <cell r="L107">
            <v>29434</v>
          </cell>
          <cell r="M107"/>
          <cell r="N107"/>
          <cell r="O107"/>
          <cell r="P107">
            <v>29434</v>
          </cell>
          <cell r="Q107"/>
          <cell r="R107"/>
          <cell r="S107"/>
          <cell r="T107">
            <v>29434</v>
          </cell>
          <cell r="U107"/>
          <cell r="V107"/>
          <cell r="W107" t="str">
            <v>17-611600-Title II-365</v>
          </cell>
        </row>
        <row r="108">
          <cell r="B108" t="str">
            <v>171645</v>
          </cell>
          <cell r="C108" t="str">
            <v>Elk Mound Area School District</v>
          </cell>
          <cell r="D108" t="str">
            <v>089488241</v>
          </cell>
          <cell r="E108" t="str">
            <v>Elk Mound Area School District</v>
          </cell>
          <cell r="F108" t="str">
            <v>Title II A</v>
          </cell>
          <cell r="G108" t="str">
            <v>00</v>
          </cell>
          <cell r="H108">
            <v>28349</v>
          </cell>
          <cell r="I108">
            <v>28349</v>
          </cell>
          <cell r="J108">
            <v>0</v>
          </cell>
          <cell r="K108"/>
          <cell r="L108">
            <v>28349</v>
          </cell>
          <cell r="M108"/>
          <cell r="N108"/>
          <cell r="O108"/>
          <cell r="P108">
            <v>28349</v>
          </cell>
          <cell r="Q108"/>
          <cell r="R108"/>
          <cell r="S108"/>
          <cell r="T108">
            <v>28349</v>
          </cell>
          <cell r="U108"/>
          <cell r="V108"/>
          <cell r="W108" t="str">
            <v>17-171645-Title II-365</v>
          </cell>
        </row>
        <row r="109">
          <cell r="B109" t="str">
            <v>591631</v>
          </cell>
          <cell r="C109" t="str">
            <v>Elkhart Lake-Glenbeulah School District</v>
          </cell>
          <cell r="D109" t="str">
            <v>078954526</v>
          </cell>
          <cell r="E109" t="str">
            <v>Elkhart Lake-Glenbeulah School District</v>
          </cell>
          <cell r="F109" t="str">
            <v>Title II A</v>
          </cell>
          <cell r="G109" t="str">
            <v>00</v>
          </cell>
          <cell r="H109">
            <v>8411</v>
          </cell>
          <cell r="I109">
            <v>8411</v>
          </cell>
          <cell r="J109">
            <v>0</v>
          </cell>
          <cell r="K109"/>
          <cell r="L109">
            <v>8411</v>
          </cell>
          <cell r="M109"/>
          <cell r="N109"/>
          <cell r="O109"/>
          <cell r="P109">
            <v>8411</v>
          </cell>
          <cell r="Q109"/>
          <cell r="R109"/>
          <cell r="S109"/>
          <cell r="T109">
            <v>8411</v>
          </cell>
          <cell r="U109"/>
          <cell r="V109"/>
          <cell r="W109" t="str">
            <v>17-591631-Title II-365</v>
          </cell>
        </row>
        <row r="110">
          <cell r="B110" t="str">
            <v>641638</v>
          </cell>
          <cell r="C110" t="str">
            <v>Elkhorn Area School District</v>
          </cell>
          <cell r="D110" t="str">
            <v>026744540</v>
          </cell>
          <cell r="E110" t="str">
            <v>Elkhorn Area School District</v>
          </cell>
          <cell r="F110" t="str">
            <v>Title II A</v>
          </cell>
          <cell r="G110" t="str">
            <v>00</v>
          </cell>
          <cell r="H110">
            <v>71123</v>
          </cell>
          <cell r="I110">
            <v>71123</v>
          </cell>
          <cell r="J110">
            <v>0</v>
          </cell>
          <cell r="K110"/>
          <cell r="L110">
            <v>71123</v>
          </cell>
          <cell r="M110"/>
          <cell r="N110"/>
          <cell r="O110"/>
          <cell r="P110">
            <v>71123</v>
          </cell>
          <cell r="Q110"/>
          <cell r="R110"/>
          <cell r="S110"/>
          <cell r="T110">
            <v>71123</v>
          </cell>
          <cell r="U110"/>
          <cell r="V110"/>
          <cell r="W110" t="str">
            <v>17-641638-Title II-365</v>
          </cell>
        </row>
        <row r="111">
          <cell r="B111" t="str">
            <v>471659</v>
          </cell>
          <cell r="C111" t="str">
            <v>Ellsworth Community School District</v>
          </cell>
          <cell r="D111" t="str">
            <v>037345543</v>
          </cell>
          <cell r="E111" t="str">
            <v>Ellsworth Community School District</v>
          </cell>
          <cell r="F111" t="str">
            <v>Title II A</v>
          </cell>
          <cell r="G111" t="str">
            <v>00</v>
          </cell>
          <cell r="H111">
            <v>55477</v>
          </cell>
          <cell r="I111">
            <v>55477</v>
          </cell>
          <cell r="J111">
            <v>0</v>
          </cell>
          <cell r="K111"/>
          <cell r="L111">
            <v>55477</v>
          </cell>
          <cell r="M111"/>
          <cell r="N111"/>
          <cell r="O111"/>
          <cell r="P111">
            <v>55477</v>
          </cell>
          <cell r="Q111"/>
          <cell r="R111"/>
          <cell r="S111"/>
          <cell r="T111">
            <v>55477</v>
          </cell>
          <cell r="U111"/>
          <cell r="V111"/>
          <cell r="W111" t="str">
            <v>17-471659-Title II-365</v>
          </cell>
        </row>
        <row r="112">
          <cell r="B112" t="str">
            <v>670714</v>
          </cell>
          <cell r="C112" t="str">
            <v>Elmbrook School District</v>
          </cell>
          <cell r="D112" t="str">
            <v>060458080</v>
          </cell>
          <cell r="E112" t="str">
            <v>Elmbrook School District</v>
          </cell>
          <cell r="F112" t="str">
            <v>Title II A</v>
          </cell>
          <cell r="G112" t="str">
            <v>00</v>
          </cell>
          <cell r="H112">
            <v>114357</v>
          </cell>
          <cell r="I112">
            <v>114357</v>
          </cell>
          <cell r="J112">
            <v>0</v>
          </cell>
          <cell r="K112"/>
          <cell r="L112">
            <v>114357</v>
          </cell>
          <cell r="M112"/>
          <cell r="N112"/>
          <cell r="O112"/>
          <cell r="P112">
            <v>114357</v>
          </cell>
          <cell r="Q112"/>
          <cell r="R112"/>
          <cell r="S112"/>
          <cell r="T112">
            <v>114357</v>
          </cell>
          <cell r="U112"/>
          <cell r="V112"/>
          <cell r="W112" t="str">
            <v>17-670714-Title II-365</v>
          </cell>
        </row>
        <row r="113">
          <cell r="B113" t="str">
            <v>471666</v>
          </cell>
          <cell r="C113" t="str">
            <v>Elmwood School District</v>
          </cell>
          <cell r="D113">
            <v>193079183</v>
          </cell>
          <cell r="E113" t="str">
            <v>Elmwood School District</v>
          </cell>
          <cell r="F113" t="str">
            <v>Title II A</v>
          </cell>
          <cell r="G113" t="str">
            <v>00</v>
          </cell>
          <cell r="H113">
            <v>16493</v>
          </cell>
          <cell r="I113">
            <v>16493</v>
          </cell>
          <cell r="J113">
            <v>0</v>
          </cell>
          <cell r="K113"/>
          <cell r="L113">
            <v>16493</v>
          </cell>
          <cell r="M113"/>
          <cell r="N113"/>
          <cell r="O113"/>
          <cell r="P113">
            <v>16493</v>
          </cell>
          <cell r="Q113"/>
          <cell r="R113"/>
          <cell r="S113"/>
          <cell r="T113">
            <v>16493</v>
          </cell>
          <cell r="U113"/>
          <cell r="V113"/>
          <cell r="W113" t="str">
            <v>17-471666-Title II-365</v>
          </cell>
        </row>
        <row r="114">
          <cell r="B114" t="str">
            <v>661687</v>
          </cell>
          <cell r="C114" t="str">
            <v>Erin #2 School District</v>
          </cell>
          <cell r="D114" t="str">
            <v>026987552</v>
          </cell>
          <cell r="E114" t="str">
            <v>Erin #2 School District</v>
          </cell>
          <cell r="F114" t="str">
            <v>Title II A</v>
          </cell>
          <cell r="G114" t="str">
            <v>00</v>
          </cell>
          <cell r="H114">
            <v>10186</v>
          </cell>
          <cell r="I114">
            <v>10186</v>
          </cell>
          <cell r="J114">
            <v>0</v>
          </cell>
          <cell r="K114"/>
          <cell r="L114">
            <v>10186</v>
          </cell>
          <cell r="M114"/>
          <cell r="N114"/>
          <cell r="O114"/>
          <cell r="P114">
            <v>10186</v>
          </cell>
          <cell r="Q114"/>
          <cell r="R114"/>
          <cell r="S114"/>
          <cell r="T114">
            <v>10186</v>
          </cell>
          <cell r="U114"/>
          <cell r="V114"/>
          <cell r="W114" t="str">
            <v>17-661687-Title II-365</v>
          </cell>
        </row>
        <row r="115">
          <cell r="B115" t="str">
            <v>531694</v>
          </cell>
          <cell r="C115" t="str">
            <v>Evansville Community School District</v>
          </cell>
          <cell r="D115" t="str">
            <v>060460904</v>
          </cell>
          <cell r="E115" t="str">
            <v>Evansville Community School District</v>
          </cell>
          <cell r="F115" t="str">
            <v>Title II A</v>
          </cell>
          <cell r="G115" t="str">
            <v>00</v>
          </cell>
          <cell r="H115">
            <v>30326</v>
          </cell>
          <cell r="I115">
            <v>30326</v>
          </cell>
          <cell r="J115">
            <v>0</v>
          </cell>
          <cell r="K115"/>
          <cell r="L115">
            <v>30326</v>
          </cell>
          <cell r="M115"/>
          <cell r="N115"/>
          <cell r="O115"/>
          <cell r="P115">
            <v>30326</v>
          </cell>
          <cell r="Q115"/>
          <cell r="R115"/>
          <cell r="S115"/>
          <cell r="T115">
            <v>30326</v>
          </cell>
          <cell r="U115"/>
          <cell r="V115"/>
          <cell r="W115" t="str">
            <v>17-531694-Title II-365</v>
          </cell>
        </row>
        <row r="116">
          <cell r="B116" t="str">
            <v>181729</v>
          </cell>
          <cell r="C116" t="str">
            <v>Fall Creek School District</v>
          </cell>
          <cell r="D116" t="str">
            <v>008377715</v>
          </cell>
          <cell r="E116" t="str">
            <v>Fall Creek School District</v>
          </cell>
          <cell r="F116" t="str">
            <v>Title II A</v>
          </cell>
          <cell r="G116" t="str">
            <v>00</v>
          </cell>
          <cell r="H116">
            <v>21610</v>
          </cell>
          <cell r="I116">
            <v>21610</v>
          </cell>
          <cell r="J116">
            <v>0</v>
          </cell>
          <cell r="K116"/>
          <cell r="L116">
            <v>21610</v>
          </cell>
          <cell r="M116"/>
          <cell r="N116"/>
          <cell r="O116"/>
          <cell r="P116">
            <v>21610</v>
          </cell>
          <cell r="Q116"/>
          <cell r="R116"/>
          <cell r="S116"/>
          <cell r="T116">
            <v>21610</v>
          </cell>
          <cell r="U116"/>
          <cell r="V116"/>
          <cell r="W116" t="str">
            <v>17-181729-Title II-365</v>
          </cell>
        </row>
        <row r="117">
          <cell r="B117" t="str">
            <v>111736</v>
          </cell>
          <cell r="C117" t="str">
            <v>Fall River School District</v>
          </cell>
          <cell r="D117">
            <v>100082692</v>
          </cell>
          <cell r="E117" t="str">
            <v>Fall River School District</v>
          </cell>
          <cell r="F117" t="str">
            <v>Title II A</v>
          </cell>
          <cell r="G117" t="str">
            <v>00</v>
          </cell>
          <cell r="H117">
            <v>10530</v>
          </cell>
          <cell r="I117">
            <v>10530</v>
          </cell>
          <cell r="J117">
            <v>0</v>
          </cell>
          <cell r="K117"/>
          <cell r="L117">
            <v>10530</v>
          </cell>
          <cell r="M117"/>
          <cell r="N117"/>
          <cell r="O117"/>
          <cell r="P117">
            <v>10530</v>
          </cell>
          <cell r="Q117"/>
          <cell r="R117"/>
          <cell r="S117"/>
          <cell r="T117">
            <v>10530</v>
          </cell>
          <cell r="U117"/>
          <cell r="V117"/>
          <cell r="W117" t="str">
            <v>17-111736-Title II-365</v>
          </cell>
        </row>
        <row r="118">
          <cell r="B118" t="str">
            <v>221813</v>
          </cell>
          <cell r="C118" t="str">
            <v>Fennimore Community School District</v>
          </cell>
          <cell r="D118">
            <v>150844645</v>
          </cell>
          <cell r="E118" t="str">
            <v>Fennimore Community School District</v>
          </cell>
          <cell r="F118" t="str">
            <v>Title II A</v>
          </cell>
          <cell r="G118" t="str">
            <v>00</v>
          </cell>
          <cell r="H118">
            <v>35928</v>
          </cell>
          <cell r="I118">
            <v>35928</v>
          </cell>
          <cell r="J118">
            <v>0</v>
          </cell>
          <cell r="K118"/>
          <cell r="L118">
            <v>35928</v>
          </cell>
          <cell r="M118"/>
          <cell r="N118"/>
          <cell r="O118"/>
          <cell r="P118">
            <v>35928</v>
          </cell>
          <cell r="Q118"/>
          <cell r="R118"/>
          <cell r="S118"/>
          <cell r="T118">
            <v>35928</v>
          </cell>
          <cell r="U118"/>
          <cell r="V118"/>
          <cell r="W118" t="str">
            <v>17-221813-Title II-365</v>
          </cell>
        </row>
        <row r="119">
          <cell r="B119" t="str">
            <v>545757</v>
          </cell>
          <cell r="C119" t="str">
            <v>Flambeau School District</v>
          </cell>
          <cell r="D119">
            <v>134700988</v>
          </cell>
          <cell r="E119" t="str">
            <v>Flambeau School District</v>
          </cell>
          <cell r="F119" t="str">
            <v>Title II A</v>
          </cell>
          <cell r="G119" t="str">
            <v>00</v>
          </cell>
          <cell r="H119">
            <v>48149</v>
          </cell>
          <cell r="I119">
            <v>48149</v>
          </cell>
          <cell r="J119">
            <v>0</v>
          </cell>
          <cell r="K119"/>
          <cell r="L119">
            <v>48149</v>
          </cell>
          <cell r="M119"/>
          <cell r="N119"/>
          <cell r="O119"/>
          <cell r="P119">
            <v>48149</v>
          </cell>
          <cell r="Q119"/>
          <cell r="R119"/>
          <cell r="S119"/>
          <cell r="T119">
            <v>48149</v>
          </cell>
          <cell r="U119"/>
          <cell r="V119"/>
          <cell r="W119" t="str">
            <v>17-545757-Title II-365</v>
          </cell>
        </row>
        <row r="120">
          <cell r="B120" t="str">
            <v>191855</v>
          </cell>
          <cell r="C120" t="str">
            <v>Florence School District</v>
          </cell>
          <cell r="D120">
            <v>189346497</v>
          </cell>
          <cell r="E120" t="str">
            <v>Florence School District</v>
          </cell>
          <cell r="F120" t="str">
            <v>Title II A</v>
          </cell>
          <cell r="G120" t="str">
            <v>00</v>
          </cell>
          <cell r="H120">
            <v>39080</v>
          </cell>
          <cell r="I120">
            <v>39080</v>
          </cell>
          <cell r="J120">
            <v>0</v>
          </cell>
          <cell r="K120"/>
          <cell r="L120">
            <v>39080</v>
          </cell>
          <cell r="M120"/>
          <cell r="N120"/>
          <cell r="O120"/>
          <cell r="P120">
            <v>39080</v>
          </cell>
          <cell r="Q120"/>
          <cell r="R120"/>
          <cell r="S120"/>
          <cell r="T120">
            <v>39080</v>
          </cell>
          <cell r="U120"/>
          <cell r="V120"/>
          <cell r="W120" t="str">
            <v>17-191855-Title II-365</v>
          </cell>
        </row>
        <row r="121">
          <cell r="B121" t="str">
            <v>201862</v>
          </cell>
          <cell r="C121" t="str">
            <v>Fond du Lac School District</v>
          </cell>
          <cell r="D121" t="str">
            <v>093028843</v>
          </cell>
          <cell r="E121" t="str">
            <v>Fond du Lac School District</v>
          </cell>
          <cell r="F121" t="str">
            <v>Title II A</v>
          </cell>
          <cell r="G121" t="str">
            <v>00</v>
          </cell>
          <cell r="H121">
            <v>260380</v>
          </cell>
          <cell r="I121">
            <v>260380</v>
          </cell>
          <cell r="J121">
            <v>0</v>
          </cell>
          <cell r="K121"/>
          <cell r="L121">
            <v>260380</v>
          </cell>
          <cell r="M121"/>
          <cell r="N121"/>
          <cell r="O121"/>
          <cell r="P121">
            <v>260380</v>
          </cell>
          <cell r="Q121"/>
          <cell r="R121"/>
          <cell r="S121"/>
          <cell r="T121">
            <v>260380</v>
          </cell>
          <cell r="U121"/>
          <cell r="V121"/>
          <cell r="W121" t="str">
            <v>17-201862-Title II-365</v>
          </cell>
        </row>
        <row r="122">
          <cell r="B122" t="str">
            <v>641870</v>
          </cell>
          <cell r="C122" t="str">
            <v>Fontana J8 School District</v>
          </cell>
          <cell r="D122">
            <v>189347719</v>
          </cell>
          <cell r="E122" t="str">
            <v>Fontana J8 School District</v>
          </cell>
          <cell r="F122" t="str">
            <v>Title II A</v>
          </cell>
          <cell r="G122" t="str">
            <v>00</v>
          </cell>
          <cell r="H122">
            <v>6126</v>
          </cell>
          <cell r="I122">
            <v>6126</v>
          </cell>
          <cell r="J122">
            <v>0</v>
          </cell>
          <cell r="K122"/>
          <cell r="L122">
            <v>6126</v>
          </cell>
          <cell r="M122"/>
          <cell r="N122"/>
          <cell r="O122"/>
          <cell r="P122">
            <v>6126</v>
          </cell>
          <cell r="Q122"/>
          <cell r="R122"/>
          <cell r="S122"/>
          <cell r="T122">
            <v>6126</v>
          </cell>
          <cell r="U122"/>
          <cell r="V122"/>
          <cell r="W122" t="str">
            <v>17-641870-Title II-365</v>
          </cell>
        </row>
        <row r="123">
          <cell r="B123" t="str">
            <v>281883</v>
          </cell>
          <cell r="C123" t="str">
            <v>Fort Atkinson School District</v>
          </cell>
          <cell r="D123">
            <v>100082734</v>
          </cell>
          <cell r="E123" t="str">
            <v>Fort Atkinson School District</v>
          </cell>
          <cell r="F123" t="str">
            <v>Title II A</v>
          </cell>
          <cell r="G123" t="str">
            <v>00</v>
          </cell>
          <cell r="H123">
            <v>78473</v>
          </cell>
          <cell r="I123">
            <v>78473</v>
          </cell>
          <cell r="J123">
            <v>0</v>
          </cell>
          <cell r="K123"/>
          <cell r="L123">
            <v>78473</v>
          </cell>
          <cell r="M123"/>
          <cell r="N123"/>
          <cell r="O123"/>
          <cell r="P123">
            <v>78473</v>
          </cell>
          <cell r="Q123"/>
          <cell r="R123"/>
          <cell r="S123"/>
          <cell r="T123">
            <v>78473</v>
          </cell>
          <cell r="U123"/>
          <cell r="V123"/>
          <cell r="W123" t="str">
            <v>17-281883-Title II-365</v>
          </cell>
        </row>
        <row r="124">
          <cell r="B124" t="str">
            <v>401890</v>
          </cell>
          <cell r="C124" t="str">
            <v>Fox Point Joint #2 School District</v>
          </cell>
          <cell r="D124" t="str">
            <v>020468385</v>
          </cell>
          <cell r="E124" t="str">
            <v>Fox Point Joint #2 School District</v>
          </cell>
          <cell r="F124" t="str">
            <v>Title II A</v>
          </cell>
          <cell r="G124" t="str">
            <v>00</v>
          </cell>
          <cell r="H124">
            <v>19604</v>
          </cell>
          <cell r="I124">
            <v>19604</v>
          </cell>
          <cell r="J124">
            <v>0</v>
          </cell>
          <cell r="K124"/>
          <cell r="L124">
            <v>19604</v>
          </cell>
          <cell r="M124"/>
          <cell r="N124"/>
          <cell r="O124"/>
          <cell r="P124">
            <v>19604</v>
          </cell>
          <cell r="Q124"/>
          <cell r="R124"/>
          <cell r="S124"/>
          <cell r="T124">
            <v>19604</v>
          </cell>
          <cell r="U124"/>
          <cell r="V124"/>
          <cell r="W124" t="str">
            <v>17-401890-Title II-365</v>
          </cell>
        </row>
        <row r="125">
          <cell r="B125" t="str">
            <v>401900</v>
          </cell>
          <cell r="C125" t="str">
            <v>Franklin Public School District</v>
          </cell>
          <cell r="D125" t="str">
            <v>831130695</v>
          </cell>
          <cell r="E125" t="str">
            <v>Franklin Public School District</v>
          </cell>
          <cell r="F125" t="str">
            <v>Title II A</v>
          </cell>
          <cell r="G125" t="str">
            <v>00</v>
          </cell>
          <cell r="H125">
            <v>43482</v>
          </cell>
          <cell r="I125">
            <v>43482</v>
          </cell>
          <cell r="J125">
            <v>0</v>
          </cell>
          <cell r="K125"/>
          <cell r="L125">
            <v>43482</v>
          </cell>
          <cell r="M125"/>
          <cell r="N125"/>
          <cell r="O125"/>
          <cell r="P125">
            <v>43482</v>
          </cell>
          <cell r="Q125"/>
          <cell r="R125"/>
          <cell r="S125"/>
          <cell r="T125">
            <v>43482</v>
          </cell>
          <cell r="U125"/>
          <cell r="V125"/>
          <cell r="W125" t="str">
            <v>17-401900-Title II-365</v>
          </cell>
        </row>
        <row r="126">
          <cell r="B126" t="str">
            <v>481939</v>
          </cell>
          <cell r="C126" t="str">
            <v>Frederic School District</v>
          </cell>
          <cell r="D126" t="str">
            <v>080247018</v>
          </cell>
          <cell r="E126" t="str">
            <v>Frederic School District</v>
          </cell>
          <cell r="F126" t="str">
            <v>Title II A</v>
          </cell>
          <cell r="G126" t="str">
            <v>00</v>
          </cell>
          <cell r="H126">
            <v>29554</v>
          </cell>
          <cell r="I126">
            <v>29554</v>
          </cell>
          <cell r="J126">
            <v>0</v>
          </cell>
          <cell r="K126"/>
          <cell r="L126">
            <v>29554</v>
          </cell>
          <cell r="M126"/>
          <cell r="N126"/>
          <cell r="O126"/>
          <cell r="P126">
            <v>29554</v>
          </cell>
          <cell r="Q126"/>
          <cell r="R126"/>
          <cell r="S126"/>
          <cell r="T126">
            <v>29554</v>
          </cell>
          <cell r="U126"/>
          <cell r="V126"/>
          <cell r="W126" t="str">
            <v>17-481939-Title II-365</v>
          </cell>
        </row>
        <row r="127">
          <cell r="B127" t="str">
            <v>441953</v>
          </cell>
          <cell r="C127" t="str">
            <v>Freedom Area School District</v>
          </cell>
          <cell r="D127">
            <v>100082767</v>
          </cell>
          <cell r="E127" t="str">
            <v>Freedom Area School District</v>
          </cell>
          <cell r="F127" t="str">
            <v>Title II A</v>
          </cell>
          <cell r="G127" t="str">
            <v>00</v>
          </cell>
          <cell r="H127">
            <v>37382</v>
          </cell>
          <cell r="I127">
            <v>37382</v>
          </cell>
          <cell r="J127">
            <v>0</v>
          </cell>
          <cell r="K127"/>
          <cell r="L127">
            <v>37382</v>
          </cell>
          <cell r="M127"/>
          <cell r="N127"/>
          <cell r="O127"/>
          <cell r="P127">
            <v>37382</v>
          </cell>
          <cell r="Q127"/>
          <cell r="R127"/>
          <cell r="S127"/>
          <cell r="T127">
            <v>37382</v>
          </cell>
          <cell r="U127"/>
          <cell r="V127"/>
          <cell r="W127" t="str">
            <v>17-441953-Title II-365</v>
          </cell>
        </row>
        <row r="128">
          <cell r="B128" t="str">
            <v>664843</v>
          </cell>
          <cell r="C128" t="str">
            <v>Friess Lake School District</v>
          </cell>
          <cell r="D128">
            <v>100589928</v>
          </cell>
          <cell r="E128" t="str">
            <v>Friess Lake School District</v>
          </cell>
          <cell r="F128" t="str">
            <v>Title II A</v>
          </cell>
          <cell r="G128" t="str">
            <v>00</v>
          </cell>
          <cell r="H128">
            <v>3812</v>
          </cell>
          <cell r="I128">
            <v>3812</v>
          </cell>
          <cell r="J128">
            <v>0</v>
          </cell>
          <cell r="K128"/>
          <cell r="L128">
            <v>3812</v>
          </cell>
          <cell r="M128"/>
          <cell r="N128"/>
          <cell r="O128"/>
          <cell r="P128">
            <v>3812</v>
          </cell>
          <cell r="Q128"/>
          <cell r="R128"/>
          <cell r="S128"/>
          <cell r="T128">
            <v>3812</v>
          </cell>
          <cell r="U128"/>
          <cell r="V128"/>
          <cell r="W128" t="str">
            <v>17-664843-Title II-365</v>
          </cell>
        </row>
        <row r="129">
          <cell r="B129" t="str">
            <v>612009</v>
          </cell>
          <cell r="C129" t="str">
            <v>Galesville-Ettrick-Trempealeau School District</v>
          </cell>
          <cell r="D129">
            <v>100876903</v>
          </cell>
          <cell r="E129" t="str">
            <v>Galesville-Ettrick-Trempealeau School District</v>
          </cell>
          <cell r="F129" t="str">
            <v>Title II A</v>
          </cell>
          <cell r="G129" t="str">
            <v>00</v>
          </cell>
          <cell r="H129">
            <v>43120</v>
          </cell>
          <cell r="I129">
            <v>43120</v>
          </cell>
          <cell r="J129">
            <v>0</v>
          </cell>
          <cell r="K129"/>
          <cell r="L129">
            <v>43120</v>
          </cell>
          <cell r="M129"/>
          <cell r="N129"/>
          <cell r="O129"/>
          <cell r="P129">
            <v>43120</v>
          </cell>
          <cell r="Q129"/>
          <cell r="R129"/>
          <cell r="S129"/>
          <cell r="T129">
            <v>43120</v>
          </cell>
          <cell r="U129"/>
          <cell r="V129"/>
          <cell r="W129" t="str">
            <v>17-612009-Title II-365</v>
          </cell>
        </row>
        <row r="130">
          <cell r="B130" t="str">
            <v>642044</v>
          </cell>
          <cell r="C130" t="str">
            <v>Geneva Joint #4 School District</v>
          </cell>
          <cell r="D130" t="str">
            <v>026485144</v>
          </cell>
          <cell r="E130" t="str">
            <v>Geneva Joint #4 School District</v>
          </cell>
          <cell r="F130" t="str">
            <v>Title II A</v>
          </cell>
          <cell r="G130" t="str">
            <v>00</v>
          </cell>
          <cell r="H130">
            <v>3685</v>
          </cell>
          <cell r="I130">
            <v>3685</v>
          </cell>
          <cell r="J130">
            <v>0</v>
          </cell>
          <cell r="K130"/>
          <cell r="L130">
            <v>3685</v>
          </cell>
          <cell r="M130"/>
          <cell r="N130"/>
          <cell r="O130"/>
          <cell r="P130">
            <v>3685</v>
          </cell>
          <cell r="Q130"/>
          <cell r="R130"/>
          <cell r="S130"/>
          <cell r="T130">
            <v>3685</v>
          </cell>
          <cell r="U130"/>
          <cell r="V130"/>
          <cell r="W130" t="str">
            <v>17-642044-Title II-365</v>
          </cell>
        </row>
        <row r="131">
          <cell r="B131" t="str">
            <v>642051</v>
          </cell>
          <cell r="C131" t="str">
            <v>Genoa City Joint #2 School District</v>
          </cell>
          <cell r="D131">
            <v>110589160</v>
          </cell>
          <cell r="E131" t="str">
            <v>Genoa City Joint #2 School District</v>
          </cell>
          <cell r="F131" t="str">
            <v>Title II A</v>
          </cell>
          <cell r="G131" t="str">
            <v>00</v>
          </cell>
          <cell r="H131">
            <v>14643</v>
          </cell>
          <cell r="I131">
            <v>14643</v>
          </cell>
          <cell r="J131">
            <v>0</v>
          </cell>
          <cell r="K131"/>
          <cell r="L131">
            <v>14643</v>
          </cell>
          <cell r="M131"/>
          <cell r="N131"/>
          <cell r="O131"/>
          <cell r="P131">
            <v>14643</v>
          </cell>
          <cell r="Q131"/>
          <cell r="R131"/>
          <cell r="S131"/>
          <cell r="T131">
            <v>14643</v>
          </cell>
          <cell r="U131"/>
          <cell r="V131"/>
          <cell r="W131" t="str">
            <v>17-642051-Title II-365</v>
          </cell>
        </row>
        <row r="132">
          <cell r="B132" t="str">
            <v>662058</v>
          </cell>
          <cell r="C132" t="str">
            <v>Germantown School District</v>
          </cell>
          <cell r="D132">
            <v>100082809</v>
          </cell>
          <cell r="E132" t="str">
            <v>Germantown School District</v>
          </cell>
          <cell r="F132" t="str">
            <v>Title II A</v>
          </cell>
          <cell r="G132" t="str">
            <v>00</v>
          </cell>
          <cell r="H132">
            <v>47847</v>
          </cell>
          <cell r="I132">
            <v>47847</v>
          </cell>
          <cell r="J132">
            <v>0</v>
          </cell>
          <cell r="K132"/>
          <cell r="L132">
            <v>47847</v>
          </cell>
          <cell r="M132"/>
          <cell r="N132"/>
          <cell r="O132"/>
          <cell r="P132">
            <v>47847</v>
          </cell>
          <cell r="Q132"/>
          <cell r="R132"/>
          <cell r="S132"/>
          <cell r="T132">
            <v>47847</v>
          </cell>
          <cell r="U132"/>
          <cell r="V132"/>
          <cell r="W132" t="str">
            <v>17-662058-Title II-365</v>
          </cell>
        </row>
        <row r="133">
          <cell r="B133" t="str">
            <v>152114</v>
          </cell>
          <cell r="C133" t="str">
            <v>Gibraltar Area School District</v>
          </cell>
          <cell r="D133" t="str">
            <v>006999338</v>
          </cell>
          <cell r="E133" t="str">
            <v>Gibraltar Area School District</v>
          </cell>
          <cell r="F133" t="str">
            <v>Title II A</v>
          </cell>
          <cell r="G133" t="str">
            <v>00</v>
          </cell>
          <cell r="H133">
            <v>16050</v>
          </cell>
          <cell r="I133">
            <v>16050</v>
          </cell>
          <cell r="J133">
            <v>0</v>
          </cell>
          <cell r="K133"/>
          <cell r="L133">
            <v>16050</v>
          </cell>
          <cell r="M133"/>
          <cell r="N133"/>
          <cell r="O133"/>
          <cell r="P133">
            <v>16050</v>
          </cell>
          <cell r="Q133"/>
          <cell r="R133"/>
          <cell r="S133"/>
          <cell r="T133">
            <v>16050</v>
          </cell>
          <cell r="U133"/>
          <cell r="V133"/>
          <cell r="W133" t="str">
            <v>17-152114-Title II-365</v>
          </cell>
        </row>
        <row r="134">
          <cell r="B134" t="str">
            <v>422128</v>
          </cell>
          <cell r="C134" t="str">
            <v>Gillett School District</v>
          </cell>
          <cell r="D134" t="str">
            <v>800510575</v>
          </cell>
          <cell r="E134" t="str">
            <v>Gillett School District</v>
          </cell>
          <cell r="F134" t="str">
            <v>Title II A</v>
          </cell>
          <cell r="G134" t="str">
            <v>00</v>
          </cell>
          <cell r="H134">
            <v>31807</v>
          </cell>
          <cell r="I134">
            <v>31807</v>
          </cell>
          <cell r="J134">
            <v>0</v>
          </cell>
          <cell r="K134"/>
          <cell r="L134">
            <v>31807</v>
          </cell>
          <cell r="M134"/>
          <cell r="N134"/>
          <cell r="O134"/>
          <cell r="P134">
            <v>31807</v>
          </cell>
          <cell r="Q134"/>
          <cell r="R134"/>
          <cell r="S134"/>
          <cell r="T134">
            <v>31807</v>
          </cell>
          <cell r="U134"/>
          <cell r="V134"/>
          <cell r="W134" t="str">
            <v>17-422128-Title II-365</v>
          </cell>
        </row>
        <row r="135">
          <cell r="B135" t="str">
            <v>602135</v>
          </cell>
          <cell r="C135" t="str">
            <v>Gilman School District</v>
          </cell>
          <cell r="D135">
            <v>100082825</v>
          </cell>
          <cell r="E135" t="str">
            <v>Gilman School District</v>
          </cell>
          <cell r="F135" t="str">
            <v>Title II A</v>
          </cell>
          <cell r="G135" t="str">
            <v>00</v>
          </cell>
          <cell r="H135">
            <v>32974</v>
          </cell>
          <cell r="I135">
            <v>32974</v>
          </cell>
          <cell r="J135">
            <v>0</v>
          </cell>
          <cell r="K135"/>
          <cell r="L135">
            <v>32974</v>
          </cell>
          <cell r="M135"/>
          <cell r="N135"/>
          <cell r="O135"/>
          <cell r="P135">
            <v>32974</v>
          </cell>
          <cell r="Q135"/>
          <cell r="R135"/>
          <cell r="S135"/>
          <cell r="T135">
            <v>32974</v>
          </cell>
          <cell r="U135"/>
          <cell r="V135"/>
          <cell r="W135" t="str">
            <v>17-602135-Title II-365</v>
          </cell>
        </row>
        <row r="136">
          <cell r="B136" t="str">
            <v>062142</v>
          </cell>
          <cell r="C136" t="str">
            <v>Gilmanton School District</v>
          </cell>
          <cell r="D136">
            <v>100675354</v>
          </cell>
          <cell r="E136" t="str">
            <v>Gilmanton School District</v>
          </cell>
          <cell r="F136" t="str">
            <v>Title II A</v>
          </cell>
          <cell r="G136" t="str">
            <v>00</v>
          </cell>
          <cell r="H136">
            <v>16335</v>
          </cell>
          <cell r="I136">
            <v>16335</v>
          </cell>
          <cell r="J136">
            <v>0</v>
          </cell>
          <cell r="K136"/>
          <cell r="L136">
            <v>16335</v>
          </cell>
          <cell r="M136"/>
          <cell r="N136"/>
          <cell r="O136"/>
          <cell r="P136">
            <v>16335</v>
          </cell>
          <cell r="Q136"/>
          <cell r="R136"/>
          <cell r="S136"/>
          <cell r="T136">
            <v>16335</v>
          </cell>
          <cell r="U136"/>
          <cell r="V136"/>
          <cell r="W136" t="str">
            <v>17-062142-Title II-365</v>
          </cell>
        </row>
        <row r="137">
          <cell r="B137" t="str">
            <v>402184</v>
          </cell>
          <cell r="C137" t="str">
            <v>Glendale-River Hills School District</v>
          </cell>
          <cell r="D137">
            <v>124066689</v>
          </cell>
          <cell r="E137" t="str">
            <v>Glendale-River Hills School District</v>
          </cell>
          <cell r="F137" t="str">
            <v>Title II A</v>
          </cell>
          <cell r="G137" t="str">
            <v>00</v>
          </cell>
          <cell r="H137">
            <v>25186</v>
          </cell>
          <cell r="I137">
            <v>25186</v>
          </cell>
          <cell r="J137">
            <v>0</v>
          </cell>
          <cell r="K137"/>
          <cell r="L137">
            <v>25186</v>
          </cell>
          <cell r="M137"/>
          <cell r="N137"/>
          <cell r="O137"/>
          <cell r="P137">
            <v>25186</v>
          </cell>
          <cell r="Q137"/>
          <cell r="R137"/>
          <cell r="S137"/>
          <cell r="T137">
            <v>25186</v>
          </cell>
          <cell r="U137"/>
          <cell r="V137"/>
          <cell r="W137" t="str">
            <v>17-402184-Title II-365</v>
          </cell>
        </row>
        <row r="138">
          <cell r="B138" t="str">
            <v>552198</v>
          </cell>
          <cell r="C138" t="str">
            <v>Glenwood City School District</v>
          </cell>
          <cell r="D138">
            <v>135502862</v>
          </cell>
          <cell r="E138" t="str">
            <v>Glenwood City School District</v>
          </cell>
          <cell r="F138" t="str">
            <v>Title II A</v>
          </cell>
          <cell r="G138" t="str">
            <v>00</v>
          </cell>
          <cell r="H138">
            <v>35377</v>
          </cell>
          <cell r="I138">
            <v>35377</v>
          </cell>
          <cell r="J138">
            <v>0</v>
          </cell>
          <cell r="K138"/>
          <cell r="L138">
            <v>35377</v>
          </cell>
          <cell r="M138"/>
          <cell r="N138"/>
          <cell r="O138"/>
          <cell r="P138">
            <v>35377</v>
          </cell>
          <cell r="Q138"/>
          <cell r="R138"/>
          <cell r="S138"/>
          <cell r="T138">
            <v>35377</v>
          </cell>
          <cell r="U138"/>
          <cell r="V138"/>
          <cell r="W138" t="str">
            <v>17-552198-Title II-365</v>
          </cell>
        </row>
        <row r="139">
          <cell r="B139" t="str">
            <v>382212</v>
          </cell>
          <cell r="C139" t="str">
            <v>Goodman-Armstrong School District</v>
          </cell>
          <cell r="D139">
            <v>826926750</v>
          </cell>
          <cell r="E139" t="str">
            <v>Goodman-Armstrong School District</v>
          </cell>
          <cell r="F139" t="str">
            <v>Title II A</v>
          </cell>
          <cell r="G139" t="str">
            <v>00</v>
          </cell>
          <cell r="H139">
            <v>8388</v>
          </cell>
          <cell r="I139">
            <v>8388</v>
          </cell>
          <cell r="J139">
            <v>0</v>
          </cell>
          <cell r="K139"/>
          <cell r="L139">
            <v>8388</v>
          </cell>
          <cell r="M139"/>
          <cell r="N139"/>
          <cell r="O139"/>
          <cell r="P139">
            <v>8388</v>
          </cell>
          <cell r="Q139"/>
          <cell r="R139"/>
          <cell r="S139"/>
          <cell r="T139">
            <v>8388</v>
          </cell>
          <cell r="U139"/>
          <cell r="V139"/>
          <cell r="W139" t="str">
            <v>17-382212-Title II-365</v>
          </cell>
        </row>
        <row r="140">
          <cell r="B140" t="str">
            <v>452217</v>
          </cell>
          <cell r="C140" t="str">
            <v>Grafton School District</v>
          </cell>
          <cell r="D140" t="str">
            <v>020466322</v>
          </cell>
          <cell r="E140" t="str">
            <v>Grafton School District</v>
          </cell>
          <cell r="F140" t="str">
            <v>Title II A</v>
          </cell>
          <cell r="G140" t="str">
            <v>00</v>
          </cell>
          <cell r="H140">
            <v>39830</v>
          </cell>
          <cell r="I140">
            <v>39830</v>
          </cell>
          <cell r="J140">
            <v>0</v>
          </cell>
          <cell r="K140"/>
          <cell r="L140">
            <v>39830</v>
          </cell>
          <cell r="M140"/>
          <cell r="N140"/>
          <cell r="O140"/>
          <cell r="P140">
            <v>39830</v>
          </cell>
          <cell r="Q140"/>
          <cell r="R140"/>
          <cell r="S140"/>
          <cell r="T140">
            <v>39830</v>
          </cell>
          <cell r="U140"/>
          <cell r="V140"/>
          <cell r="W140" t="str">
            <v>17-452217-Title II-365</v>
          </cell>
        </row>
        <row r="141">
          <cell r="B141" t="str">
            <v>102226</v>
          </cell>
          <cell r="C141" t="str">
            <v>Granton Area School District</v>
          </cell>
          <cell r="D141" t="str">
            <v>189346158</v>
          </cell>
          <cell r="E141" t="str">
            <v>Granton Area School District</v>
          </cell>
          <cell r="F141" t="str">
            <v>Title II A</v>
          </cell>
          <cell r="G141" t="str">
            <v>00</v>
          </cell>
          <cell r="H141">
            <v>27527</v>
          </cell>
          <cell r="I141">
            <v>27527</v>
          </cell>
          <cell r="J141">
            <v>0</v>
          </cell>
          <cell r="K141"/>
          <cell r="L141">
            <v>27527</v>
          </cell>
          <cell r="M141"/>
          <cell r="N141"/>
          <cell r="O141"/>
          <cell r="P141">
            <v>27527</v>
          </cell>
          <cell r="Q141"/>
          <cell r="R141"/>
          <cell r="S141"/>
          <cell r="T141">
            <v>27527</v>
          </cell>
          <cell r="U141"/>
          <cell r="V141"/>
          <cell r="W141" t="str">
            <v>17-102226-Title II-365</v>
          </cell>
        </row>
        <row r="142">
          <cell r="B142" t="str">
            <v>072233</v>
          </cell>
          <cell r="C142" t="str">
            <v>Grantsburg School District</v>
          </cell>
          <cell r="D142">
            <v>189346075</v>
          </cell>
          <cell r="E142" t="str">
            <v>Grantsburg School District</v>
          </cell>
          <cell r="F142" t="str">
            <v>Title II A</v>
          </cell>
          <cell r="G142" t="str">
            <v>00</v>
          </cell>
          <cell r="H142">
            <v>38947</v>
          </cell>
          <cell r="I142">
            <v>38947</v>
          </cell>
          <cell r="J142">
            <v>0</v>
          </cell>
          <cell r="K142"/>
          <cell r="L142">
            <v>38947</v>
          </cell>
          <cell r="M142"/>
          <cell r="N142"/>
          <cell r="O142"/>
          <cell r="P142">
            <v>38947</v>
          </cell>
          <cell r="Q142"/>
          <cell r="R142"/>
          <cell r="S142"/>
          <cell r="T142">
            <v>38947</v>
          </cell>
          <cell r="U142"/>
          <cell r="V142"/>
          <cell r="W142" t="str">
            <v>17-072233-Title II-365</v>
          </cell>
        </row>
        <row r="143">
          <cell r="B143" t="str">
            <v>052289</v>
          </cell>
          <cell r="C143" t="str">
            <v>Green Bay Area School District</v>
          </cell>
          <cell r="D143" t="str">
            <v>100582212</v>
          </cell>
          <cell r="E143" t="str">
            <v>Green Bay Area Public School District</v>
          </cell>
          <cell r="F143" t="str">
            <v>Title II A</v>
          </cell>
          <cell r="G143" t="str">
            <v>00</v>
          </cell>
          <cell r="H143">
            <v>858840</v>
          </cell>
          <cell r="I143">
            <v>858840</v>
          </cell>
          <cell r="J143">
            <v>0</v>
          </cell>
          <cell r="K143"/>
          <cell r="L143">
            <v>858840</v>
          </cell>
          <cell r="M143"/>
          <cell r="N143"/>
          <cell r="O143"/>
          <cell r="P143">
            <v>858840</v>
          </cell>
          <cell r="Q143"/>
          <cell r="R143"/>
          <cell r="S143"/>
          <cell r="T143">
            <v>858840</v>
          </cell>
          <cell r="U143"/>
          <cell r="V143"/>
          <cell r="W143" t="str">
            <v>17-052289-Title II-365</v>
          </cell>
        </row>
        <row r="144">
          <cell r="B144" t="str">
            <v>242310</v>
          </cell>
          <cell r="C144" t="str">
            <v>Green Lake School District</v>
          </cell>
          <cell r="D144">
            <v>174487694</v>
          </cell>
          <cell r="E144" t="str">
            <v>Green Lake School District</v>
          </cell>
          <cell r="F144" t="str">
            <v>Title II A</v>
          </cell>
          <cell r="G144" t="str">
            <v>00</v>
          </cell>
          <cell r="H144">
            <v>7642</v>
          </cell>
          <cell r="I144">
            <v>7642</v>
          </cell>
          <cell r="J144">
            <v>0</v>
          </cell>
          <cell r="K144"/>
          <cell r="L144">
            <v>7642</v>
          </cell>
          <cell r="M144"/>
          <cell r="N144"/>
          <cell r="O144"/>
          <cell r="P144">
            <v>7642</v>
          </cell>
          <cell r="Q144"/>
          <cell r="R144"/>
          <cell r="S144"/>
          <cell r="T144">
            <v>7642</v>
          </cell>
          <cell r="U144"/>
          <cell r="V144"/>
          <cell r="W144" t="str">
            <v>17-242310-Title II-365</v>
          </cell>
        </row>
        <row r="145">
          <cell r="B145" t="str">
            <v>402296</v>
          </cell>
          <cell r="C145" t="str">
            <v>Greendale School District</v>
          </cell>
          <cell r="D145" t="str">
            <v>071162002</v>
          </cell>
          <cell r="E145" t="str">
            <v>Greendale School District</v>
          </cell>
          <cell r="F145" t="str">
            <v>Title II A</v>
          </cell>
          <cell r="G145" t="str">
            <v>00</v>
          </cell>
          <cell r="H145">
            <v>52880</v>
          </cell>
          <cell r="I145">
            <v>52880</v>
          </cell>
          <cell r="J145">
            <v>0</v>
          </cell>
          <cell r="K145"/>
          <cell r="L145">
            <v>52880</v>
          </cell>
          <cell r="M145"/>
          <cell r="N145"/>
          <cell r="O145"/>
          <cell r="P145">
            <v>52880</v>
          </cell>
          <cell r="Q145"/>
          <cell r="R145"/>
          <cell r="S145"/>
          <cell r="T145">
            <v>52880</v>
          </cell>
          <cell r="U145"/>
          <cell r="V145"/>
          <cell r="W145" t="str">
            <v>17-402296-Title II-365</v>
          </cell>
        </row>
        <row r="146">
          <cell r="B146" t="str">
            <v>402303</v>
          </cell>
          <cell r="C146" t="str">
            <v>Greenfield School District</v>
          </cell>
          <cell r="D146" t="str">
            <v>071160238</v>
          </cell>
          <cell r="E146" t="str">
            <v>Greenfield School District</v>
          </cell>
          <cell r="F146" t="str">
            <v>Title II A</v>
          </cell>
          <cell r="G146" t="str">
            <v>00</v>
          </cell>
          <cell r="H146">
            <v>55861</v>
          </cell>
          <cell r="I146">
            <v>55861</v>
          </cell>
          <cell r="J146">
            <v>0</v>
          </cell>
          <cell r="K146"/>
          <cell r="L146">
            <v>55861</v>
          </cell>
          <cell r="M146"/>
          <cell r="N146"/>
          <cell r="O146"/>
          <cell r="P146">
            <v>55861</v>
          </cell>
          <cell r="Q146"/>
          <cell r="R146"/>
          <cell r="S146"/>
          <cell r="T146">
            <v>55861</v>
          </cell>
          <cell r="U146"/>
          <cell r="V146"/>
          <cell r="W146" t="str">
            <v>17-402303-Title II-365</v>
          </cell>
        </row>
        <row r="147">
          <cell r="B147" t="str">
            <v>102394</v>
          </cell>
          <cell r="C147" t="str">
            <v>Greenwood School District</v>
          </cell>
          <cell r="D147">
            <v>102339892</v>
          </cell>
          <cell r="E147" t="str">
            <v>Greenwood School District</v>
          </cell>
          <cell r="F147" t="str">
            <v>Title II A</v>
          </cell>
          <cell r="G147" t="str">
            <v>00</v>
          </cell>
          <cell r="H147">
            <v>35591</v>
          </cell>
          <cell r="I147">
            <v>35591</v>
          </cell>
          <cell r="J147">
            <v>0</v>
          </cell>
          <cell r="K147"/>
          <cell r="L147">
            <v>35591</v>
          </cell>
          <cell r="M147"/>
          <cell r="N147"/>
          <cell r="O147"/>
          <cell r="P147">
            <v>35591</v>
          </cell>
          <cell r="Q147"/>
          <cell r="R147"/>
          <cell r="S147"/>
          <cell r="T147">
            <v>35591</v>
          </cell>
          <cell r="U147"/>
          <cell r="V147"/>
          <cell r="W147" t="str">
            <v>17-102394-Title II-365</v>
          </cell>
        </row>
        <row r="148">
          <cell r="B148" t="str">
            <v>582415</v>
          </cell>
          <cell r="C148" t="str">
            <v>Gresham School District</v>
          </cell>
          <cell r="D148" t="str">
            <v>827421368</v>
          </cell>
          <cell r="E148" t="str">
            <v>Gresham School District</v>
          </cell>
          <cell r="F148" t="str">
            <v>Title II A</v>
          </cell>
          <cell r="G148" t="str">
            <v>00</v>
          </cell>
          <cell r="H148">
            <v>13688</v>
          </cell>
          <cell r="I148">
            <v>13688</v>
          </cell>
          <cell r="J148">
            <v>0</v>
          </cell>
          <cell r="K148"/>
          <cell r="L148">
            <v>13688</v>
          </cell>
          <cell r="M148"/>
          <cell r="N148"/>
          <cell r="O148"/>
          <cell r="P148">
            <v>13688</v>
          </cell>
          <cell r="Q148"/>
          <cell r="R148"/>
          <cell r="S148"/>
          <cell r="T148">
            <v>13688</v>
          </cell>
          <cell r="U148"/>
          <cell r="V148"/>
          <cell r="W148" t="str">
            <v>17-582415-Title II-365</v>
          </cell>
        </row>
        <row r="149">
          <cell r="B149" t="str">
            <v>672420</v>
          </cell>
          <cell r="C149" t="str">
            <v>Hamilton School District</v>
          </cell>
          <cell r="D149" t="str">
            <v>020469995</v>
          </cell>
          <cell r="E149" t="str">
            <v>Hamilton School District</v>
          </cell>
          <cell r="F149" t="str">
            <v>Title II A</v>
          </cell>
          <cell r="G149" t="str">
            <v>00</v>
          </cell>
          <cell r="H149">
            <v>58550</v>
          </cell>
          <cell r="I149">
            <v>58550</v>
          </cell>
          <cell r="J149">
            <v>0</v>
          </cell>
          <cell r="K149"/>
          <cell r="L149">
            <v>58550</v>
          </cell>
          <cell r="M149"/>
          <cell r="N149"/>
          <cell r="O149"/>
          <cell r="P149">
            <v>58550</v>
          </cell>
          <cell r="Q149"/>
          <cell r="R149"/>
          <cell r="S149"/>
          <cell r="T149">
            <v>58550</v>
          </cell>
          <cell r="U149"/>
          <cell r="V149"/>
          <cell r="W149" t="str">
            <v>17-672420-Title II-365</v>
          </cell>
        </row>
        <row r="150">
          <cell r="B150" t="str">
            <v>662443</v>
          </cell>
          <cell r="C150" t="str">
            <v>Hartford Joint #1 School District</v>
          </cell>
          <cell r="D150" t="str">
            <v>027203942</v>
          </cell>
          <cell r="E150" t="str">
            <v>Hartford Joint #1 School District</v>
          </cell>
          <cell r="F150" t="str">
            <v>Title II A</v>
          </cell>
          <cell r="G150" t="str">
            <v>00</v>
          </cell>
          <cell r="H150">
            <v>53740</v>
          </cell>
          <cell r="I150">
            <v>53740</v>
          </cell>
          <cell r="J150">
            <v>0</v>
          </cell>
          <cell r="K150"/>
          <cell r="L150">
            <v>53740</v>
          </cell>
          <cell r="M150"/>
          <cell r="N150"/>
          <cell r="O150"/>
          <cell r="P150">
            <v>53740</v>
          </cell>
          <cell r="Q150"/>
          <cell r="R150"/>
          <cell r="S150"/>
          <cell r="T150">
            <v>53740</v>
          </cell>
          <cell r="U150"/>
          <cell r="V150"/>
          <cell r="W150" t="str">
            <v>17-662443-Title II-365</v>
          </cell>
        </row>
        <row r="151">
          <cell r="B151" t="str">
            <v>662436</v>
          </cell>
          <cell r="C151" t="str">
            <v>Hartford Union High School District</v>
          </cell>
          <cell r="D151" t="str">
            <v>027203967</v>
          </cell>
          <cell r="E151" t="str">
            <v>Hartford Union High School District</v>
          </cell>
          <cell r="F151" t="str">
            <v>Title II A</v>
          </cell>
          <cell r="G151" t="str">
            <v>00</v>
          </cell>
          <cell r="H151">
            <v>26266</v>
          </cell>
          <cell r="I151">
            <v>26266</v>
          </cell>
          <cell r="J151">
            <v>0</v>
          </cell>
          <cell r="K151"/>
          <cell r="L151">
            <v>26266</v>
          </cell>
          <cell r="M151"/>
          <cell r="N151"/>
          <cell r="O151"/>
          <cell r="P151">
            <v>26266</v>
          </cell>
          <cell r="Q151"/>
          <cell r="R151"/>
          <cell r="S151"/>
          <cell r="T151">
            <v>26266</v>
          </cell>
          <cell r="U151"/>
          <cell r="V151"/>
          <cell r="W151" t="str">
            <v>17-662436-Title II-365</v>
          </cell>
        </row>
        <row r="152">
          <cell r="B152" t="str">
            <v>672460</v>
          </cell>
          <cell r="C152" t="str">
            <v>Hartland-Lakeside Joint #3 School District</v>
          </cell>
          <cell r="D152" t="str">
            <v>014992957</v>
          </cell>
          <cell r="E152" t="str">
            <v>Hartland-Lakeside Joint #3 School District</v>
          </cell>
          <cell r="F152" t="str">
            <v>Title II A</v>
          </cell>
          <cell r="G152" t="str">
            <v>00</v>
          </cell>
          <cell r="H152">
            <v>25668</v>
          </cell>
          <cell r="I152">
            <v>25668</v>
          </cell>
          <cell r="J152">
            <v>0</v>
          </cell>
          <cell r="K152"/>
          <cell r="L152">
            <v>25668</v>
          </cell>
          <cell r="M152"/>
          <cell r="N152"/>
          <cell r="O152"/>
          <cell r="P152">
            <v>25668</v>
          </cell>
          <cell r="Q152"/>
          <cell r="R152"/>
          <cell r="S152"/>
          <cell r="T152">
            <v>25668</v>
          </cell>
          <cell r="U152"/>
          <cell r="V152"/>
          <cell r="W152" t="str">
            <v>17-672460-Title II-365</v>
          </cell>
        </row>
        <row r="153">
          <cell r="B153" t="str">
            <v>572478</v>
          </cell>
          <cell r="C153" t="str">
            <v>Hayward Community School District</v>
          </cell>
          <cell r="D153" t="str">
            <v>780209289</v>
          </cell>
          <cell r="E153" t="str">
            <v>Hayward Community School District</v>
          </cell>
          <cell r="F153" t="str">
            <v>Title II A</v>
          </cell>
          <cell r="G153" t="str">
            <v>00</v>
          </cell>
          <cell r="H153">
            <v>127885</v>
          </cell>
          <cell r="I153">
            <v>127885</v>
          </cell>
          <cell r="J153">
            <v>0</v>
          </cell>
          <cell r="K153"/>
          <cell r="L153">
            <v>127885</v>
          </cell>
          <cell r="M153"/>
          <cell r="N153"/>
          <cell r="O153"/>
          <cell r="P153">
            <v>127885</v>
          </cell>
          <cell r="Q153"/>
          <cell r="R153"/>
          <cell r="S153"/>
          <cell r="T153">
            <v>127885</v>
          </cell>
          <cell r="U153"/>
          <cell r="V153"/>
          <cell r="W153" t="str">
            <v>17-572478-Title II-365</v>
          </cell>
        </row>
        <row r="154">
          <cell r="B154" t="str">
            <v>142525</v>
          </cell>
          <cell r="C154" t="str">
            <v>Herman-Neosho-Rubicon School District</v>
          </cell>
          <cell r="D154" t="str">
            <v>080235025</v>
          </cell>
          <cell r="E154" t="str">
            <v>Herman-Neosho-Rubicon School District</v>
          </cell>
          <cell r="F154" t="str">
            <v>Title II A</v>
          </cell>
          <cell r="G154" t="str">
            <v>00</v>
          </cell>
          <cell r="H154">
            <v>17680</v>
          </cell>
          <cell r="I154">
            <v>17680</v>
          </cell>
          <cell r="J154">
            <v>0</v>
          </cell>
          <cell r="K154"/>
          <cell r="L154">
            <v>17680</v>
          </cell>
          <cell r="M154"/>
          <cell r="N154"/>
          <cell r="O154"/>
          <cell r="P154">
            <v>17680</v>
          </cell>
          <cell r="Q154"/>
          <cell r="R154"/>
          <cell r="S154"/>
          <cell r="T154">
            <v>17680</v>
          </cell>
          <cell r="U154"/>
          <cell r="V154"/>
          <cell r="W154" t="str">
            <v>17-142525-Title II-365</v>
          </cell>
        </row>
        <row r="155">
          <cell r="B155" t="str">
            <v>252527</v>
          </cell>
          <cell r="C155" t="str">
            <v>Highland School District</v>
          </cell>
          <cell r="D155" t="str">
            <v>193078573</v>
          </cell>
          <cell r="E155" t="str">
            <v>Highland School District</v>
          </cell>
          <cell r="F155" t="str">
            <v>Title II A</v>
          </cell>
          <cell r="G155" t="str">
            <v>00</v>
          </cell>
          <cell r="H155">
            <v>9239</v>
          </cell>
          <cell r="I155">
            <v>9239</v>
          </cell>
          <cell r="J155">
            <v>0</v>
          </cell>
          <cell r="K155"/>
          <cell r="L155">
            <v>9239</v>
          </cell>
          <cell r="M155"/>
          <cell r="N155"/>
          <cell r="O155"/>
          <cell r="P155">
            <v>9239</v>
          </cell>
          <cell r="Q155"/>
          <cell r="R155"/>
          <cell r="S155"/>
          <cell r="T155">
            <v>9239</v>
          </cell>
          <cell r="U155"/>
          <cell r="V155"/>
          <cell r="W155" t="str">
            <v>17-252527-Title II-365</v>
          </cell>
        </row>
        <row r="156">
          <cell r="B156" t="str">
            <v>082534</v>
          </cell>
          <cell r="C156" t="str">
            <v>Hilbert School District</v>
          </cell>
          <cell r="D156" t="str">
            <v>002562668</v>
          </cell>
          <cell r="E156" t="str">
            <v>Hilbert School District</v>
          </cell>
          <cell r="F156" t="str">
            <v>Title II A</v>
          </cell>
          <cell r="G156" t="str">
            <v>00</v>
          </cell>
          <cell r="H156">
            <v>17271</v>
          </cell>
          <cell r="I156">
            <v>17271</v>
          </cell>
          <cell r="J156">
            <v>0</v>
          </cell>
          <cell r="K156"/>
          <cell r="L156">
            <v>17271</v>
          </cell>
          <cell r="M156"/>
          <cell r="N156"/>
          <cell r="O156"/>
          <cell r="P156">
            <v>17271</v>
          </cell>
          <cell r="Q156"/>
          <cell r="R156"/>
          <cell r="S156"/>
          <cell r="T156">
            <v>17271</v>
          </cell>
          <cell r="U156"/>
          <cell r="V156"/>
          <cell r="W156" t="str">
            <v>17-082534-Title II-365</v>
          </cell>
        </row>
        <row r="157">
          <cell r="B157" t="str">
            <v>622541</v>
          </cell>
          <cell r="C157" t="str">
            <v>Hillsboro School District</v>
          </cell>
          <cell r="D157" t="str">
            <v>028309342</v>
          </cell>
          <cell r="E157" t="str">
            <v>Hillsboro School District</v>
          </cell>
          <cell r="F157" t="str">
            <v>Title II A</v>
          </cell>
          <cell r="G157" t="str">
            <v>00</v>
          </cell>
          <cell r="H157">
            <v>39809</v>
          </cell>
          <cell r="I157">
            <v>39809</v>
          </cell>
          <cell r="J157">
            <v>0</v>
          </cell>
          <cell r="K157"/>
          <cell r="L157">
            <v>39809</v>
          </cell>
          <cell r="M157"/>
          <cell r="N157"/>
          <cell r="O157"/>
          <cell r="P157">
            <v>39809</v>
          </cell>
          <cell r="Q157"/>
          <cell r="R157"/>
          <cell r="S157"/>
          <cell r="T157">
            <v>39809</v>
          </cell>
          <cell r="U157"/>
          <cell r="V157"/>
          <cell r="W157" t="str">
            <v>17-622541-Title II-365</v>
          </cell>
        </row>
        <row r="158">
          <cell r="B158" t="str">
            <v>322562</v>
          </cell>
          <cell r="C158" t="str">
            <v>Holmen School District</v>
          </cell>
          <cell r="D158" t="str">
            <v>100607829</v>
          </cell>
          <cell r="E158" t="str">
            <v>Holmen School District</v>
          </cell>
          <cell r="F158" t="str">
            <v>Title II A</v>
          </cell>
          <cell r="G158" t="str">
            <v>00</v>
          </cell>
          <cell r="H158">
            <v>64554</v>
          </cell>
          <cell r="I158">
            <v>64554</v>
          </cell>
          <cell r="J158">
            <v>0</v>
          </cell>
          <cell r="K158"/>
          <cell r="L158">
            <v>64554</v>
          </cell>
          <cell r="M158"/>
          <cell r="N158"/>
          <cell r="O158"/>
          <cell r="P158">
            <v>64554</v>
          </cell>
          <cell r="Q158"/>
          <cell r="R158"/>
          <cell r="S158"/>
          <cell r="T158">
            <v>64554</v>
          </cell>
          <cell r="U158"/>
          <cell r="V158"/>
          <cell r="W158" t="str">
            <v>17-322562-Title II-365</v>
          </cell>
        </row>
        <row r="159">
          <cell r="B159" t="str">
            <v>142576</v>
          </cell>
          <cell r="C159" t="str">
            <v>Horicon School District</v>
          </cell>
          <cell r="D159">
            <v>100082999</v>
          </cell>
          <cell r="E159" t="str">
            <v>Horicon School District</v>
          </cell>
          <cell r="F159" t="str">
            <v>Title II A</v>
          </cell>
          <cell r="G159" t="str">
            <v>00</v>
          </cell>
          <cell r="H159">
            <v>29793</v>
          </cell>
          <cell r="I159">
            <v>29793</v>
          </cell>
          <cell r="J159">
            <v>0</v>
          </cell>
          <cell r="K159"/>
          <cell r="L159">
            <v>29793</v>
          </cell>
          <cell r="M159"/>
          <cell r="N159"/>
          <cell r="O159"/>
          <cell r="P159">
            <v>29793</v>
          </cell>
          <cell r="Q159"/>
          <cell r="R159"/>
          <cell r="S159"/>
          <cell r="T159">
            <v>29793</v>
          </cell>
          <cell r="U159"/>
          <cell r="V159"/>
          <cell r="W159" t="str">
            <v>17-142576-Title II-365</v>
          </cell>
        </row>
        <row r="160">
          <cell r="B160" t="str">
            <v>442583</v>
          </cell>
          <cell r="C160" t="str">
            <v>Hortonville School District</v>
          </cell>
          <cell r="D160" t="str">
            <v>018614842</v>
          </cell>
          <cell r="E160" t="str">
            <v>Hortonville School District</v>
          </cell>
          <cell r="F160" t="str">
            <v>Title II A</v>
          </cell>
          <cell r="G160" t="str">
            <v>00</v>
          </cell>
          <cell r="H160">
            <v>50739</v>
          </cell>
          <cell r="I160">
            <v>50739</v>
          </cell>
          <cell r="J160">
            <v>0</v>
          </cell>
          <cell r="K160"/>
          <cell r="L160">
            <v>50739</v>
          </cell>
          <cell r="M160"/>
          <cell r="N160"/>
          <cell r="O160"/>
          <cell r="P160">
            <v>50739</v>
          </cell>
          <cell r="Q160"/>
          <cell r="R160"/>
          <cell r="S160"/>
          <cell r="T160">
            <v>50739</v>
          </cell>
          <cell r="U160"/>
          <cell r="V160"/>
          <cell r="W160" t="str">
            <v>17-442583-Title II-365</v>
          </cell>
        </row>
        <row r="161">
          <cell r="B161" t="str">
            <v>592605</v>
          </cell>
          <cell r="C161" t="str">
            <v>Howards Grove School District</v>
          </cell>
          <cell r="D161">
            <v>100083013</v>
          </cell>
          <cell r="E161" t="str">
            <v>Howards Grove School District</v>
          </cell>
          <cell r="F161" t="str">
            <v>Title II A</v>
          </cell>
          <cell r="G161" t="str">
            <v>00</v>
          </cell>
          <cell r="H161">
            <v>15190</v>
          </cell>
          <cell r="I161">
            <v>15190</v>
          </cell>
          <cell r="J161">
            <v>0</v>
          </cell>
          <cell r="K161"/>
          <cell r="L161">
            <v>15190</v>
          </cell>
          <cell r="M161"/>
          <cell r="N161"/>
          <cell r="O161"/>
          <cell r="P161">
            <v>15190</v>
          </cell>
          <cell r="Q161"/>
          <cell r="R161"/>
          <cell r="S161"/>
          <cell r="T161">
            <v>15190</v>
          </cell>
          <cell r="U161"/>
          <cell r="V161"/>
          <cell r="W161" t="str">
            <v>17-592605-Title II-365</v>
          </cell>
        </row>
        <row r="162">
          <cell r="B162" t="str">
            <v>052604</v>
          </cell>
          <cell r="C162" t="str">
            <v>Howard-Suamico School District</v>
          </cell>
          <cell r="D162" t="str">
            <v>086188315</v>
          </cell>
          <cell r="E162" t="str">
            <v>Howard-Suamico School District</v>
          </cell>
          <cell r="F162" t="str">
            <v>Title II A</v>
          </cell>
          <cell r="G162" t="str">
            <v>00</v>
          </cell>
          <cell r="H162">
            <v>79598</v>
          </cell>
          <cell r="I162">
            <v>79598</v>
          </cell>
          <cell r="J162">
            <v>0</v>
          </cell>
          <cell r="K162"/>
          <cell r="L162">
            <v>79598</v>
          </cell>
          <cell r="M162"/>
          <cell r="N162"/>
          <cell r="O162"/>
          <cell r="P162">
            <v>79598</v>
          </cell>
          <cell r="Q162"/>
          <cell r="R162"/>
          <cell r="S162"/>
          <cell r="T162">
            <v>79598</v>
          </cell>
          <cell r="U162"/>
          <cell r="V162"/>
          <cell r="W162" t="str">
            <v>17-052604-Title II-365</v>
          </cell>
        </row>
        <row r="163">
          <cell r="B163" t="str">
            <v>552611</v>
          </cell>
          <cell r="C163" t="str">
            <v>Hudson School District</v>
          </cell>
          <cell r="D163">
            <v>605893056</v>
          </cell>
          <cell r="E163" t="str">
            <v>Hudson School District</v>
          </cell>
          <cell r="F163" t="str">
            <v>Title II A</v>
          </cell>
          <cell r="G163" t="str">
            <v>00</v>
          </cell>
          <cell r="H163">
            <v>66769</v>
          </cell>
          <cell r="I163">
            <v>66769</v>
          </cell>
          <cell r="J163">
            <v>0</v>
          </cell>
          <cell r="K163"/>
          <cell r="L163">
            <v>66769</v>
          </cell>
          <cell r="M163"/>
          <cell r="N163"/>
          <cell r="O163"/>
          <cell r="P163">
            <v>66769</v>
          </cell>
          <cell r="Q163"/>
          <cell r="R163"/>
          <cell r="S163"/>
          <cell r="T163">
            <v>66769</v>
          </cell>
          <cell r="U163"/>
          <cell r="V163"/>
          <cell r="W163" t="str">
            <v>17-552611-Title II-365</v>
          </cell>
        </row>
        <row r="164">
          <cell r="B164" t="str">
            <v>262618</v>
          </cell>
          <cell r="C164" t="str">
            <v>Hurley School District</v>
          </cell>
          <cell r="D164" t="str">
            <v>800164365</v>
          </cell>
          <cell r="E164" t="str">
            <v>Hurley School District</v>
          </cell>
          <cell r="F164" t="str">
            <v>Title II A</v>
          </cell>
          <cell r="G164" t="str">
            <v>00</v>
          </cell>
          <cell r="H164">
            <v>35124</v>
          </cell>
          <cell r="I164">
            <v>35124</v>
          </cell>
          <cell r="J164">
            <v>0</v>
          </cell>
          <cell r="K164"/>
          <cell r="L164">
            <v>35124</v>
          </cell>
          <cell r="M164"/>
          <cell r="N164"/>
          <cell r="O164"/>
          <cell r="P164">
            <v>35124</v>
          </cell>
          <cell r="Q164"/>
          <cell r="R164"/>
          <cell r="S164"/>
          <cell r="T164">
            <v>35124</v>
          </cell>
          <cell r="U164"/>
          <cell r="V164"/>
          <cell r="W164" t="str">
            <v>17-262618-Title II-365</v>
          </cell>
        </row>
        <row r="165">
          <cell r="B165" t="str">
            <v>142625</v>
          </cell>
          <cell r="C165" t="str">
            <v>Hustisford School District</v>
          </cell>
          <cell r="D165">
            <v>100083047</v>
          </cell>
          <cell r="E165" t="str">
            <v>Hustisford School District</v>
          </cell>
          <cell r="F165" t="str">
            <v>Title II A</v>
          </cell>
          <cell r="G165" t="str">
            <v>00</v>
          </cell>
          <cell r="H165">
            <v>14712</v>
          </cell>
          <cell r="I165">
            <v>14712</v>
          </cell>
          <cell r="J165">
            <v>0</v>
          </cell>
          <cell r="K165"/>
          <cell r="L165">
            <v>14712</v>
          </cell>
          <cell r="M165"/>
          <cell r="N165"/>
          <cell r="O165"/>
          <cell r="P165">
            <v>14712</v>
          </cell>
          <cell r="Q165"/>
          <cell r="R165"/>
          <cell r="S165"/>
          <cell r="T165">
            <v>14712</v>
          </cell>
          <cell r="U165"/>
          <cell r="V165"/>
          <cell r="W165" t="str">
            <v>17-142625-Title II-365</v>
          </cell>
        </row>
        <row r="166">
          <cell r="B166" t="str">
            <v>612632</v>
          </cell>
          <cell r="C166" t="str">
            <v>Independence School District</v>
          </cell>
          <cell r="D166">
            <v>193079571</v>
          </cell>
          <cell r="E166" t="str">
            <v>Independence School District</v>
          </cell>
          <cell r="F166" t="str">
            <v>Title II A</v>
          </cell>
          <cell r="G166" t="str">
            <v>00</v>
          </cell>
          <cell r="H166">
            <v>18168</v>
          </cell>
          <cell r="I166">
            <v>18168</v>
          </cell>
          <cell r="J166">
            <v>0</v>
          </cell>
          <cell r="K166"/>
          <cell r="L166">
            <v>18168</v>
          </cell>
          <cell r="M166"/>
          <cell r="N166"/>
          <cell r="O166"/>
          <cell r="P166">
            <v>18168</v>
          </cell>
          <cell r="Q166"/>
          <cell r="R166"/>
          <cell r="S166"/>
          <cell r="T166">
            <v>18168</v>
          </cell>
          <cell r="U166"/>
          <cell r="V166"/>
          <cell r="W166" t="str">
            <v>17-612632-Title II-365</v>
          </cell>
        </row>
        <row r="167">
          <cell r="B167" t="str">
            <v>682639</v>
          </cell>
          <cell r="C167" t="str">
            <v>Iola-Scandinavia School District</v>
          </cell>
          <cell r="D167">
            <v>100582998</v>
          </cell>
          <cell r="E167" t="str">
            <v>Iola-Scandinavia School District</v>
          </cell>
          <cell r="F167" t="str">
            <v>Title II A</v>
          </cell>
          <cell r="G167" t="str">
            <v>00</v>
          </cell>
          <cell r="H167">
            <v>21785</v>
          </cell>
          <cell r="I167">
            <v>21785</v>
          </cell>
          <cell r="J167">
            <v>0</v>
          </cell>
          <cell r="K167"/>
          <cell r="L167">
            <v>21785</v>
          </cell>
          <cell r="M167"/>
          <cell r="N167"/>
          <cell r="O167"/>
          <cell r="P167">
            <v>21785</v>
          </cell>
          <cell r="Q167"/>
          <cell r="R167"/>
          <cell r="S167"/>
          <cell r="T167">
            <v>21785</v>
          </cell>
          <cell r="U167"/>
          <cell r="V167"/>
          <cell r="W167" t="str">
            <v>17-682639-Title II-365</v>
          </cell>
        </row>
        <row r="168">
          <cell r="B168" t="str">
            <v>252646</v>
          </cell>
          <cell r="C168" t="str">
            <v>Iowa-Grant School District</v>
          </cell>
          <cell r="D168">
            <v>100675370</v>
          </cell>
          <cell r="E168" t="str">
            <v>Iowa-Grant School District</v>
          </cell>
          <cell r="F168" t="str">
            <v>Title II A</v>
          </cell>
          <cell r="G168" t="str">
            <v>00</v>
          </cell>
          <cell r="H168">
            <v>33702</v>
          </cell>
          <cell r="I168">
            <v>33702</v>
          </cell>
          <cell r="J168">
            <v>0</v>
          </cell>
          <cell r="K168"/>
          <cell r="L168">
            <v>33702</v>
          </cell>
          <cell r="M168"/>
          <cell r="N168"/>
          <cell r="O168"/>
          <cell r="P168">
            <v>33702</v>
          </cell>
          <cell r="Q168"/>
          <cell r="R168"/>
          <cell r="S168"/>
          <cell r="T168">
            <v>33702</v>
          </cell>
          <cell r="U168"/>
          <cell r="V168"/>
          <cell r="W168" t="str">
            <v>17-252646-Title II-365</v>
          </cell>
        </row>
        <row r="169">
          <cell r="B169" t="str">
            <v>522660</v>
          </cell>
          <cell r="C169" t="str">
            <v>Ithaca School District</v>
          </cell>
          <cell r="D169">
            <v>832474829</v>
          </cell>
          <cell r="E169" t="str">
            <v>Ithaca School District</v>
          </cell>
          <cell r="F169" t="str">
            <v>Title II A</v>
          </cell>
          <cell r="G169" t="str">
            <v>00</v>
          </cell>
          <cell r="H169">
            <v>12566</v>
          </cell>
          <cell r="I169">
            <v>12566</v>
          </cell>
          <cell r="J169">
            <v>0</v>
          </cell>
          <cell r="K169"/>
          <cell r="L169">
            <v>12566</v>
          </cell>
          <cell r="M169"/>
          <cell r="N169"/>
          <cell r="O169"/>
          <cell r="P169">
            <v>12566</v>
          </cell>
          <cell r="Q169"/>
          <cell r="R169"/>
          <cell r="S169"/>
          <cell r="T169">
            <v>12566</v>
          </cell>
          <cell r="U169"/>
          <cell r="V169"/>
          <cell r="W169" t="str">
            <v>17-522660-Title II-365</v>
          </cell>
        </row>
        <row r="170">
          <cell r="B170" t="str">
            <v>532695</v>
          </cell>
          <cell r="C170" t="str">
            <v>Janesville School District</v>
          </cell>
          <cell r="D170" t="str">
            <v>100083070</v>
          </cell>
          <cell r="E170" t="str">
            <v>Janesville School District</v>
          </cell>
          <cell r="F170" t="str">
            <v>Title II A</v>
          </cell>
          <cell r="G170" t="str">
            <v>00</v>
          </cell>
          <cell r="H170">
            <v>334750</v>
          </cell>
          <cell r="I170">
            <v>334750</v>
          </cell>
          <cell r="J170">
            <v>0</v>
          </cell>
          <cell r="K170"/>
          <cell r="L170">
            <v>334750</v>
          </cell>
          <cell r="M170"/>
          <cell r="N170"/>
          <cell r="O170"/>
          <cell r="P170">
            <v>334750</v>
          </cell>
          <cell r="Q170"/>
          <cell r="R170"/>
          <cell r="S170"/>
          <cell r="T170">
            <v>334750</v>
          </cell>
          <cell r="U170"/>
          <cell r="V170"/>
          <cell r="W170" t="str">
            <v>17-532695-Title II-365</v>
          </cell>
        </row>
        <row r="171">
          <cell r="B171" t="str">
            <v>282702</v>
          </cell>
          <cell r="C171" t="str">
            <v>Jefferson School District (Unified School District #10)</v>
          </cell>
          <cell r="D171" t="str">
            <v>060433976</v>
          </cell>
          <cell r="E171" t="str">
            <v>Jefferson School District (Unified School District #10)</v>
          </cell>
          <cell r="F171" t="str">
            <v>Title II A</v>
          </cell>
          <cell r="G171" t="str">
            <v>00</v>
          </cell>
          <cell r="H171">
            <v>49946</v>
          </cell>
          <cell r="I171">
            <v>49946</v>
          </cell>
          <cell r="J171">
            <v>0</v>
          </cell>
          <cell r="K171"/>
          <cell r="L171">
            <v>49946</v>
          </cell>
          <cell r="M171"/>
          <cell r="N171"/>
          <cell r="O171"/>
          <cell r="P171">
            <v>49946</v>
          </cell>
          <cell r="Q171"/>
          <cell r="R171"/>
          <cell r="S171"/>
          <cell r="T171">
            <v>49946</v>
          </cell>
          <cell r="U171"/>
          <cell r="V171"/>
          <cell r="W171" t="str">
            <v>17-282702-Title II-365</v>
          </cell>
        </row>
        <row r="172">
          <cell r="B172" t="str">
            <v>282730</v>
          </cell>
          <cell r="C172" t="str">
            <v>Johnson Creek School District</v>
          </cell>
          <cell r="D172" t="str">
            <v>013838891</v>
          </cell>
          <cell r="E172" t="str">
            <v>Johnson Creek School District</v>
          </cell>
          <cell r="F172" t="str">
            <v>Title II A</v>
          </cell>
          <cell r="G172" t="str">
            <v>00</v>
          </cell>
          <cell r="H172">
            <v>13402</v>
          </cell>
          <cell r="I172">
            <v>13402</v>
          </cell>
          <cell r="J172">
            <v>0</v>
          </cell>
          <cell r="K172"/>
          <cell r="L172">
            <v>13402</v>
          </cell>
          <cell r="M172"/>
          <cell r="N172"/>
          <cell r="O172"/>
          <cell r="P172">
            <v>13402</v>
          </cell>
          <cell r="Q172"/>
          <cell r="R172"/>
          <cell r="S172"/>
          <cell r="T172">
            <v>13402</v>
          </cell>
          <cell r="U172"/>
          <cell r="V172"/>
          <cell r="W172" t="str">
            <v>17-282730-Title II-365</v>
          </cell>
        </row>
        <row r="173">
          <cell r="B173" t="str">
            <v>232737</v>
          </cell>
          <cell r="C173" t="str">
            <v>Juda School District</v>
          </cell>
          <cell r="D173" t="str">
            <v>011802196</v>
          </cell>
          <cell r="E173" t="str">
            <v>Juda School District</v>
          </cell>
          <cell r="F173" t="str">
            <v>Title II A</v>
          </cell>
          <cell r="G173" t="str">
            <v>00</v>
          </cell>
          <cell r="H173">
            <v>10548</v>
          </cell>
          <cell r="I173">
            <v>10548</v>
          </cell>
          <cell r="J173">
            <v>0</v>
          </cell>
          <cell r="K173"/>
          <cell r="L173">
            <v>10548</v>
          </cell>
          <cell r="M173"/>
          <cell r="N173"/>
          <cell r="O173"/>
          <cell r="P173">
            <v>10548</v>
          </cell>
          <cell r="Q173"/>
          <cell r="R173"/>
          <cell r="S173"/>
          <cell r="T173">
            <v>10548</v>
          </cell>
          <cell r="U173"/>
          <cell r="V173"/>
          <cell r="W173" t="str">
            <v>17-232737-Title II-365</v>
          </cell>
        </row>
        <row r="174">
          <cell r="B174" t="str">
            <v>442758</v>
          </cell>
          <cell r="C174" t="str">
            <v>Kaukauna Area School District</v>
          </cell>
          <cell r="D174" t="str">
            <v>172746083</v>
          </cell>
          <cell r="E174" t="str">
            <v>Kaukauna Area School District</v>
          </cell>
          <cell r="F174" t="str">
            <v>Title II A</v>
          </cell>
          <cell r="G174" t="str">
            <v>00</v>
          </cell>
          <cell r="H174">
            <v>91483</v>
          </cell>
          <cell r="I174">
            <v>91483</v>
          </cell>
          <cell r="J174">
            <v>0</v>
          </cell>
          <cell r="K174"/>
          <cell r="L174">
            <v>91483</v>
          </cell>
          <cell r="M174"/>
          <cell r="N174"/>
          <cell r="O174"/>
          <cell r="P174">
            <v>91483</v>
          </cell>
          <cell r="Q174"/>
          <cell r="R174"/>
          <cell r="S174"/>
          <cell r="T174">
            <v>91483</v>
          </cell>
          <cell r="U174"/>
          <cell r="V174"/>
          <cell r="W174" t="str">
            <v>17-442758-Title II-365</v>
          </cell>
        </row>
        <row r="175">
          <cell r="B175" t="str">
            <v>302793</v>
          </cell>
          <cell r="C175" t="str">
            <v>Kenosha School District</v>
          </cell>
          <cell r="D175" t="str">
            <v>096344197</v>
          </cell>
          <cell r="E175" t="str">
            <v>Kenosha School District</v>
          </cell>
          <cell r="F175" t="str">
            <v>Title II A</v>
          </cell>
          <cell r="G175" t="str">
            <v>00</v>
          </cell>
          <cell r="H175">
            <v>866806</v>
          </cell>
          <cell r="I175">
            <v>866806</v>
          </cell>
          <cell r="J175">
            <v>0</v>
          </cell>
          <cell r="K175"/>
          <cell r="L175">
            <v>866806</v>
          </cell>
          <cell r="M175"/>
          <cell r="N175"/>
          <cell r="O175"/>
          <cell r="P175">
            <v>866806</v>
          </cell>
          <cell r="Q175"/>
          <cell r="R175"/>
          <cell r="S175"/>
          <cell r="T175">
            <v>866806</v>
          </cell>
          <cell r="U175"/>
          <cell r="V175"/>
          <cell r="W175" t="str">
            <v>17-302793-Title II-365</v>
          </cell>
        </row>
        <row r="176">
          <cell r="B176" t="str">
            <v>671376</v>
          </cell>
          <cell r="C176" t="str">
            <v>Kettle Moraine School District</v>
          </cell>
          <cell r="D176" t="str">
            <v>052691847</v>
          </cell>
          <cell r="E176" t="str">
            <v>Kettle Moraine School District</v>
          </cell>
          <cell r="F176" t="str">
            <v>Title II A</v>
          </cell>
          <cell r="G176" t="str">
            <v>00</v>
          </cell>
          <cell r="H176">
            <v>90401</v>
          </cell>
          <cell r="I176">
            <v>90401</v>
          </cell>
          <cell r="J176">
            <v>0</v>
          </cell>
          <cell r="K176"/>
          <cell r="L176">
            <v>90401</v>
          </cell>
          <cell r="M176"/>
          <cell r="N176"/>
          <cell r="O176"/>
          <cell r="P176">
            <v>90401</v>
          </cell>
          <cell r="Q176"/>
          <cell r="R176"/>
          <cell r="S176"/>
          <cell r="T176">
            <v>90401</v>
          </cell>
          <cell r="U176"/>
          <cell r="V176"/>
          <cell r="W176" t="str">
            <v>17-671376-Title II-365</v>
          </cell>
        </row>
        <row r="177">
          <cell r="B177" t="str">
            <v>662800</v>
          </cell>
          <cell r="C177" t="str">
            <v>Kewaskum School District</v>
          </cell>
          <cell r="D177" t="str">
            <v>027203983</v>
          </cell>
          <cell r="E177" t="str">
            <v>Kewaskum School District</v>
          </cell>
          <cell r="F177" t="str">
            <v>Title II A</v>
          </cell>
          <cell r="G177" t="str">
            <v>00</v>
          </cell>
          <cell r="H177">
            <v>43096</v>
          </cell>
          <cell r="I177">
            <v>43096</v>
          </cell>
          <cell r="J177">
            <v>0</v>
          </cell>
          <cell r="K177"/>
          <cell r="L177">
            <v>43096</v>
          </cell>
          <cell r="M177"/>
          <cell r="N177"/>
          <cell r="O177"/>
          <cell r="P177">
            <v>43096</v>
          </cell>
          <cell r="Q177"/>
          <cell r="R177"/>
          <cell r="S177"/>
          <cell r="T177">
            <v>43096</v>
          </cell>
          <cell r="U177"/>
          <cell r="V177"/>
          <cell r="W177" t="str">
            <v>17-662800-Title II-365</v>
          </cell>
        </row>
        <row r="178">
          <cell r="B178" t="str">
            <v>312814</v>
          </cell>
          <cell r="C178" t="str">
            <v>Kewaunee School District</v>
          </cell>
          <cell r="D178">
            <v>100583673</v>
          </cell>
          <cell r="E178" t="str">
            <v>Kewaunee School District</v>
          </cell>
          <cell r="F178" t="str">
            <v>Title II A</v>
          </cell>
          <cell r="G178" t="str">
            <v>00</v>
          </cell>
          <cell r="H178">
            <v>41449</v>
          </cell>
          <cell r="I178">
            <v>41449</v>
          </cell>
          <cell r="J178">
            <v>0</v>
          </cell>
          <cell r="K178"/>
          <cell r="L178">
            <v>41449</v>
          </cell>
          <cell r="M178"/>
          <cell r="N178"/>
          <cell r="O178"/>
          <cell r="P178">
            <v>41449</v>
          </cell>
          <cell r="Q178"/>
          <cell r="R178"/>
          <cell r="S178"/>
          <cell r="T178">
            <v>41449</v>
          </cell>
          <cell r="U178"/>
          <cell r="V178"/>
          <cell r="W178" t="str">
            <v>17-312814-Title II-365</v>
          </cell>
        </row>
        <row r="179">
          <cell r="B179" t="str">
            <v>625960</v>
          </cell>
          <cell r="C179" t="str">
            <v>Kickapoo Area School District</v>
          </cell>
          <cell r="D179">
            <v>193079597</v>
          </cell>
          <cell r="E179" t="str">
            <v>Kickapoo Area School District</v>
          </cell>
          <cell r="F179" t="str">
            <v>Title II A</v>
          </cell>
          <cell r="G179" t="str">
            <v>00</v>
          </cell>
          <cell r="H179">
            <v>33914</v>
          </cell>
          <cell r="I179">
            <v>33914</v>
          </cell>
          <cell r="J179">
            <v>0</v>
          </cell>
          <cell r="K179"/>
          <cell r="L179">
            <v>33914</v>
          </cell>
          <cell r="M179"/>
          <cell r="N179"/>
          <cell r="O179"/>
          <cell r="P179">
            <v>33914</v>
          </cell>
          <cell r="Q179"/>
          <cell r="R179"/>
          <cell r="S179"/>
          <cell r="T179">
            <v>33914</v>
          </cell>
          <cell r="U179"/>
          <cell r="V179"/>
          <cell r="W179" t="str">
            <v>17-625960-Title II-365</v>
          </cell>
        </row>
        <row r="180">
          <cell r="B180" t="str">
            <v>362828</v>
          </cell>
          <cell r="C180" t="str">
            <v>Kiel Area School District</v>
          </cell>
          <cell r="D180" t="str">
            <v>016702102</v>
          </cell>
          <cell r="E180" t="str">
            <v>Kiel Area School District</v>
          </cell>
          <cell r="F180" t="str">
            <v>Title II A</v>
          </cell>
          <cell r="G180" t="str">
            <v>00</v>
          </cell>
          <cell r="H180">
            <v>34732</v>
          </cell>
          <cell r="I180">
            <v>34732</v>
          </cell>
          <cell r="J180">
            <v>0</v>
          </cell>
          <cell r="K180"/>
          <cell r="L180">
            <v>34732</v>
          </cell>
          <cell r="M180"/>
          <cell r="N180"/>
          <cell r="O180"/>
          <cell r="P180">
            <v>34732</v>
          </cell>
          <cell r="Q180"/>
          <cell r="R180"/>
          <cell r="S180"/>
          <cell r="T180">
            <v>34732</v>
          </cell>
          <cell r="U180"/>
          <cell r="V180"/>
          <cell r="W180" t="str">
            <v>17-362828-Title II-365</v>
          </cell>
        </row>
        <row r="181">
          <cell r="B181" t="str">
            <v>442835</v>
          </cell>
          <cell r="C181" t="str">
            <v>Kimberly Area School District</v>
          </cell>
          <cell r="D181" t="str">
            <v>093432680</v>
          </cell>
          <cell r="E181" t="str">
            <v>Kimberly Area School District</v>
          </cell>
          <cell r="F181" t="str">
            <v>Title II A</v>
          </cell>
          <cell r="G181" t="str">
            <v>00</v>
          </cell>
          <cell r="H181">
            <v>60491</v>
          </cell>
          <cell r="I181">
            <v>60491</v>
          </cell>
          <cell r="J181">
            <v>0</v>
          </cell>
          <cell r="K181"/>
          <cell r="L181">
            <v>60491</v>
          </cell>
          <cell r="M181"/>
          <cell r="N181"/>
          <cell r="O181"/>
          <cell r="P181">
            <v>60491</v>
          </cell>
          <cell r="Q181"/>
          <cell r="R181"/>
          <cell r="S181"/>
          <cell r="T181">
            <v>60491</v>
          </cell>
          <cell r="U181"/>
          <cell r="V181"/>
          <cell r="W181" t="str">
            <v>17-442835-Title II-365</v>
          </cell>
        </row>
        <row r="182">
          <cell r="B182" t="str">
            <v>592842</v>
          </cell>
          <cell r="C182" t="str">
            <v>Kohler School District</v>
          </cell>
          <cell r="D182" t="str">
            <v>025230632</v>
          </cell>
          <cell r="E182" t="str">
            <v>Kohler School District</v>
          </cell>
          <cell r="F182" t="str">
            <v>Title II A</v>
          </cell>
          <cell r="G182" t="str">
            <v>00</v>
          </cell>
          <cell r="H182">
            <v>5418</v>
          </cell>
          <cell r="I182">
            <v>5418</v>
          </cell>
          <cell r="J182">
            <v>0</v>
          </cell>
          <cell r="K182"/>
          <cell r="L182">
            <v>5418</v>
          </cell>
          <cell r="M182"/>
          <cell r="N182"/>
          <cell r="O182"/>
          <cell r="P182">
            <v>5418</v>
          </cell>
          <cell r="Q182"/>
          <cell r="R182"/>
          <cell r="S182"/>
          <cell r="T182">
            <v>5418</v>
          </cell>
          <cell r="U182"/>
          <cell r="V182"/>
          <cell r="W182" t="str">
            <v>17-592842-Title II-365</v>
          </cell>
        </row>
        <row r="183">
          <cell r="B183" t="str">
            <v>631848</v>
          </cell>
          <cell r="C183" t="str">
            <v>Lac du Flambeau #1 School District</v>
          </cell>
          <cell r="D183" t="str">
            <v>195655485</v>
          </cell>
          <cell r="E183" t="str">
            <v>Lac du Flambeau #1 School District</v>
          </cell>
          <cell r="F183" t="str">
            <v>Title II A</v>
          </cell>
          <cell r="G183" t="str">
            <v>00</v>
          </cell>
          <cell r="H183">
            <v>50046</v>
          </cell>
          <cell r="I183">
            <v>50046</v>
          </cell>
          <cell r="J183">
            <v>0</v>
          </cell>
          <cell r="K183"/>
          <cell r="L183">
            <v>50046</v>
          </cell>
          <cell r="M183"/>
          <cell r="N183"/>
          <cell r="O183"/>
          <cell r="P183">
            <v>50046</v>
          </cell>
          <cell r="Q183"/>
          <cell r="R183"/>
          <cell r="S183"/>
          <cell r="T183">
            <v>50046</v>
          </cell>
          <cell r="U183"/>
          <cell r="V183"/>
          <cell r="W183" t="str">
            <v>17-631848-Title II-365</v>
          </cell>
        </row>
        <row r="184">
          <cell r="B184" t="str">
            <v>322849</v>
          </cell>
          <cell r="C184" t="str">
            <v>La Crosse School District</v>
          </cell>
          <cell r="D184" t="str">
            <v>031642572</v>
          </cell>
          <cell r="E184" t="str">
            <v>La Crosse School District</v>
          </cell>
          <cell r="F184" t="str">
            <v>Title II A</v>
          </cell>
          <cell r="G184" t="str">
            <v>00</v>
          </cell>
          <cell r="H184">
            <v>443234</v>
          </cell>
          <cell r="I184">
            <v>443234</v>
          </cell>
          <cell r="J184">
            <v>0</v>
          </cell>
          <cell r="K184"/>
          <cell r="L184">
            <v>443234</v>
          </cell>
          <cell r="M184"/>
          <cell r="N184"/>
          <cell r="O184"/>
          <cell r="P184">
            <v>443234</v>
          </cell>
          <cell r="Q184"/>
          <cell r="R184"/>
          <cell r="S184"/>
          <cell r="T184">
            <v>443234</v>
          </cell>
          <cell r="U184"/>
          <cell r="V184"/>
          <cell r="W184" t="str">
            <v>17-322849-Title II-365</v>
          </cell>
        </row>
        <row r="185">
          <cell r="B185" t="str">
            <v>542856</v>
          </cell>
          <cell r="C185" t="str">
            <v>Ladysmith School District</v>
          </cell>
          <cell r="D185" t="str">
            <v>184360493</v>
          </cell>
          <cell r="E185" t="str">
            <v>Ladysmith-Hawkins School District</v>
          </cell>
          <cell r="F185" t="str">
            <v>Title II A</v>
          </cell>
          <cell r="G185" t="str">
            <v>00</v>
          </cell>
          <cell r="H185">
            <v>61916</v>
          </cell>
          <cell r="I185">
            <v>61916</v>
          </cell>
          <cell r="J185">
            <v>0</v>
          </cell>
          <cell r="K185"/>
          <cell r="L185">
            <v>61916</v>
          </cell>
          <cell r="M185"/>
          <cell r="N185"/>
          <cell r="O185"/>
          <cell r="P185">
            <v>61916</v>
          </cell>
          <cell r="Q185"/>
          <cell r="R185"/>
          <cell r="S185"/>
          <cell r="T185">
            <v>61916</v>
          </cell>
          <cell r="U185"/>
          <cell r="V185"/>
          <cell r="W185" t="str">
            <v>17-542856-Title II-365</v>
          </cell>
        </row>
        <row r="186">
          <cell r="B186" t="str">
            <v>622863</v>
          </cell>
          <cell r="C186" t="str">
            <v>La Farge School District</v>
          </cell>
          <cell r="D186" t="str">
            <v>100083161</v>
          </cell>
          <cell r="E186" t="str">
            <v>La Farge School District</v>
          </cell>
          <cell r="F186" t="str">
            <v>Title II A</v>
          </cell>
          <cell r="G186" t="str">
            <v>00</v>
          </cell>
          <cell r="H186">
            <v>19173</v>
          </cell>
          <cell r="I186">
            <v>19173</v>
          </cell>
          <cell r="J186">
            <v>0</v>
          </cell>
          <cell r="K186"/>
          <cell r="L186">
            <v>19173</v>
          </cell>
          <cell r="M186"/>
          <cell r="N186"/>
          <cell r="O186"/>
          <cell r="P186">
            <v>19173</v>
          </cell>
          <cell r="Q186"/>
          <cell r="R186"/>
          <cell r="S186"/>
          <cell r="T186">
            <v>19173</v>
          </cell>
          <cell r="U186"/>
          <cell r="V186"/>
          <cell r="W186" t="str">
            <v>17-622863-Title II-365</v>
          </cell>
        </row>
        <row r="187">
          <cell r="B187" t="str">
            <v>673862</v>
          </cell>
          <cell r="C187" t="str">
            <v>Lake Country School District</v>
          </cell>
          <cell r="D187" t="str">
            <v>062032933</v>
          </cell>
          <cell r="E187" t="str">
            <v>Lake Country School District</v>
          </cell>
          <cell r="F187" t="str">
            <v>Title II A</v>
          </cell>
          <cell r="G187" t="str">
            <v>00</v>
          </cell>
          <cell r="H187">
            <v>11408</v>
          </cell>
          <cell r="I187">
            <v>11408</v>
          </cell>
          <cell r="J187">
            <v>0</v>
          </cell>
          <cell r="K187"/>
          <cell r="L187">
            <v>11408</v>
          </cell>
          <cell r="M187"/>
          <cell r="N187"/>
          <cell r="O187"/>
          <cell r="P187">
            <v>11408</v>
          </cell>
          <cell r="Q187"/>
          <cell r="R187"/>
          <cell r="S187"/>
          <cell r="T187">
            <v>11408</v>
          </cell>
          <cell r="U187"/>
          <cell r="V187"/>
          <cell r="W187" t="str">
            <v>17-673862-Title II-365</v>
          </cell>
        </row>
        <row r="188">
          <cell r="B188" t="str">
            <v>642885</v>
          </cell>
          <cell r="C188" t="str">
            <v>Lake Geneva Joint #1 School District</v>
          </cell>
          <cell r="D188" t="str">
            <v>800473154</v>
          </cell>
          <cell r="E188" t="str">
            <v>Lake Geneva Joint #1 School District</v>
          </cell>
          <cell r="F188" t="str">
            <v>Title II A</v>
          </cell>
          <cell r="G188" t="str">
            <v>00</v>
          </cell>
          <cell r="H188">
            <v>54992</v>
          </cell>
          <cell r="I188">
            <v>54992</v>
          </cell>
          <cell r="J188">
            <v>0</v>
          </cell>
          <cell r="K188"/>
          <cell r="L188">
            <v>54992</v>
          </cell>
          <cell r="M188"/>
          <cell r="N188"/>
          <cell r="O188"/>
          <cell r="P188">
            <v>54992</v>
          </cell>
          <cell r="Q188"/>
          <cell r="R188"/>
          <cell r="S188"/>
          <cell r="T188">
            <v>54992</v>
          </cell>
          <cell r="U188"/>
          <cell r="V188"/>
          <cell r="W188" t="str">
            <v>17-642885-Title II-365</v>
          </cell>
        </row>
        <row r="189">
          <cell r="B189" t="str">
            <v>642884</v>
          </cell>
          <cell r="C189" t="str">
            <v>Lake Geneva-Genoa UHS</v>
          </cell>
          <cell r="D189" t="str">
            <v>100083195</v>
          </cell>
          <cell r="E189" t="str">
            <v>Lake Geneva-Genoa UHS</v>
          </cell>
          <cell r="F189" t="str">
            <v>Title II A</v>
          </cell>
          <cell r="G189" t="str">
            <v>00</v>
          </cell>
          <cell r="H189">
            <v>23866</v>
          </cell>
          <cell r="I189">
            <v>23866</v>
          </cell>
          <cell r="J189">
            <v>0</v>
          </cell>
          <cell r="K189"/>
          <cell r="L189">
            <v>23866</v>
          </cell>
          <cell r="M189"/>
          <cell r="N189"/>
          <cell r="O189"/>
          <cell r="P189">
            <v>23866</v>
          </cell>
          <cell r="Q189"/>
          <cell r="R189"/>
          <cell r="S189"/>
          <cell r="T189">
            <v>23866</v>
          </cell>
          <cell r="U189"/>
          <cell r="V189"/>
          <cell r="W189" t="str">
            <v>17-642884-Title II-365</v>
          </cell>
        </row>
        <row r="190">
          <cell r="B190" t="str">
            <v>092891</v>
          </cell>
          <cell r="C190" t="str">
            <v>Lake Holcombe School District</v>
          </cell>
          <cell r="D190">
            <v>100083203</v>
          </cell>
          <cell r="E190" t="str">
            <v>Lake Holcombe School District</v>
          </cell>
          <cell r="F190" t="str">
            <v>Title II A</v>
          </cell>
          <cell r="G190" t="str">
            <v>00</v>
          </cell>
          <cell r="H190">
            <v>24543</v>
          </cell>
          <cell r="I190">
            <v>24543</v>
          </cell>
          <cell r="J190">
            <v>0</v>
          </cell>
          <cell r="K190"/>
          <cell r="L190">
            <v>24543</v>
          </cell>
          <cell r="M190"/>
          <cell r="N190"/>
          <cell r="O190"/>
          <cell r="P190">
            <v>24543</v>
          </cell>
          <cell r="Q190"/>
          <cell r="R190"/>
          <cell r="S190"/>
          <cell r="T190">
            <v>24543</v>
          </cell>
          <cell r="U190"/>
          <cell r="V190"/>
          <cell r="W190" t="str">
            <v>17-092891-Title II-365</v>
          </cell>
        </row>
        <row r="191">
          <cell r="B191" t="str">
            <v>282898</v>
          </cell>
          <cell r="C191" t="str">
            <v>Lake Mills Area School District</v>
          </cell>
          <cell r="D191" t="str">
            <v>013846944</v>
          </cell>
          <cell r="E191" t="str">
            <v>Lake Mills Area School District</v>
          </cell>
          <cell r="F191" t="str">
            <v>Title II A</v>
          </cell>
          <cell r="G191" t="str">
            <v>00</v>
          </cell>
          <cell r="H191">
            <v>34981</v>
          </cell>
          <cell r="I191">
            <v>34981</v>
          </cell>
          <cell r="J191">
            <v>0</v>
          </cell>
          <cell r="K191"/>
          <cell r="L191">
            <v>34981</v>
          </cell>
          <cell r="M191"/>
          <cell r="N191"/>
          <cell r="O191"/>
          <cell r="P191">
            <v>34981</v>
          </cell>
          <cell r="Q191"/>
          <cell r="R191"/>
          <cell r="S191"/>
          <cell r="T191">
            <v>34981</v>
          </cell>
          <cell r="U191"/>
          <cell r="V191"/>
          <cell r="W191" t="str">
            <v>17-282898-Title II-365</v>
          </cell>
        </row>
        <row r="192">
          <cell r="B192" t="str">
            <v>433647</v>
          </cell>
          <cell r="C192" t="str">
            <v>Lakeland Union High School District</v>
          </cell>
          <cell r="D192">
            <v>100587245</v>
          </cell>
          <cell r="E192" t="str">
            <v>Lakeland Union High School District</v>
          </cell>
          <cell r="F192" t="str">
            <v>Title II A</v>
          </cell>
          <cell r="G192" t="str">
            <v>00</v>
          </cell>
          <cell r="H192">
            <v>29967</v>
          </cell>
          <cell r="I192">
            <v>29967</v>
          </cell>
          <cell r="J192">
            <v>0</v>
          </cell>
          <cell r="K192"/>
          <cell r="L192">
            <v>29967</v>
          </cell>
          <cell r="M192"/>
          <cell r="N192"/>
          <cell r="O192"/>
          <cell r="P192">
            <v>29967</v>
          </cell>
          <cell r="Q192"/>
          <cell r="R192"/>
          <cell r="S192"/>
          <cell r="T192">
            <v>29967</v>
          </cell>
          <cell r="U192"/>
          <cell r="V192"/>
          <cell r="W192" t="str">
            <v>17-433647-Title II-365</v>
          </cell>
        </row>
        <row r="193">
          <cell r="B193" t="str">
            <v>222912</v>
          </cell>
          <cell r="C193" t="str">
            <v>Lancaster Community School District</v>
          </cell>
          <cell r="D193" t="str">
            <v>792986945</v>
          </cell>
          <cell r="E193" t="str">
            <v>Lancaster Community School District</v>
          </cell>
          <cell r="F193" t="str">
            <v>Title II A</v>
          </cell>
          <cell r="G193" t="str">
            <v>00</v>
          </cell>
          <cell r="H193">
            <v>47955</v>
          </cell>
          <cell r="I193">
            <v>47955</v>
          </cell>
          <cell r="J193">
            <v>0</v>
          </cell>
          <cell r="K193"/>
          <cell r="L193">
            <v>47955</v>
          </cell>
          <cell r="M193"/>
          <cell r="N193"/>
          <cell r="O193"/>
          <cell r="P193">
            <v>47955</v>
          </cell>
          <cell r="Q193"/>
          <cell r="R193"/>
          <cell r="S193"/>
          <cell r="T193">
            <v>47955</v>
          </cell>
          <cell r="U193"/>
          <cell r="V193"/>
          <cell r="W193" t="str">
            <v>17-222912-Title II-365</v>
          </cell>
        </row>
        <row r="194">
          <cell r="B194" t="str">
            <v>212940</v>
          </cell>
          <cell r="C194" t="str">
            <v>Laona School District</v>
          </cell>
          <cell r="D194">
            <v>100083237</v>
          </cell>
          <cell r="E194" t="str">
            <v>Laona School District</v>
          </cell>
          <cell r="F194" t="str">
            <v>Title II A</v>
          </cell>
          <cell r="G194" t="str">
            <v>00</v>
          </cell>
          <cell r="H194">
            <v>10240</v>
          </cell>
          <cell r="I194">
            <v>10240</v>
          </cell>
          <cell r="J194">
            <v>0</v>
          </cell>
          <cell r="K194"/>
          <cell r="L194">
            <v>10240</v>
          </cell>
          <cell r="M194"/>
          <cell r="N194"/>
          <cell r="O194"/>
          <cell r="P194">
            <v>10240</v>
          </cell>
          <cell r="Q194"/>
          <cell r="R194"/>
          <cell r="S194"/>
          <cell r="T194">
            <v>10240</v>
          </cell>
          <cell r="U194"/>
          <cell r="V194"/>
          <cell r="W194" t="str">
            <v>17-212940-Title II-365</v>
          </cell>
        </row>
        <row r="195">
          <cell r="B195" t="str">
            <v>422961</v>
          </cell>
          <cell r="C195" t="str">
            <v>Lena School District</v>
          </cell>
          <cell r="D195" t="str">
            <v>086175437</v>
          </cell>
          <cell r="E195" t="str">
            <v>Lena School District</v>
          </cell>
          <cell r="F195" t="str">
            <v>Title II A</v>
          </cell>
          <cell r="G195" t="str">
            <v>00</v>
          </cell>
          <cell r="H195">
            <v>15016</v>
          </cell>
          <cell r="I195">
            <v>15016</v>
          </cell>
          <cell r="J195">
            <v>0</v>
          </cell>
          <cell r="K195"/>
          <cell r="L195">
            <v>15016</v>
          </cell>
          <cell r="M195"/>
          <cell r="N195"/>
          <cell r="O195"/>
          <cell r="P195">
            <v>15016</v>
          </cell>
          <cell r="Q195"/>
          <cell r="R195"/>
          <cell r="S195"/>
          <cell r="T195">
            <v>15016</v>
          </cell>
          <cell r="U195"/>
          <cell r="V195"/>
          <cell r="W195" t="str">
            <v>17-422961-Title II-365</v>
          </cell>
        </row>
        <row r="196">
          <cell r="B196" t="str">
            <v>643087</v>
          </cell>
          <cell r="C196" t="str">
            <v>Linn Joint #4 School District</v>
          </cell>
          <cell r="D196" t="str">
            <v>026394791</v>
          </cell>
          <cell r="E196" t="str">
            <v>Linn Joint #4 School District</v>
          </cell>
          <cell r="F196" t="str">
            <v>Title II A</v>
          </cell>
          <cell r="G196" t="str">
            <v>00</v>
          </cell>
          <cell r="H196">
            <v>1495</v>
          </cell>
          <cell r="I196">
            <v>1495</v>
          </cell>
          <cell r="J196"/>
          <cell r="K196"/>
          <cell r="L196">
            <v>1495</v>
          </cell>
          <cell r="M196"/>
          <cell r="N196"/>
          <cell r="O196"/>
          <cell r="P196">
            <v>1495</v>
          </cell>
          <cell r="Q196"/>
          <cell r="R196"/>
          <cell r="S196"/>
          <cell r="T196">
            <v>1495</v>
          </cell>
          <cell r="U196"/>
          <cell r="V196"/>
          <cell r="W196" t="str">
            <v>17-643087-Title II-365</v>
          </cell>
        </row>
        <row r="197">
          <cell r="B197" t="str">
            <v>643094</v>
          </cell>
          <cell r="C197" t="str">
            <v>Linn Joint #6 School District</v>
          </cell>
          <cell r="D197">
            <v>622249316</v>
          </cell>
          <cell r="E197" t="str">
            <v>Linn Joint #6 School District</v>
          </cell>
          <cell r="F197" t="str">
            <v>Title II A</v>
          </cell>
          <cell r="G197" t="str">
            <v>00</v>
          </cell>
          <cell r="H197">
            <v>6366</v>
          </cell>
          <cell r="I197">
            <v>6366</v>
          </cell>
          <cell r="J197"/>
          <cell r="K197"/>
          <cell r="L197">
            <v>6366</v>
          </cell>
          <cell r="M197"/>
          <cell r="N197"/>
          <cell r="O197"/>
          <cell r="P197">
            <v>6366</v>
          </cell>
          <cell r="Q197"/>
          <cell r="R197"/>
          <cell r="S197"/>
          <cell r="T197">
            <v>6366</v>
          </cell>
          <cell r="U197"/>
          <cell r="V197"/>
          <cell r="W197" t="str">
            <v>17-643094-Title II-365</v>
          </cell>
        </row>
        <row r="198">
          <cell r="B198" t="str">
            <v>443129</v>
          </cell>
          <cell r="C198" t="str">
            <v>Little Chute Area School District</v>
          </cell>
          <cell r="D198" t="str">
            <v>074769480</v>
          </cell>
          <cell r="E198" t="str">
            <v>Little Chute Area School District</v>
          </cell>
          <cell r="F198" t="str">
            <v>Title II A</v>
          </cell>
          <cell r="G198" t="str">
            <v>00</v>
          </cell>
          <cell r="H198">
            <v>43547</v>
          </cell>
          <cell r="I198">
            <v>43547</v>
          </cell>
          <cell r="J198"/>
          <cell r="K198"/>
          <cell r="L198">
            <v>43547</v>
          </cell>
          <cell r="M198"/>
          <cell r="N198"/>
          <cell r="O198"/>
          <cell r="P198">
            <v>43547</v>
          </cell>
          <cell r="Q198"/>
          <cell r="R198"/>
          <cell r="S198"/>
          <cell r="T198">
            <v>43547</v>
          </cell>
          <cell r="U198"/>
          <cell r="V198"/>
          <cell r="W198" t="str">
            <v>17-443129-Title II-365</v>
          </cell>
        </row>
        <row r="199">
          <cell r="B199" t="str">
            <v>113150</v>
          </cell>
          <cell r="C199" t="str">
            <v>Lodi School District</v>
          </cell>
          <cell r="D199">
            <v>100083245</v>
          </cell>
          <cell r="E199" t="str">
            <v>Lodi School District</v>
          </cell>
          <cell r="F199" t="str">
            <v>Title II A</v>
          </cell>
          <cell r="G199" t="str">
            <v>00</v>
          </cell>
          <cell r="H199">
            <v>35660</v>
          </cell>
          <cell r="I199">
            <v>35660</v>
          </cell>
          <cell r="J199"/>
          <cell r="K199"/>
          <cell r="L199">
            <v>35660</v>
          </cell>
          <cell r="M199"/>
          <cell r="N199"/>
          <cell r="O199"/>
          <cell r="P199">
            <v>35660</v>
          </cell>
          <cell r="Q199"/>
          <cell r="R199"/>
          <cell r="S199"/>
          <cell r="T199">
            <v>35660</v>
          </cell>
          <cell r="U199"/>
          <cell r="V199"/>
          <cell r="W199" t="str">
            <v>17-113150-Title II-365</v>
          </cell>
        </row>
        <row r="200">
          <cell r="B200" t="str">
            <v>143171</v>
          </cell>
          <cell r="C200" t="str">
            <v>Lomira School District</v>
          </cell>
          <cell r="D200" t="str">
            <v>100083252</v>
          </cell>
          <cell r="E200" t="str">
            <v>Lomira School District</v>
          </cell>
          <cell r="F200" t="str">
            <v>Title II A</v>
          </cell>
          <cell r="G200" t="str">
            <v>00</v>
          </cell>
          <cell r="H200">
            <v>25643</v>
          </cell>
          <cell r="I200">
            <v>25643</v>
          </cell>
          <cell r="J200"/>
          <cell r="K200"/>
          <cell r="L200">
            <v>25643</v>
          </cell>
          <cell r="M200"/>
          <cell r="N200"/>
          <cell r="O200"/>
          <cell r="P200">
            <v>25643</v>
          </cell>
          <cell r="Q200"/>
          <cell r="R200"/>
          <cell r="S200"/>
          <cell r="T200">
            <v>25643</v>
          </cell>
          <cell r="U200"/>
          <cell r="V200"/>
          <cell r="W200" t="str">
            <v>17-143171-Title II-365</v>
          </cell>
        </row>
        <row r="201">
          <cell r="B201" t="str">
            <v>103206</v>
          </cell>
          <cell r="C201" t="str">
            <v>Loyal School District</v>
          </cell>
          <cell r="D201" t="str">
            <v>825396153</v>
          </cell>
          <cell r="E201" t="str">
            <v>Loyal School District</v>
          </cell>
          <cell r="F201" t="str">
            <v>Title II A</v>
          </cell>
          <cell r="G201" t="str">
            <v>00</v>
          </cell>
          <cell r="H201">
            <v>30593</v>
          </cell>
          <cell r="I201">
            <v>30593</v>
          </cell>
          <cell r="J201"/>
          <cell r="K201"/>
          <cell r="L201">
            <v>30593</v>
          </cell>
          <cell r="M201"/>
          <cell r="N201"/>
          <cell r="O201"/>
          <cell r="P201">
            <v>30593</v>
          </cell>
          <cell r="Q201"/>
          <cell r="R201"/>
          <cell r="S201"/>
          <cell r="T201">
            <v>30593</v>
          </cell>
          <cell r="U201"/>
          <cell r="V201"/>
          <cell r="W201" t="str">
            <v>17-103206-Title II-365</v>
          </cell>
        </row>
        <row r="202">
          <cell r="B202" t="str">
            <v>483213</v>
          </cell>
          <cell r="C202" t="str">
            <v>Luck School District</v>
          </cell>
          <cell r="D202">
            <v>100083278</v>
          </cell>
          <cell r="E202" t="str">
            <v>Luck School District</v>
          </cell>
          <cell r="F202" t="str">
            <v>Title II A</v>
          </cell>
          <cell r="G202" t="str">
            <v>00</v>
          </cell>
          <cell r="H202">
            <v>26711</v>
          </cell>
          <cell r="I202">
            <v>26711</v>
          </cell>
          <cell r="J202"/>
          <cell r="K202"/>
          <cell r="L202">
            <v>26711</v>
          </cell>
          <cell r="M202"/>
          <cell r="N202"/>
          <cell r="O202"/>
          <cell r="P202">
            <v>26711</v>
          </cell>
          <cell r="Q202"/>
          <cell r="R202"/>
          <cell r="S202"/>
          <cell r="T202">
            <v>26711</v>
          </cell>
          <cell r="U202"/>
          <cell r="V202"/>
          <cell r="W202" t="str">
            <v>17-483213-Title II-365</v>
          </cell>
        </row>
        <row r="203">
          <cell r="B203" t="str">
            <v>313220</v>
          </cell>
          <cell r="C203" t="str">
            <v>Luxemburg-Casco School District</v>
          </cell>
          <cell r="D203" t="str">
            <v>030201438</v>
          </cell>
          <cell r="E203" t="str">
            <v>Luxemburg-Casco School District</v>
          </cell>
          <cell r="F203" t="str">
            <v>Title II A</v>
          </cell>
          <cell r="G203" t="str">
            <v>00</v>
          </cell>
          <cell r="H203">
            <v>44991</v>
          </cell>
          <cell r="I203">
            <v>44991</v>
          </cell>
          <cell r="J203"/>
          <cell r="K203"/>
          <cell r="L203">
            <v>44991</v>
          </cell>
          <cell r="M203"/>
          <cell r="N203"/>
          <cell r="O203"/>
          <cell r="P203">
            <v>44991</v>
          </cell>
          <cell r="Q203"/>
          <cell r="R203"/>
          <cell r="S203"/>
          <cell r="T203">
            <v>44991</v>
          </cell>
          <cell r="U203"/>
          <cell r="V203"/>
          <cell r="W203" t="str">
            <v>17-313220-Title II-365</v>
          </cell>
        </row>
        <row r="204">
          <cell r="B204" t="str">
            <v>133269</v>
          </cell>
          <cell r="C204" t="str">
            <v>Madison Metropolitan School District</v>
          </cell>
          <cell r="D204" t="str">
            <v>020466561</v>
          </cell>
          <cell r="E204" t="str">
            <v>Madison Metropolitan School District</v>
          </cell>
          <cell r="F204" t="str">
            <v>Title II A</v>
          </cell>
          <cell r="G204" t="str">
            <v>00</v>
          </cell>
          <cell r="H204">
            <v>1165695</v>
          </cell>
          <cell r="I204">
            <v>1165695</v>
          </cell>
          <cell r="J204"/>
          <cell r="K204"/>
          <cell r="L204">
            <v>1165695</v>
          </cell>
          <cell r="M204"/>
          <cell r="N204"/>
          <cell r="O204"/>
          <cell r="P204">
            <v>1165695</v>
          </cell>
          <cell r="Q204"/>
          <cell r="R204"/>
          <cell r="S204"/>
          <cell r="T204">
            <v>1165695</v>
          </cell>
          <cell r="U204"/>
          <cell r="V204"/>
          <cell r="W204" t="str">
            <v>17-133269-Title II-365</v>
          </cell>
        </row>
        <row r="205">
          <cell r="B205" t="str">
            <v>683276</v>
          </cell>
          <cell r="C205" t="str">
            <v>Manawa School District</v>
          </cell>
          <cell r="D205" t="str">
            <v>028965465</v>
          </cell>
          <cell r="E205" t="str">
            <v>Manawa School District</v>
          </cell>
          <cell r="F205" t="str">
            <v>Title II A</v>
          </cell>
          <cell r="G205" t="str">
            <v>00</v>
          </cell>
          <cell r="H205">
            <v>28977</v>
          </cell>
          <cell r="I205">
            <v>28977</v>
          </cell>
          <cell r="J205"/>
          <cell r="K205"/>
          <cell r="L205">
            <v>28977</v>
          </cell>
          <cell r="M205"/>
          <cell r="N205"/>
          <cell r="O205"/>
          <cell r="P205">
            <v>28977</v>
          </cell>
          <cell r="Q205"/>
          <cell r="R205"/>
          <cell r="S205"/>
          <cell r="T205">
            <v>28977</v>
          </cell>
          <cell r="U205"/>
          <cell r="V205"/>
          <cell r="W205" t="str">
            <v>17-683276-Title II-365</v>
          </cell>
        </row>
        <row r="206">
          <cell r="B206" t="str">
            <v>363290</v>
          </cell>
          <cell r="C206" t="str">
            <v>Manitowoc School District</v>
          </cell>
          <cell r="D206" t="str">
            <v>031936974</v>
          </cell>
          <cell r="E206" t="str">
            <v>Manitowoc School District</v>
          </cell>
          <cell r="F206" t="str">
            <v>Title II A</v>
          </cell>
          <cell r="G206" t="str">
            <v>00</v>
          </cell>
          <cell r="H206">
            <v>245378</v>
          </cell>
          <cell r="I206">
            <v>245378</v>
          </cell>
          <cell r="J206"/>
          <cell r="K206"/>
          <cell r="L206">
            <v>245378</v>
          </cell>
          <cell r="M206"/>
          <cell r="N206"/>
          <cell r="O206"/>
          <cell r="P206">
            <v>245378</v>
          </cell>
          <cell r="Q206"/>
          <cell r="R206"/>
          <cell r="S206"/>
          <cell r="T206">
            <v>245378</v>
          </cell>
          <cell r="U206"/>
          <cell r="V206"/>
          <cell r="W206" t="str">
            <v>17-363290-Title II-365</v>
          </cell>
        </row>
        <row r="207">
          <cell r="B207" t="str">
            <v>163297</v>
          </cell>
          <cell r="C207" t="str">
            <v>Maple School District</v>
          </cell>
          <cell r="D207" t="str">
            <v>036109254</v>
          </cell>
          <cell r="E207" t="str">
            <v>Maple School District</v>
          </cell>
          <cell r="F207" t="str">
            <v>Title II A</v>
          </cell>
          <cell r="G207" t="str">
            <v>00</v>
          </cell>
          <cell r="H207">
            <v>52727</v>
          </cell>
          <cell r="I207">
            <v>52727</v>
          </cell>
          <cell r="J207"/>
          <cell r="K207"/>
          <cell r="L207">
            <v>52727</v>
          </cell>
          <cell r="M207"/>
          <cell r="N207"/>
          <cell r="O207"/>
          <cell r="P207">
            <v>52727</v>
          </cell>
          <cell r="Q207"/>
          <cell r="R207"/>
          <cell r="S207"/>
          <cell r="T207">
            <v>52727</v>
          </cell>
          <cell r="U207"/>
          <cell r="V207"/>
          <cell r="W207" t="str">
            <v>17-163297-Title II-365</v>
          </cell>
        </row>
        <row r="208">
          <cell r="B208" t="str">
            <v>401897</v>
          </cell>
          <cell r="C208" t="str">
            <v>Maple Dale-Indian Hill School District</v>
          </cell>
          <cell r="D208" t="str">
            <v>080512544</v>
          </cell>
          <cell r="E208" t="str">
            <v>Maple Dale-Indian Hill School District</v>
          </cell>
          <cell r="F208" t="str">
            <v>Title II A</v>
          </cell>
          <cell r="G208" t="str">
            <v>00</v>
          </cell>
          <cell r="H208">
            <v>7500</v>
          </cell>
          <cell r="I208">
            <v>7500</v>
          </cell>
          <cell r="J208"/>
          <cell r="K208"/>
          <cell r="L208">
            <v>7500</v>
          </cell>
          <cell r="M208"/>
          <cell r="N208"/>
          <cell r="O208"/>
          <cell r="P208">
            <v>7500</v>
          </cell>
          <cell r="Q208"/>
          <cell r="R208"/>
          <cell r="S208"/>
          <cell r="T208">
            <v>7500</v>
          </cell>
          <cell r="U208"/>
          <cell r="V208"/>
          <cell r="W208" t="str">
            <v>17-401897-Title II-365</v>
          </cell>
        </row>
        <row r="209">
          <cell r="B209" t="str">
            <v>373304</v>
          </cell>
          <cell r="C209" t="str">
            <v>Marathon City School District</v>
          </cell>
          <cell r="D209">
            <v>100083328</v>
          </cell>
          <cell r="E209" t="str">
            <v>Marathon City School District</v>
          </cell>
          <cell r="F209" t="str">
            <v>Title II A</v>
          </cell>
          <cell r="G209" t="str">
            <v>00</v>
          </cell>
          <cell r="H209">
            <v>27857</v>
          </cell>
          <cell r="I209">
            <v>27857</v>
          </cell>
          <cell r="J209"/>
          <cell r="K209"/>
          <cell r="L209">
            <v>27857</v>
          </cell>
          <cell r="M209"/>
          <cell r="N209"/>
          <cell r="O209"/>
          <cell r="P209">
            <v>27857</v>
          </cell>
          <cell r="Q209"/>
          <cell r="R209"/>
          <cell r="S209"/>
          <cell r="T209">
            <v>27857</v>
          </cell>
          <cell r="U209"/>
          <cell r="V209"/>
          <cell r="W209" t="str">
            <v>17-373304-Title II-365</v>
          </cell>
        </row>
        <row r="210">
          <cell r="B210" t="str">
            <v>383311</v>
          </cell>
          <cell r="C210" t="str">
            <v>Marinette School District</v>
          </cell>
          <cell r="D210" t="str">
            <v>100083336</v>
          </cell>
          <cell r="E210" t="str">
            <v>Marinette School District</v>
          </cell>
          <cell r="F210" t="str">
            <v>Title II A</v>
          </cell>
          <cell r="G210" t="str">
            <v>00</v>
          </cell>
          <cell r="H210">
            <v>115471</v>
          </cell>
          <cell r="I210">
            <v>115471</v>
          </cell>
          <cell r="J210"/>
          <cell r="K210"/>
          <cell r="L210">
            <v>115471</v>
          </cell>
          <cell r="M210"/>
          <cell r="N210"/>
          <cell r="O210"/>
          <cell r="P210">
            <v>115471</v>
          </cell>
          <cell r="Q210"/>
          <cell r="R210"/>
          <cell r="S210"/>
          <cell r="T210">
            <v>115471</v>
          </cell>
          <cell r="U210"/>
          <cell r="V210"/>
          <cell r="W210" t="str">
            <v>17-383311-Title II-365</v>
          </cell>
        </row>
        <row r="211">
          <cell r="B211" t="str">
            <v>683318</v>
          </cell>
          <cell r="C211" t="str">
            <v>Marion School District</v>
          </cell>
          <cell r="D211">
            <v>100083344</v>
          </cell>
          <cell r="E211" t="str">
            <v>Marion School District</v>
          </cell>
          <cell r="F211" t="str">
            <v>Title II A</v>
          </cell>
          <cell r="G211" t="str">
            <v>00</v>
          </cell>
          <cell r="H211">
            <v>24567</v>
          </cell>
          <cell r="I211">
            <v>24567</v>
          </cell>
          <cell r="J211"/>
          <cell r="K211"/>
          <cell r="L211">
            <v>24567</v>
          </cell>
          <cell r="M211"/>
          <cell r="N211"/>
          <cell r="O211"/>
          <cell r="P211">
            <v>24567</v>
          </cell>
          <cell r="Q211"/>
          <cell r="R211"/>
          <cell r="S211"/>
          <cell r="T211">
            <v>24567</v>
          </cell>
          <cell r="U211"/>
          <cell r="V211"/>
          <cell r="W211" t="str">
            <v>17-683318-Title II-365</v>
          </cell>
        </row>
        <row r="212">
          <cell r="B212" t="str">
            <v>243325</v>
          </cell>
          <cell r="C212" t="str">
            <v>Markesan School District</v>
          </cell>
          <cell r="D212" t="str">
            <v>869530675</v>
          </cell>
          <cell r="E212" t="str">
            <v>Markesan School District</v>
          </cell>
          <cell r="F212" t="str">
            <v>Title II A</v>
          </cell>
          <cell r="G212" t="str">
            <v>00</v>
          </cell>
          <cell r="H212">
            <v>43929</v>
          </cell>
          <cell r="I212">
            <v>43929</v>
          </cell>
          <cell r="J212"/>
          <cell r="K212"/>
          <cell r="L212">
            <v>43929</v>
          </cell>
          <cell r="M212"/>
          <cell r="N212"/>
          <cell r="O212"/>
          <cell r="P212">
            <v>43929</v>
          </cell>
          <cell r="Q212"/>
          <cell r="R212"/>
          <cell r="S212"/>
          <cell r="T212">
            <v>43929</v>
          </cell>
          <cell r="U212"/>
          <cell r="V212"/>
          <cell r="W212" t="str">
            <v>17-243325-Title II-365</v>
          </cell>
        </row>
        <row r="213">
          <cell r="B213" t="str">
            <v>133332</v>
          </cell>
          <cell r="C213" t="str">
            <v>Marshall School District</v>
          </cell>
          <cell r="D213">
            <v>600894005</v>
          </cell>
          <cell r="E213" t="str">
            <v>Marshall School District</v>
          </cell>
          <cell r="F213" t="str">
            <v>Title II A</v>
          </cell>
          <cell r="G213" t="str">
            <v>00</v>
          </cell>
          <cell r="H213">
            <v>19368</v>
          </cell>
          <cell r="I213">
            <v>19368</v>
          </cell>
          <cell r="J213"/>
          <cell r="K213"/>
          <cell r="L213">
            <v>19368</v>
          </cell>
          <cell r="M213"/>
          <cell r="N213"/>
          <cell r="O213"/>
          <cell r="P213">
            <v>19368</v>
          </cell>
          <cell r="Q213"/>
          <cell r="R213"/>
          <cell r="S213"/>
          <cell r="T213">
            <v>19368</v>
          </cell>
          <cell r="U213"/>
          <cell r="V213"/>
          <cell r="W213" t="str">
            <v>17-133332-Title II-365</v>
          </cell>
        </row>
        <row r="214">
          <cell r="B214" t="str">
            <v>713339</v>
          </cell>
          <cell r="C214" t="str">
            <v>Marshfield School District</v>
          </cell>
          <cell r="D214" t="str">
            <v>100083369</v>
          </cell>
          <cell r="E214" t="str">
            <v>Marshfield School District</v>
          </cell>
          <cell r="F214" t="str">
            <v>Title II A</v>
          </cell>
          <cell r="G214" t="str">
            <v>00</v>
          </cell>
          <cell r="H214">
            <v>147814</v>
          </cell>
          <cell r="I214">
            <v>147814</v>
          </cell>
          <cell r="J214"/>
          <cell r="K214"/>
          <cell r="L214">
            <v>147814</v>
          </cell>
          <cell r="M214"/>
          <cell r="N214"/>
          <cell r="O214"/>
          <cell r="P214">
            <v>147814</v>
          </cell>
          <cell r="Q214"/>
          <cell r="R214"/>
          <cell r="S214"/>
          <cell r="T214">
            <v>147814</v>
          </cell>
          <cell r="U214"/>
          <cell r="V214"/>
          <cell r="W214" t="str">
            <v>17-713339-Title II-365</v>
          </cell>
        </row>
        <row r="215">
          <cell r="B215" t="str">
            <v>293360</v>
          </cell>
          <cell r="C215" t="str">
            <v>Mauston School District</v>
          </cell>
          <cell r="D215">
            <v>868411083</v>
          </cell>
          <cell r="E215" t="str">
            <v>Mauston School District</v>
          </cell>
          <cell r="F215" t="str">
            <v>Title II A</v>
          </cell>
          <cell r="G215" t="str">
            <v>00</v>
          </cell>
          <cell r="H215">
            <v>64752</v>
          </cell>
          <cell r="I215">
            <v>64752</v>
          </cell>
          <cell r="J215"/>
          <cell r="K215"/>
          <cell r="L215">
            <v>64752</v>
          </cell>
          <cell r="M215"/>
          <cell r="N215"/>
          <cell r="O215"/>
          <cell r="P215">
            <v>64752</v>
          </cell>
          <cell r="Q215"/>
          <cell r="R215"/>
          <cell r="S215"/>
          <cell r="T215">
            <v>64752</v>
          </cell>
          <cell r="U215"/>
          <cell r="V215"/>
          <cell r="W215" t="str">
            <v>17-293360-Title II-365</v>
          </cell>
        </row>
        <row r="216">
          <cell r="B216" t="str">
            <v>143367</v>
          </cell>
          <cell r="C216" t="str">
            <v>Mayville School District</v>
          </cell>
          <cell r="D216">
            <v>100083377</v>
          </cell>
          <cell r="E216" t="str">
            <v>Mayville School District</v>
          </cell>
          <cell r="F216" t="str">
            <v>Title II A</v>
          </cell>
          <cell r="G216" t="str">
            <v>00</v>
          </cell>
          <cell r="H216">
            <v>32590</v>
          </cell>
          <cell r="I216">
            <v>32590</v>
          </cell>
          <cell r="J216"/>
          <cell r="K216"/>
          <cell r="L216">
            <v>32590</v>
          </cell>
          <cell r="M216"/>
          <cell r="N216"/>
          <cell r="O216"/>
          <cell r="P216">
            <v>32590</v>
          </cell>
          <cell r="Q216"/>
          <cell r="R216"/>
          <cell r="S216"/>
          <cell r="T216">
            <v>32590</v>
          </cell>
          <cell r="U216"/>
          <cell r="V216"/>
          <cell r="W216" t="str">
            <v>17-143367-Title II-365</v>
          </cell>
        </row>
        <row r="217">
          <cell r="B217" t="str">
            <v>133381</v>
          </cell>
          <cell r="C217" t="str">
            <v>McFarland School District</v>
          </cell>
          <cell r="D217">
            <v>100585215</v>
          </cell>
          <cell r="E217" t="str">
            <v>McFarland School District</v>
          </cell>
          <cell r="F217" t="str">
            <v>Title II A</v>
          </cell>
          <cell r="G217" t="str">
            <v>00</v>
          </cell>
          <cell r="H217">
            <v>46362</v>
          </cell>
          <cell r="I217">
            <v>46362</v>
          </cell>
          <cell r="J217"/>
          <cell r="K217"/>
          <cell r="L217">
            <v>46362</v>
          </cell>
          <cell r="M217"/>
          <cell r="N217"/>
          <cell r="O217"/>
          <cell r="P217">
            <v>46362</v>
          </cell>
          <cell r="Q217"/>
          <cell r="R217"/>
          <cell r="S217"/>
          <cell r="T217">
            <v>46362</v>
          </cell>
          <cell r="U217"/>
          <cell r="V217"/>
          <cell r="W217" t="str">
            <v>17-133381-Title II-365</v>
          </cell>
        </row>
        <row r="218">
          <cell r="B218" t="str">
            <v>603409</v>
          </cell>
          <cell r="C218" t="str">
            <v>Medford Area School District</v>
          </cell>
          <cell r="D218" t="str">
            <v>025608191</v>
          </cell>
          <cell r="E218" t="str">
            <v>Medford Area School District</v>
          </cell>
          <cell r="F218" t="str">
            <v>Title II A</v>
          </cell>
          <cell r="G218" t="str">
            <v>00</v>
          </cell>
          <cell r="H218">
            <v>93782</v>
          </cell>
          <cell r="I218">
            <v>93782</v>
          </cell>
          <cell r="J218"/>
          <cell r="K218"/>
          <cell r="L218">
            <v>93782</v>
          </cell>
          <cell r="M218"/>
          <cell r="N218"/>
          <cell r="O218"/>
          <cell r="P218">
            <v>93782</v>
          </cell>
          <cell r="Q218"/>
          <cell r="R218"/>
          <cell r="S218"/>
          <cell r="T218">
            <v>93782</v>
          </cell>
          <cell r="U218"/>
          <cell r="V218"/>
          <cell r="W218" t="str">
            <v>17-603409-Title II-365</v>
          </cell>
        </row>
        <row r="219">
          <cell r="B219" t="str">
            <v>023427</v>
          </cell>
          <cell r="C219" t="str">
            <v>Mellen School District</v>
          </cell>
          <cell r="D219" t="str">
            <v>100083401</v>
          </cell>
          <cell r="E219" t="str">
            <v>Mellen School District</v>
          </cell>
          <cell r="F219" t="str">
            <v>Title II A</v>
          </cell>
          <cell r="G219" t="str">
            <v>00</v>
          </cell>
          <cell r="H219">
            <v>18740</v>
          </cell>
          <cell r="I219">
            <v>18740</v>
          </cell>
          <cell r="J219"/>
          <cell r="K219"/>
          <cell r="L219">
            <v>18740</v>
          </cell>
          <cell r="M219"/>
          <cell r="N219"/>
          <cell r="O219"/>
          <cell r="P219">
            <v>18740</v>
          </cell>
          <cell r="Q219"/>
          <cell r="R219"/>
          <cell r="S219"/>
          <cell r="T219">
            <v>18740</v>
          </cell>
          <cell r="U219"/>
          <cell r="V219"/>
          <cell r="W219" t="str">
            <v>17-023427-Title II-365</v>
          </cell>
        </row>
        <row r="220">
          <cell r="B220" t="str">
            <v>273428</v>
          </cell>
          <cell r="C220" t="str">
            <v>Melrose-Mindoro School District</v>
          </cell>
          <cell r="D220" t="str">
            <v>091727263</v>
          </cell>
          <cell r="E220" t="str">
            <v>Melrose-Mindoro School District</v>
          </cell>
          <cell r="F220" t="str">
            <v>Title II A</v>
          </cell>
          <cell r="G220" t="str">
            <v>00</v>
          </cell>
          <cell r="H220">
            <v>26535</v>
          </cell>
          <cell r="I220">
            <v>26535</v>
          </cell>
          <cell r="J220"/>
          <cell r="K220"/>
          <cell r="L220">
            <v>26535</v>
          </cell>
          <cell r="M220"/>
          <cell r="N220"/>
          <cell r="O220"/>
          <cell r="P220">
            <v>26535</v>
          </cell>
          <cell r="Q220"/>
          <cell r="R220"/>
          <cell r="S220"/>
          <cell r="T220">
            <v>26535</v>
          </cell>
          <cell r="U220"/>
          <cell r="V220"/>
          <cell r="W220" t="str">
            <v>17-273428-Title II-365</v>
          </cell>
        </row>
        <row r="221">
          <cell r="B221" t="str">
            <v>703430</v>
          </cell>
          <cell r="C221" t="str">
            <v>Menasha School District</v>
          </cell>
          <cell r="D221" t="str">
            <v>100083419</v>
          </cell>
          <cell r="E221" t="str">
            <v>Menasha School District</v>
          </cell>
          <cell r="F221" t="str">
            <v>Title II A</v>
          </cell>
          <cell r="G221" t="str">
            <v>00</v>
          </cell>
          <cell r="H221">
            <v>144910</v>
          </cell>
          <cell r="I221">
            <v>144910</v>
          </cell>
          <cell r="J221"/>
          <cell r="K221"/>
          <cell r="L221">
            <v>144910</v>
          </cell>
          <cell r="M221"/>
          <cell r="N221"/>
          <cell r="O221"/>
          <cell r="P221">
            <v>144910</v>
          </cell>
          <cell r="Q221"/>
          <cell r="R221"/>
          <cell r="S221"/>
          <cell r="T221">
            <v>144910</v>
          </cell>
          <cell r="U221"/>
          <cell r="V221"/>
          <cell r="W221" t="str">
            <v>17-703430-Title II-365</v>
          </cell>
        </row>
        <row r="222">
          <cell r="B222" t="str">
            <v>723434</v>
          </cell>
          <cell r="C222" t="str">
            <v>Menominee Indian School District</v>
          </cell>
          <cell r="D222" t="str">
            <v>017442286</v>
          </cell>
          <cell r="E222" t="str">
            <v>Menominee Indian School District</v>
          </cell>
          <cell r="F222" t="str">
            <v>Title II A</v>
          </cell>
          <cell r="G222" t="str">
            <v>00</v>
          </cell>
          <cell r="H222">
            <v>118070</v>
          </cell>
          <cell r="I222">
            <v>118070</v>
          </cell>
          <cell r="J222"/>
          <cell r="K222"/>
          <cell r="L222">
            <v>118070</v>
          </cell>
          <cell r="M222"/>
          <cell r="N222"/>
          <cell r="O222"/>
          <cell r="P222">
            <v>118070</v>
          </cell>
          <cell r="Q222"/>
          <cell r="R222"/>
          <cell r="S222"/>
          <cell r="T222">
            <v>118070</v>
          </cell>
          <cell r="U222"/>
          <cell r="V222"/>
          <cell r="W222" t="str">
            <v>17-723434-Title II-365</v>
          </cell>
        </row>
        <row r="223">
          <cell r="B223" t="str">
            <v>673437</v>
          </cell>
          <cell r="C223" t="str">
            <v>Menomonee Falls School District</v>
          </cell>
          <cell r="D223" t="str">
            <v>071161798</v>
          </cell>
          <cell r="E223" t="str">
            <v>Menomonee Falls School District</v>
          </cell>
          <cell r="F223" t="str">
            <v>Title II A</v>
          </cell>
          <cell r="G223" t="str">
            <v>00</v>
          </cell>
          <cell r="H223">
            <v>98895</v>
          </cell>
          <cell r="I223">
            <v>98895</v>
          </cell>
          <cell r="J223"/>
          <cell r="K223"/>
          <cell r="L223">
            <v>98895</v>
          </cell>
          <cell r="M223"/>
          <cell r="N223"/>
          <cell r="O223"/>
          <cell r="P223">
            <v>98895</v>
          </cell>
          <cell r="Q223"/>
          <cell r="R223"/>
          <cell r="S223"/>
          <cell r="T223">
            <v>98895</v>
          </cell>
          <cell r="U223"/>
          <cell r="V223"/>
          <cell r="W223" t="str">
            <v>17-673437-Title II-365</v>
          </cell>
        </row>
        <row r="224">
          <cell r="B224" t="str">
            <v>173444</v>
          </cell>
          <cell r="C224" t="str">
            <v>Menomonie Area School District</v>
          </cell>
          <cell r="D224" t="str">
            <v>055464143</v>
          </cell>
          <cell r="E224" t="str">
            <v>Menomonie Area School District</v>
          </cell>
          <cell r="F224" t="str">
            <v>Title II A</v>
          </cell>
          <cell r="G224" t="str">
            <v>00</v>
          </cell>
          <cell r="H224">
            <v>142316</v>
          </cell>
          <cell r="I224">
            <v>142316</v>
          </cell>
          <cell r="J224"/>
          <cell r="K224"/>
          <cell r="L224">
            <v>142316</v>
          </cell>
          <cell r="M224"/>
          <cell r="N224"/>
          <cell r="O224"/>
          <cell r="P224">
            <v>142316</v>
          </cell>
          <cell r="Q224"/>
          <cell r="R224"/>
          <cell r="S224"/>
          <cell r="T224">
            <v>142316</v>
          </cell>
          <cell r="U224"/>
          <cell r="V224"/>
          <cell r="W224" t="str">
            <v>17-173444-Title II-365</v>
          </cell>
        </row>
        <row r="225">
          <cell r="B225" t="str">
            <v>453479</v>
          </cell>
          <cell r="C225" t="str">
            <v>Mequon-Thiensville School District</v>
          </cell>
          <cell r="D225">
            <v>800513942</v>
          </cell>
          <cell r="E225" t="str">
            <v>Mequon-Thiensville School District</v>
          </cell>
          <cell r="F225" t="str">
            <v>Title II A</v>
          </cell>
          <cell r="G225" t="str">
            <v>00</v>
          </cell>
          <cell r="H225">
            <v>70796</v>
          </cell>
          <cell r="I225">
            <v>70796</v>
          </cell>
          <cell r="J225"/>
          <cell r="K225"/>
          <cell r="L225">
            <v>70796</v>
          </cell>
          <cell r="M225"/>
          <cell r="N225"/>
          <cell r="O225"/>
          <cell r="P225">
            <v>70796</v>
          </cell>
          <cell r="Q225"/>
          <cell r="R225"/>
          <cell r="S225"/>
          <cell r="T225">
            <v>70796</v>
          </cell>
          <cell r="U225"/>
          <cell r="V225"/>
          <cell r="W225" t="str">
            <v>17-453479-Title II-365</v>
          </cell>
        </row>
        <row r="226">
          <cell r="B226" t="str">
            <v>263484</v>
          </cell>
          <cell r="C226" t="str">
            <v>Mercer School District</v>
          </cell>
          <cell r="D226" t="str">
            <v>100083443</v>
          </cell>
          <cell r="E226" t="str">
            <v>Mercer School District</v>
          </cell>
          <cell r="F226" t="str">
            <v>Title II A</v>
          </cell>
          <cell r="G226" t="str">
            <v>00</v>
          </cell>
          <cell r="H226">
            <v>9362</v>
          </cell>
          <cell r="I226">
            <v>9362</v>
          </cell>
          <cell r="J226"/>
          <cell r="K226"/>
          <cell r="L226">
            <v>9362</v>
          </cell>
          <cell r="M226"/>
          <cell r="N226"/>
          <cell r="O226"/>
          <cell r="P226">
            <v>9362</v>
          </cell>
          <cell r="Q226"/>
          <cell r="R226"/>
          <cell r="S226"/>
          <cell r="T226">
            <v>9362</v>
          </cell>
          <cell r="U226"/>
          <cell r="V226"/>
          <cell r="W226" t="str">
            <v>17-263484-Title II-365</v>
          </cell>
        </row>
        <row r="227">
          <cell r="B227" t="str">
            <v>353500</v>
          </cell>
          <cell r="C227" t="str">
            <v>Merrill Area School District</v>
          </cell>
          <cell r="D227" t="str">
            <v>079970778</v>
          </cell>
          <cell r="E227" t="str">
            <v>Merrill Area School District</v>
          </cell>
          <cell r="F227" t="str">
            <v>Title II A</v>
          </cell>
          <cell r="G227" t="str">
            <v>00</v>
          </cell>
          <cell r="H227">
            <v>138260</v>
          </cell>
          <cell r="I227">
            <v>138260</v>
          </cell>
          <cell r="J227"/>
          <cell r="K227"/>
          <cell r="L227">
            <v>138260</v>
          </cell>
          <cell r="M227"/>
          <cell r="N227"/>
          <cell r="O227"/>
          <cell r="P227">
            <v>138260</v>
          </cell>
          <cell r="Q227"/>
          <cell r="R227"/>
          <cell r="S227"/>
          <cell r="T227">
            <v>138260</v>
          </cell>
          <cell r="U227"/>
          <cell r="V227"/>
          <cell r="W227" t="str">
            <v>17-353500-Title II-365</v>
          </cell>
        </row>
        <row r="228">
          <cell r="B228" t="str">
            <v>673528</v>
          </cell>
          <cell r="C228" t="str">
            <v>Merton Community School District</v>
          </cell>
          <cell r="D228">
            <v>184360774</v>
          </cell>
          <cell r="E228" t="str">
            <v>Merton Community School District</v>
          </cell>
          <cell r="F228" t="str">
            <v>Title II A</v>
          </cell>
          <cell r="G228" t="str">
            <v>00</v>
          </cell>
          <cell r="H228">
            <v>9943</v>
          </cell>
          <cell r="I228">
            <v>9943</v>
          </cell>
          <cell r="J228"/>
          <cell r="K228"/>
          <cell r="L228">
            <v>9943</v>
          </cell>
          <cell r="M228"/>
          <cell r="N228"/>
          <cell r="O228"/>
          <cell r="P228">
            <v>9943</v>
          </cell>
          <cell r="Q228"/>
          <cell r="R228"/>
          <cell r="S228"/>
          <cell r="T228">
            <v>9943</v>
          </cell>
          <cell r="U228"/>
          <cell r="V228"/>
          <cell r="W228" t="str">
            <v>17-673528-Title II-365</v>
          </cell>
        </row>
        <row r="229">
          <cell r="B229" t="str">
            <v>133549</v>
          </cell>
          <cell r="C229" t="str">
            <v>Middleton-Cross Plains School District</v>
          </cell>
          <cell r="D229" t="str">
            <v>093026367</v>
          </cell>
          <cell r="E229" t="str">
            <v>Middleton-Cross Plains School District</v>
          </cell>
          <cell r="F229" t="str">
            <v>Title II A</v>
          </cell>
          <cell r="G229" t="str">
            <v>00</v>
          </cell>
          <cell r="H229">
            <v>89850</v>
          </cell>
          <cell r="I229">
            <v>89850</v>
          </cell>
          <cell r="J229"/>
          <cell r="K229"/>
          <cell r="L229">
            <v>89850</v>
          </cell>
          <cell r="M229"/>
          <cell r="N229"/>
          <cell r="O229"/>
          <cell r="P229">
            <v>89850</v>
          </cell>
          <cell r="Q229"/>
          <cell r="R229"/>
          <cell r="S229"/>
          <cell r="T229">
            <v>89850</v>
          </cell>
          <cell r="U229"/>
          <cell r="V229"/>
          <cell r="W229" t="str">
            <v>17-133549-Title II-365</v>
          </cell>
        </row>
        <row r="230">
          <cell r="B230" t="str">
            <v>533612</v>
          </cell>
          <cell r="C230" t="str">
            <v>Milton School District</v>
          </cell>
          <cell r="D230">
            <v>100083468</v>
          </cell>
          <cell r="E230" t="str">
            <v>Milton School District</v>
          </cell>
          <cell r="F230" t="str">
            <v>Title II A</v>
          </cell>
          <cell r="G230" t="str">
            <v>00</v>
          </cell>
          <cell r="H230">
            <v>65342</v>
          </cell>
          <cell r="I230">
            <v>65342</v>
          </cell>
          <cell r="J230"/>
          <cell r="K230"/>
          <cell r="L230">
            <v>65342</v>
          </cell>
          <cell r="M230"/>
          <cell r="N230"/>
          <cell r="O230"/>
          <cell r="P230">
            <v>65342</v>
          </cell>
          <cell r="Q230"/>
          <cell r="R230"/>
          <cell r="S230"/>
          <cell r="T230">
            <v>65342</v>
          </cell>
          <cell r="U230"/>
          <cell r="V230"/>
          <cell r="W230" t="str">
            <v>17-533612-Title II-365</v>
          </cell>
        </row>
        <row r="231">
          <cell r="B231" t="str">
            <v>403619</v>
          </cell>
          <cell r="C231" t="str">
            <v>Milwaukee Public Schools</v>
          </cell>
          <cell r="D231" t="str">
            <v>076137892</v>
          </cell>
          <cell r="E231" t="str">
            <v>Milwaukee Public Schools</v>
          </cell>
          <cell r="F231" t="str">
            <v>Title II A</v>
          </cell>
          <cell r="G231" t="str">
            <v>00</v>
          </cell>
          <cell r="H231">
            <v>8944893</v>
          </cell>
          <cell r="I231">
            <v>8944893</v>
          </cell>
          <cell r="J231"/>
          <cell r="K231"/>
          <cell r="L231">
            <v>8944893</v>
          </cell>
          <cell r="M231"/>
          <cell r="N231"/>
          <cell r="O231"/>
          <cell r="P231">
            <v>8944893</v>
          </cell>
          <cell r="Q231"/>
          <cell r="R231"/>
          <cell r="S231"/>
          <cell r="T231">
            <v>8944893</v>
          </cell>
          <cell r="U231"/>
          <cell r="V231"/>
          <cell r="W231" t="str">
            <v>17-403619-Title II-365</v>
          </cell>
        </row>
        <row r="232">
          <cell r="B232" t="str">
            <v>253633</v>
          </cell>
          <cell r="C232" t="str">
            <v>Mineral Point School District</v>
          </cell>
          <cell r="D232">
            <v>100587260</v>
          </cell>
          <cell r="E232" t="str">
            <v>Mineral Point School District</v>
          </cell>
          <cell r="F232" t="str">
            <v>Title II A</v>
          </cell>
          <cell r="G232" t="str">
            <v>00</v>
          </cell>
          <cell r="H232">
            <v>28713</v>
          </cell>
          <cell r="I232">
            <v>28713</v>
          </cell>
          <cell r="J232"/>
          <cell r="K232"/>
          <cell r="L232">
            <v>28713</v>
          </cell>
          <cell r="M232"/>
          <cell r="N232"/>
          <cell r="O232"/>
          <cell r="P232">
            <v>28713</v>
          </cell>
          <cell r="Q232"/>
          <cell r="R232"/>
          <cell r="S232"/>
          <cell r="T232">
            <v>28713</v>
          </cell>
          <cell r="U232"/>
          <cell r="V232"/>
          <cell r="W232" t="str">
            <v>17-253633-Title II-365</v>
          </cell>
        </row>
        <row r="233">
          <cell r="B233" t="str">
            <v>433640</v>
          </cell>
          <cell r="C233" t="str">
            <v>Minocqua Joint #1 School District</v>
          </cell>
          <cell r="D233" t="str">
            <v>189347388</v>
          </cell>
          <cell r="E233" t="str">
            <v>Minocqua Joint #1 School District</v>
          </cell>
          <cell r="F233" t="str">
            <v>Title II A</v>
          </cell>
          <cell r="G233" t="str">
            <v>00</v>
          </cell>
          <cell r="H233">
            <v>24437</v>
          </cell>
          <cell r="I233">
            <v>24437</v>
          </cell>
          <cell r="J233"/>
          <cell r="K233"/>
          <cell r="L233">
            <v>24437</v>
          </cell>
          <cell r="M233"/>
          <cell r="N233"/>
          <cell r="O233"/>
          <cell r="P233">
            <v>24437</v>
          </cell>
          <cell r="Q233"/>
          <cell r="R233"/>
          <cell r="S233"/>
          <cell r="T233">
            <v>24437</v>
          </cell>
          <cell r="U233"/>
          <cell r="V233"/>
          <cell r="W233" t="str">
            <v>17-433640-Title II-365</v>
          </cell>
        </row>
        <row r="234">
          <cell r="B234" t="str">
            <v>363661</v>
          </cell>
          <cell r="C234" t="str">
            <v>Mishicot School District</v>
          </cell>
          <cell r="D234">
            <v>100587302</v>
          </cell>
          <cell r="E234" t="str">
            <v>Mishicot School District</v>
          </cell>
          <cell r="F234" t="str">
            <v>Title II A</v>
          </cell>
          <cell r="G234" t="str">
            <v>00</v>
          </cell>
          <cell r="H234">
            <v>26068</v>
          </cell>
          <cell r="I234">
            <v>26068</v>
          </cell>
          <cell r="J234"/>
          <cell r="K234"/>
          <cell r="L234">
            <v>26068</v>
          </cell>
          <cell r="M234"/>
          <cell r="N234"/>
          <cell r="O234"/>
          <cell r="P234">
            <v>26068</v>
          </cell>
          <cell r="Q234"/>
          <cell r="R234"/>
          <cell r="S234"/>
          <cell r="T234">
            <v>26068</v>
          </cell>
          <cell r="U234"/>
          <cell r="V234"/>
          <cell r="W234" t="str">
            <v>17-363661-Title II-365</v>
          </cell>
        </row>
        <row r="235">
          <cell r="B235" t="str">
            <v>063668</v>
          </cell>
          <cell r="C235" t="str">
            <v>Mondovi School District</v>
          </cell>
          <cell r="D235">
            <v>100641448</v>
          </cell>
          <cell r="E235" t="str">
            <v>Mondovi School District</v>
          </cell>
          <cell r="F235" t="str">
            <v>Title II A</v>
          </cell>
          <cell r="G235" t="str">
            <v>00</v>
          </cell>
          <cell r="H235">
            <v>46302</v>
          </cell>
          <cell r="I235">
            <v>46302</v>
          </cell>
          <cell r="J235"/>
          <cell r="K235"/>
          <cell r="L235">
            <v>46302</v>
          </cell>
          <cell r="M235"/>
          <cell r="N235"/>
          <cell r="O235"/>
          <cell r="P235">
            <v>46302</v>
          </cell>
          <cell r="Q235"/>
          <cell r="R235"/>
          <cell r="S235"/>
          <cell r="T235">
            <v>46302</v>
          </cell>
          <cell r="U235"/>
          <cell r="V235"/>
          <cell r="W235" t="str">
            <v>17-063668-Title II-365</v>
          </cell>
        </row>
        <row r="236">
          <cell r="B236" t="str">
            <v>133675</v>
          </cell>
          <cell r="C236" t="str">
            <v>Monona Grove School District</v>
          </cell>
          <cell r="D236" t="str">
            <v>005781059</v>
          </cell>
          <cell r="E236" t="str">
            <v>Monona Grove School District</v>
          </cell>
          <cell r="F236" t="str">
            <v>Title II A</v>
          </cell>
          <cell r="G236" t="str">
            <v>00</v>
          </cell>
          <cell r="H236">
            <v>41584</v>
          </cell>
          <cell r="I236">
            <v>41584</v>
          </cell>
          <cell r="J236"/>
          <cell r="K236"/>
          <cell r="L236">
            <v>41584</v>
          </cell>
          <cell r="M236"/>
          <cell r="N236"/>
          <cell r="O236"/>
          <cell r="P236">
            <v>41584</v>
          </cell>
          <cell r="Q236"/>
          <cell r="R236"/>
          <cell r="S236"/>
          <cell r="T236">
            <v>41584</v>
          </cell>
          <cell r="U236"/>
          <cell r="V236"/>
          <cell r="W236" t="str">
            <v>17-133675-Title II-365</v>
          </cell>
        </row>
        <row r="237">
          <cell r="B237" t="str">
            <v>233682</v>
          </cell>
          <cell r="C237" t="str">
            <v>Monroe School District</v>
          </cell>
          <cell r="D237">
            <v>100083526</v>
          </cell>
          <cell r="E237" t="str">
            <v>Monroe School District</v>
          </cell>
          <cell r="F237" t="str">
            <v>Title II A</v>
          </cell>
          <cell r="G237" t="str">
            <v>00</v>
          </cell>
          <cell r="H237">
            <v>71984</v>
          </cell>
          <cell r="I237">
            <v>71984</v>
          </cell>
          <cell r="J237"/>
          <cell r="K237"/>
          <cell r="L237">
            <v>71984</v>
          </cell>
          <cell r="M237"/>
          <cell r="N237"/>
          <cell r="O237"/>
          <cell r="P237">
            <v>71984</v>
          </cell>
          <cell r="Q237"/>
          <cell r="R237"/>
          <cell r="S237"/>
          <cell r="T237">
            <v>71984</v>
          </cell>
          <cell r="U237"/>
          <cell r="V237"/>
          <cell r="W237" t="str">
            <v>17-233682-Title II-365</v>
          </cell>
        </row>
        <row r="238">
          <cell r="B238" t="str">
            <v>393689</v>
          </cell>
          <cell r="C238" t="str">
            <v>Montello School District</v>
          </cell>
          <cell r="D238" t="str">
            <v>017355124</v>
          </cell>
          <cell r="E238" t="str">
            <v>Montello School District</v>
          </cell>
          <cell r="F238" t="str">
            <v>Title II A</v>
          </cell>
          <cell r="G238" t="str">
            <v>00</v>
          </cell>
          <cell r="H238">
            <v>50211</v>
          </cell>
          <cell r="I238">
            <v>50211</v>
          </cell>
          <cell r="J238"/>
          <cell r="K238"/>
          <cell r="L238">
            <v>50211</v>
          </cell>
          <cell r="M238"/>
          <cell r="N238"/>
          <cell r="O238"/>
          <cell r="P238">
            <v>50211</v>
          </cell>
          <cell r="Q238"/>
          <cell r="R238"/>
          <cell r="S238"/>
          <cell r="T238">
            <v>50211</v>
          </cell>
          <cell r="U238"/>
          <cell r="V238"/>
          <cell r="W238" t="str">
            <v>17-393689-Title II-365</v>
          </cell>
        </row>
        <row r="239">
          <cell r="B239" t="str">
            <v>233696</v>
          </cell>
          <cell r="C239" t="str">
            <v>Monticello School District</v>
          </cell>
          <cell r="D239">
            <v>189346745</v>
          </cell>
          <cell r="E239" t="str">
            <v>Monticello School District</v>
          </cell>
          <cell r="F239" t="str">
            <v>Title II A</v>
          </cell>
          <cell r="G239" t="str">
            <v>00</v>
          </cell>
          <cell r="H239">
            <v>7643</v>
          </cell>
          <cell r="I239">
            <v>7643</v>
          </cell>
          <cell r="J239"/>
          <cell r="K239"/>
          <cell r="L239">
            <v>7643</v>
          </cell>
          <cell r="M239"/>
          <cell r="N239"/>
          <cell r="O239"/>
          <cell r="P239">
            <v>7643</v>
          </cell>
          <cell r="Q239"/>
          <cell r="R239"/>
          <cell r="S239"/>
          <cell r="T239">
            <v>7643</v>
          </cell>
          <cell r="U239"/>
          <cell r="V239"/>
          <cell r="W239" t="str">
            <v>17-233696-Title II-365</v>
          </cell>
        </row>
        <row r="240">
          <cell r="B240" t="str">
            <v>373787</v>
          </cell>
          <cell r="C240" t="str">
            <v>Mosinee School District</v>
          </cell>
          <cell r="D240">
            <v>787130228</v>
          </cell>
          <cell r="E240" t="str">
            <v>Mosinee School District</v>
          </cell>
          <cell r="F240" t="str">
            <v>Title II A</v>
          </cell>
          <cell r="G240" t="str">
            <v>00</v>
          </cell>
          <cell r="H240">
            <v>64744</v>
          </cell>
          <cell r="I240">
            <v>64744</v>
          </cell>
          <cell r="J240"/>
          <cell r="K240"/>
          <cell r="L240">
            <v>64744</v>
          </cell>
          <cell r="M240"/>
          <cell r="N240"/>
          <cell r="O240"/>
          <cell r="P240">
            <v>64744</v>
          </cell>
          <cell r="Q240"/>
          <cell r="R240"/>
          <cell r="S240"/>
          <cell r="T240">
            <v>64744</v>
          </cell>
          <cell r="U240"/>
          <cell r="V240"/>
          <cell r="W240" t="str">
            <v>17-373787-Title II-365</v>
          </cell>
        </row>
        <row r="241">
          <cell r="B241" t="str">
            <v>133794</v>
          </cell>
          <cell r="C241" t="str">
            <v>Mount Horeb Area School District</v>
          </cell>
          <cell r="D241">
            <v>193078177</v>
          </cell>
          <cell r="E241" t="str">
            <v>Mount Horeb Area School District</v>
          </cell>
          <cell r="F241" t="str">
            <v>Title II A</v>
          </cell>
          <cell r="G241" t="str">
            <v>00</v>
          </cell>
          <cell r="H241">
            <v>30845</v>
          </cell>
          <cell r="I241">
            <v>30845</v>
          </cell>
          <cell r="J241"/>
          <cell r="K241"/>
          <cell r="L241">
            <v>30845</v>
          </cell>
          <cell r="M241"/>
          <cell r="N241"/>
          <cell r="O241"/>
          <cell r="P241">
            <v>30845</v>
          </cell>
          <cell r="Q241"/>
          <cell r="R241"/>
          <cell r="S241"/>
          <cell r="T241">
            <v>30845</v>
          </cell>
          <cell r="U241"/>
          <cell r="V241"/>
          <cell r="W241" t="str">
            <v>17-133794-Title II-365</v>
          </cell>
        </row>
        <row r="242">
          <cell r="B242" t="str">
            <v>673822</v>
          </cell>
          <cell r="C242" t="str">
            <v>Mukwonago School District</v>
          </cell>
          <cell r="D242" t="str">
            <v>078936119</v>
          </cell>
          <cell r="E242" t="str">
            <v>Mukwonago School District</v>
          </cell>
          <cell r="F242" t="str">
            <v>Title II A</v>
          </cell>
          <cell r="G242" t="str">
            <v>00</v>
          </cell>
          <cell r="H242">
            <v>92066</v>
          </cell>
          <cell r="I242">
            <v>92066</v>
          </cell>
          <cell r="J242"/>
          <cell r="K242"/>
          <cell r="L242">
            <v>92066</v>
          </cell>
          <cell r="M242"/>
          <cell r="N242"/>
          <cell r="O242"/>
          <cell r="P242">
            <v>92066</v>
          </cell>
          <cell r="Q242"/>
          <cell r="R242"/>
          <cell r="S242"/>
          <cell r="T242">
            <v>92066</v>
          </cell>
          <cell r="U242"/>
          <cell r="V242"/>
          <cell r="W242" t="str">
            <v>17-673822-Title II-365</v>
          </cell>
        </row>
        <row r="243">
          <cell r="B243" t="str">
            <v>673857</v>
          </cell>
          <cell r="C243" t="str">
            <v>Muskego-Norway School District</v>
          </cell>
          <cell r="D243" t="str">
            <v>028625044</v>
          </cell>
          <cell r="E243" t="str">
            <v>Muskego-Norway School District</v>
          </cell>
          <cell r="F243" t="str">
            <v>Title II A</v>
          </cell>
          <cell r="G243" t="str">
            <v>00</v>
          </cell>
          <cell r="H243">
            <v>82391</v>
          </cell>
          <cell r="I243">
            <v>82391</v>
          </cell>
          <cell r="J243"/>
          <cell r="K243"/>
          <cell r="L243">
            <v>82391</v>
          </cell>
          <cell r="M243"/>
          <cell r="N243"/>
          <cell r="O243"/>
          <cell r="P243">
            <v>82391</v>
          </cell>
          <cell r="Q243"/>
          <cell r="R243"/>
          <cell r="S243"/>
          <cell r="T243">
            <v>82391</v>
          </cell>
          <cell r="U243"/>
          <cell r="V243"/>
          <cell r="W243" t="str">
            <v>17-673857-Title II-365</v>
          </cell>
        </row>
        <row r="244">
          <cell r="B244" t="str">
            <v>293871</v>
          </cell>
          <cell r="C244" t="str">
            <v>Necedah Area School District</v>
          </cell>
          <cell r="D244" t="str">
            <v>013907977</v>
          </cell>
          <cell r="E244" t="str">
            <v>Necedah Area School District</v>
          </cell>
          <cell r="F244" t="str">
            <v>Title II A</v>
          </cell>
          <cell r="G244" t="str">
            <v>00</v>
          </cell>
          <cell r="H244">
            <v>38378</v>
          </cell>
          <cell r="I244">
            <v>38378</v>
          </cell>
          <cell r="J244"/>
          <cell r="K244"/>
          <cell r="L244">
            <v>38378</v>
          </cell>
          <cell r="M244"/>
          <cell r="N244"/>
          <cell r="O244"/>
          <cell r="P244">
            <v>38378</v>
          </cell>
          <cell r="Q244"/>
          <cell r="R244"/>
          <cell r="S244"/>
          <cell r="T244">
            <v>38378</v>
          </cell>
          <cell r="U244"/>
          <cell r="V244"/>
          <cell r="W244" t="str">
            <v>17-293871-Title II-365</v>
          </cell>
        </row>
        <row r="245">
          <cell r="B245" t="str">
            <v>703892</v>
          </cell>
          <cell r="C245" t="str">
            <v>Neenah Joint School District</v>
          </cell>
          <cell r="D245" t="str">
            <v>100675479</v>
          </cell>
          <cell r="E245" t="str">
            <v>Neenah Joint School District</v>
          </cell>
          <cell r="F245" t="str">
            <v>Title II A</v>
          </cell>
          <cell r="G245" t="str">
            <v>00</v>
          </cell>
          <cell r="H245">
            <v>168147</v>
          </cell>
          <cell r="I245">
            <v>168147</v>
          </cell>
          <cell r="J245"/>
          <cell r="K245"/>
          <cell r="L245">
            <v>168147</v>
          </cell>
          <cell r="M245"/>
          <cell r="N245"/>
          <cell r="O245"/>
          <cell r="P245">
            <v>168147</v>
          </cell>
          <cell r="Q245"/>
          <cell r="R245"/>
          <cell r="S245"/>
          <cell r="T245">
            <v>168147</v>
          </cell>
          <cell r="U245"/>
          <cell r="V245"/>
          <cell r="W245" t="str">
            <v>17-703892-Title II-365</v>
          </cell>
        </row>
        <row r="246">
          <cell r="B246" t="str">
            <v>103899</v>
          </cell>
          <cell r="C246" t="str">
            <v>Neillsville School District</v>
          </cell>
          <cell r="D246">
            <v>100083591</v>
          </cell>
          <cell r="E246" t="str">
            <v>Neillsville School District</v>
          </cell>
          <cell r="F246" t="str">
            <v>Title II A</v>
          </cell>
          <cell r="G246" t="str">
            <v>00</v>
          </cell>
          <cell r="H246">
            <v>49679</v>
          </cell>
          <cell r="I246">
            <v>49679</v>
          </cell>
          <cell r="J246"/>
          <cell r="K246"/>
          <cell r="L246">
            <v>49679</v>
          </cell>
          <cell r="M246"/>
          <cell r="N246"/>
          <cell r="O246"/>
          <cell r="P246">
            <v>49679</v>
          </cell>
          <cell r="Q246"/>
          <cell r="R246"/>
          <cell r="S246"/>
          <cell r="T246">
            <v>49679</v>
          </cell>
          <cell r="U246"/>
          <cell r="V246"/>
          <cell r="W246" t="str">
            <v>17-103899-Title II-365</v>
          </cell>
        </row>
        <row r="247">
          <cell r="B247" t="str">
            <v>713906</v>
          </cell>
          <cell r="C247" t="str">
            <v>Nekoosa School District</v>
          </cell>
          <cell r="D247" t="str">
            <v>930718762</v>
          </cell>
          <cell r="E247" t="str">
            <v>Nekoosa School District</v>
          </cell>
          <cell r="F247" t="str">
            <v>Title II A</v>
          </cell>
          <cell r="G247" t="str">
            <v>00</v>
          </cell>
          <cell r="H247">
            <v>49378</v>
          </cell>
          <cell r="I247">
            <v>49378</v>
          </cell>
          <cell r="J247"/>
          <cell r="K247"/>
          <cell r="L247">
            <v>49378</v>
          </cell>
          <cell r="M247"/>
          <cell r="N247"/>
          <cell r="O247"/>
          <cell r="P247">
            <v>49378</v>
          </cell>
          <cell r="Q247"/>
          <cell r="R247"/>
          <cell r="S247"/>
          <cell r="T247">
            <v>49378</v>
          </cell>
          <cell r="U247"/>
          <cell r="V247"/>
          <cell r="W247" t="str">
            <v>17-713906-Title II-365</v>
          </cell>
        </row>
        <row r="248">
          <cell r="B248" t="str">
            <v>093920</v>
          </cell>
          <cell r="C248" t="str">
            <v>New Auburn School District</v>
          </cell>
          <cell r="D248" t="str">
            <v>037832235</v>
          </cell>
          <cell r="E248" t="str">
            <v>New Auburn School District</v>
          </cell>
          <cell r="F248" t="str">
            <v>Title II A</v>
          </cell>
          <cell r="G248" t="str">
            <v>00</v>
          </cell>
          <cell r="H248">
            <v>18971</v>
          </cell>
          <cell r="I248">
            <v>18971</v>
          </cell>
          <cell r="J248"/>
          <cell r="K248"/>
          <cell r="L248">
            <v>18971</v>
          </cell>
          <cell r="M248"/>
          <cell r="N248"/>
          <cell r="O248"/>
          <cell r="P248">
            <v>18971</v>
          </cell>
          <cell r="Q248"/>
          <cell r="R248"/>
          <cell r="S248"/>
          <cell r="T248">
            <v>18971</v>
          </cell>
          <cell r="U248"/>
          <cell r="V248"/>
          <cell r="W248" t="str">
            <v>17-093920-Title II-365</v>
          </cell>
        </row>
        <row r="249">
          <cell r="B249" t="str">
            <v>673925</v>
          </cell>
          <cell r="C249" t="str">
            <v>New Berlin School District</v>
          </cell>
          <cell r="D249" t="str">
            <v>078948544</v>
          </cell>
          <cell r="E249" t="str">
            <v>New Berlin School District</v>
          </cell>
          <cell r="F249" t="str">
            <v>Title II A</v>
          </cell>
          <cell r="G249" t="str">
            <v>00</v>
          </cell>
          <cell r="H249">
            <v>64971</v>
          </cell>
          <cell r="I249">
            <v>64971</v>
          </cell>
          <cell r="J249"/>
          <cell r="K249"/>
          <cell r="L249">
            <v>64971</v>
          </cell>
          <cell r="M249"/>
          <cell r="N249"/>
          <cell r="O249"/>
          <cell r="P249">
            <v>64971</v>
          </cell>
          <cell r="Q249"/>
          <cell r="R249"/>
          <cell r="S249"/>
          <cell r="T249">
            <v>64971</v>
          </cell>
          <cell r="U249"/>
          <cell r="V249"/>
          <cell r="W249" t="str">
            <v>17-673925-Title II-365</v>
          </cell>
        </row>
        <row r="250">
          <cell r="B250" t="str">
            <v>233934</v>
          </cell>
          <cell r="C250" t="str">
            <v>New Glarus School District</v>
          </cell>
          <cell r="D250">
            <v>100083617</v>
          </cell>
          <cell r="E250" t="str">
            <v>New Glarus School District</v>
          </cell>
          <cell r="F250" t="str">
            <v>Title II A</v>
          </cell>
          <cell r="G250" t="str">
            <v>00</v>
          </cell>
          <cell r="H250">
            <v>26102</v>
          </cell>
          <cell r="I250">
            <v>26102</v>
          </cell>
          <cell r="J250"/>
          <cell r="K250"/>
          <cell r="L250">
            <v>26102</v>
          </cell>
          <cell r="M250"/>
          <cell r="N250"/>
          <cell r="O250"/>
          <cell r="P250">
            <v>26102</v>
          </cell>
          <cell r="Q250"/>
          <cell r="R250"/>
          <cell r="S250"/>
          <cell r="T250">
            <v>26102</v>
          </cell>
          <cell r="U250"/>
          <cell r="V250"/>
          <cell r="W250" t="str">
            <v>17-233934-Title II-365</v>
          </cell>
        </row>
        <row r="251">
          <cell r="B251" t="str">
            <v>083941</v>
          </cell>
          <cell r="C251" t="str">
            <v>New Holstein School District</v>
          </cell>
          <cell r="D251" t="str">
            <v>002614691</v>
          </cell>
          <cell r="E251" t="str">
            <v>New Holstein School District</v>
          </cell>
          <cell r="F251" t="str">
            <v>Title II A</v>
          </cell>
          <cell r="G251" t="str">
            <v>00</v>
          </cell>
          <cell r="H251">
            <v>44850</v>
          </cell>
          <cell r="I251">
            <v>44850</v>
          </cell>
          <cell r="J251"/>
          <cell r="K251"/>
          <cell r="L251">
            <v>44850</v>
          </cell>
          <cell r="M251"/>
          <cell r="N251"/>
          <cell r="O251"/>
          <cell r="P251">
            <v>44850</v>
          </cell>
          <cell r="Q251"/>
          <cell r="R251"/>
          <cell r="S251"/>
          <cell r="T251">
            <v>44850</v>
          </cell>
          <cell r="U251"/>
          <cell r="V251"/>
          <cell r="W251" t="str">
            <v>17-083941-Title II-365</v>
          </cell>
        </row>
        <row r="252">
          <cell r="B252" t="str">
            <v>293948</v>
          </cell>
          <cell r="C252" t="str">
            <v>New Lisbon School District</v>
          </cell>
          <cell r="D252" t="str">
            <v>030687834</v>
          </cell>
          <cell r="E252" t="str">
            <v>New Lisbon School District</v>
          </cell>
          <cell r="F252" t="str">
            <v>Title II A</v>
          </cell>
          <cell r="G252" t="str">
            <v>00</v>
          </cell>
          <cell r="H252">
            <v>35984</v>
          </cell>
          <cell r="I252">
            <v>35984</v>
          </cell>
          <cell r="J252"/>
          <cell r="K252"/>
          <cell r="L252">
            <v>35984</v>
          </cell>
          <cell r="M252"/>
          <cell r="N252"/>
          <cell r="O252"/>
          <cell r="P252">
            <v>35984</v>
          </cell>
          <cell r="Q252"/>
          <cell r="R252"/>
          <cell r="S252"/>
          <cell r="T252">
            <v>35984</v>
          </cell>
          <cell r="U252"/>
          <cell r="V252"/>
          <cell r="W252" t="str">
            <v>17-293948-Title II-365</v>
          </cell>
        </row>
        <row r="253">
          <cell r="B253" t="str">
            <v>683955</v>
          </cell>
          <cell r="C253" t="str">
            <v>New London School District</v>
          </cell>
          <cell r="D253" t="str">
            <v>100083641</v>
          </cell>
          <cell r="E253" t="str">
            <v>New London School District</v>
          </cell>
          <cell r="F253" t="str">
            <v>Title II A</v>
          </cell>
          <cell r="G253" t="str">
            <v>00</v>
          </cell>
          <cell r="H253">
            <v>81027</v>
          </cell>
          <cell r="I253">
            <v>81027</v>
          </cell>
          <cell r="J253"/>
          <cell r="K253"/>
          <cell r="L253">
            <v>81027</v>
          </cell>
          <cell r="M253"/>
          <cell r="N253"/>
          <cell r="O253"/>
          <cell r="P253">
            <v>81027</v>
          </cell>
          <cell r="Q253"/>
          <cell r="R253"/>
          <cell r="S253"/>
          <cell r="T253">
            <v>81027</v>
          </cell>
          <cell r="U253"/>
          <cell r="V253"/>
          <cell r="W253" t="str">
            <v>17-683955-Title II-365</v>
          </cell>
        </row>
        <row r="254">
          <cell r="B254" t="str">
            <v>553962</v>
          </cell>
          <cell r="C254" t="str">
            <v>New Richmond School District</v>
          </cell>
          <cell r="D254" t="str">
            <v>010353670</v>
          </cell>
          <cell r="E254" t="str">
            <v>New Richmond School District</v>
          </cell>
          <cell r="F254" t="str">
            <v>Title II A</v>
          </cell>
          <cell r="G254" t="str">
            <v>00</v>
          </cell>
          <cell r="H254">
            <v>76132</v>
          </cell>
          <cell r="I254">
            <v>76132</v>
          </cell>
          <cell r="J254"/>
          <cell r="K254"/>
          <cell r="L254">
            <v>76132</v>
          </cell>
          <cell r="M254"/>
          <cell r="N254"/>
          <cell r="O254"/>
          <cell r="P254">
            <v>76132</v>
          </cell>
          <cell r="Q254"/>
          <cell r="R254"/>
          <cell r="S254"/>
          <cell r="T254">
            <v>76132</v>
          </cell>
          <cell r="U254"/>
          <cell r="V254"/>
          <cell r="W254" t="str">
            <v>17-553962-Title II-365</v>
          </cell>
        </row>
        <row r="255">
          <cell r="B255" t="str">
            <v>383969</v>
          </cell>
          <cell r="C255" t="str">
            <v>Niagara School District</v>
          </cell>
          <cell r="D255">
            <v>193078912</v>
          </cell>
          <cell r="E255" t="str">
            <v>Niagara School District</v>
          </cell>
          <cell r="F255" t="str">
            <v>Title II A</v>
          </cell>
          <cell r="G255" t="str">
            <v>00</v>
          </cell>
          <cell r="H255">
            <v>16695</v>
          </cell>
          <cell r="I255">
            <v>16695</v>
          </cell>
          <cell r="J255"/>
          <cell r="K255"/>
          <cell r="L255">
            <v>16695</v>
          </cell>
          <cell r="M255"/>
          <cell r="N255"/>
          <cell r="O255"/>
          <cell r="P255">
            <v>16695</v>
          </cell>
          <cell r="Q255"/>
          <cell r="R255"/>
          <cell r="S255"/>
          <cell r="T255">
            <v>16695</v>
          </cell>
          <cell r="U255"/>
          <cell r="V255"/>
          <cell r="W255" t="str">
            <v>17-383969-Title II-365</v>
          </cell>
        </row>
        <row r="256">
          <cell r="B256" t="str">
            <v>402177</v>
          </cell>
          <cell r="C256" t="str">
            <v>Nicolet Union High School</v>
          </cell>
          <cell r="D256" t="str">
            <v>076152933</v>
          </cell>
          <cell r="E256" t="str">
            <v>Nicolet Union High School</v>
          </cell>
          <cell r="F256" t="str">
            <v>Title II A</v>
          </cell>
          <cell r="G256" t="str">
            <v>00</v>
          </cell>
          <cell r="H256">
            <v>24549</v>
          </cell>
          <cell r="I256">
            <v>24549</v>
          </cell>
          <cell r="J256"/>
          <cell r="K256"/>
          <cell r="L256">
            <v>24549</v>
          </cell>
          <cell r="M256"/>
          <cell r="N256"/>
          <cell r="O256"/>
          <cell r="P256">
            <v>24549</v>
          </cell>
          <cell r="Q256"/>
          <cell r="R256"/>
          <cell r="S256"/>
          <cell r="T256">
            <v>24549</v>
          </cell>
          <cell r="U256"/>
          <cell r="V256"/>
          <cell r="W256" t="str">
            <v>17-402177-Title II-365</v>
          </cell>
        </row>
        <row r="257">
          <cell r="B257" t="str">
            <v>673976</v>
          </cell>
          <cell r="C257" t="str">
            <v>Norris School District</v>
          </cell>
          <cell r="D257">
            <v>100083666</v>
          </cell>
          <cell r="E257" t="str">
            <v>Norris School District</v>
          </cell>
          <cell r="F257" t="str">
            <v>Title II A</v>
          </cell>
          <cell r="G257" t="str">
            <v>00</v>
          </cell>
          <cell r="H257">
            <v>1304</v>
          </cell>
          <cell r="I257">
            <v>1304</v>
          </cell>
          <cell r="J257"/>
          <cell r="K257"/>
          <cell r="L257">
            <v>1304</v>
          </cell>
          <cell r="M257"/>
          <cell r="N257"/>
          <cell r="O257"/>
          <cell r="P257">
            <v>1304</v>
          </cell>
          <cell r="Q257"/>
          <cell r="R257"/>
          <cell r="S257"/>
          <cell r="T257">
            <v>1304</v>
          </cell>
          <cell r="U257"/>
          <cell r="V257"/>
          <cell r="W257" t="str">
            <v>17-673976-Title II-365</v>
          </cell>
        </row>
        <row r="258">
          <cell r="B258" t="str">
            <v>514690</v>
          </cell>
          <cell r="C258" t="str">
            <v>North Cape School District</v>
          </cell>
          <cell r="D258">
            <v>100589563</v>
          </cell>
          <cell r="E258" t="str">
            <v>North Cape School District</v>
          </cell>
          <cell r="F258" t="str">
            <v>Title II A</v>
          </cell>
          <cell r="G258" t="str">
            <v>00</v>
          </cell>
          <cell r="H258">
            <v>3255</v>
          </cell>
          <cell r="I258">
            <v>3255</v>
          </cell>
          <cell r="J258"/>
          <cell r="K258"/>
          <cell r="L258">
            <v>3255</v>
          </cell>
          <cell r="M258"/>
          <cell r="N258"/>
          <cell r="O258"/>
          <cell r="P258">
            <v>3255</v>
          </cell>
          <cell r="Q258"/>
          <cell r="R258"/>
          <cell r="S258"/>
          <cell r="T258">
            <v>3255</v>
          </cell>
          <cell r="U258"/>
          <cell r="V258"/>
          <cell r="W258" t="str">
            <v>17-514690-Title II-365</v>
          </cell>
        </row>
        <row r="259">
          <cell r="B259" t="str">
            <v>122016</v>
          </cell>
          <cell r="C259" t="str">
            <v>North Crawford School District</v>
          </cell>
          <cell r="D259" t="str">
            <v>004915146</v>
          </cell>
          <cell r="E259" t="str">
            <v>North Crawford School District</v>
          </cell>
          <cell r="F259" t="str">
            <v>Title II A</v>
          </cell>
          <cell r="G259" t="str">
            <v>00</v>
          </cell>
          <cell r="H259">
            <v>29861</v>
          </cell>
          <cell r="I259">
            <v>29861</v>
          </cell>
          <cell r="J259"/>
          <cell r="K259"/>
          <cell r="L259">
            <v>29861</v>
          </cell>
          <cell r="M259"/>
          <cell r="N259"/>
          <cell r="O259"/>
          <cell r="P259">
            <v>29861</v>
          </cell>
          <cell r="Q259"/>
          <cell r="R259"/>
          <cell r="S259"/>
          <cell r="T259">
            <v>29861</v>
          </cell>
          <cell r="U259"/>
          <cell r="V259"/>
          <cell r="W259" t="str">
            <v>17-122016-Title II-365</v>
          </cell>
        </row>
        <row r="260">
          <cell r="B260" t="str">
            <v>203983</v>
          </cell>
          <cell r="C260" t="str">
            <v>North Fond du Lac School District</v>
          </cell>
          <cell r="D260" t="str">
            <v>009428459</v>
          </cell>
          <cell r="E260" t="str">
            <v>North Fond du Lac School District</v>
          </cell>
          <cell r="F260" t="str">
            <v>Title II A</v>
          </cell>
          <cell r="G260" t="str">
            <v>00</v>
          </cell>
          <cell r="H260">
            <v>31293</v>
          </cell>
          <cell r="I260">
            <v>31293</v>
          </cell>
          <cell r="J260"/>
          <cell r="K260"/>
          <cell r="L260">
            <v>31293</v>
          </cell>
          <cell r="M260"/>
          <cell r="N260"/>
          <cell r="O260"/>
          <cell r="P260">
            <v>31293</v>
          </cell>
          <cell r="Q260"/>
          <cell r="R260"/>
          <cell r="S260"/>
          <cell r="T260">
            <v>31293</v>
          </cell>
          <cell r="U260"/>
          <cell r="V260"/>
          <cell r="W260" t="str">
            <v>17-203983-Title II-365</v>
          </cell>
        </row>
        <row r="261">
          <cell r="B261" t="str">
            <v>673514</v>
          </cell>
          <cell r="C261" t="str">
            <v>North Lake School District</v>
          </cell>
          <cell r="D261">
            <v>788950145</v>
          </cell>
          <cell r="E261" t="str">
            <v>North Lake School District</v>
          </cell>
          <cell r="F261" t="str">
            <v>Title II A</v>
          </cell>
          <cell r="G261" t="str">
            <v>00</v>
          </cell>
          <cell r="H261">
            <v>4594</v>
          </cell>
          <cell r="I261">
            <v>4594</v>
          </cell>
          <cell r="J261"/>
          <cell r="K261"/>
          <cell r="L261">
            <v>4594</v>
          </cell>
          <cell r="M261"/>
          <cell r="N261"/>
          <cell r="O261"/>
          <cell r="P261">
            <v>4594</v>
          </cell>
          <cell r="Q261"/>
          <cell r="R261"/>
          <cell r="S261"/>
          <cell r="T261">
            <v>4594</v>
          </cell>
          <cell r="U261"/>
          <cell r="V261"/>
          <cell r="W261" t="str">
            <v>17-673514-Title II-365</v>
          </cell>
        </row>
        <row r="262">
          <cell r="B262" t="str">
            <v>630616</v>
          </cell>
          <cell r="C262" t="str">
            <v>North Lakeland School District</v>
          </cell>
          <cell r="D262">
            <v>193503844</v>
          </cell>
          <cell r="E262" t="str">
            <v>North Lakeland School District</v>
          </cell>
          <cell r="F262" t="str">
            <v>Title II A</v>
          </cell>
          <cell r="G262" t="str">
            <v>00</v>
          </cell>
          <cell r="H262">
            <v>15043</v>
          </cell>
          <cell r="I262">
            <v>15043</v>
          </cell>
          <cell r="J262"/>
          <cell r="K262"/>
          <cell r="L262">
            <v>15043</v>
          </cell>
          <cell r="M262"/>
          <cell r="N262"/>
          <cell r="O262"/>
          <cell r="P262">
            <v>15043</v>
          </cell>
          <cell r="Q262"/>
          <cell r="R262"/>
          <cell r="S262"/>
          <cell r="T262">
            <v>15043</v>
          </cell>
          <cell r="U262"/>
          <cell r="V262"/>
          <cell r="W262" t="str">
            <v>17-630616-Title II-365</v>
          </cell>
        </row>
        <row r="263">
          <cell r="B263" t="str">
            <v>451945</v>
          </cell>
          <cell r="C263" t="str">
            <v>Northern Ozaukee School District</v>
          </cell>
          <cell r="D263">
            <v>156962524</v>
          </cell>
          <cell r="E263" t="str">
            <v>Northern Ozaukee School District</v>
          </cell>
          <cell r="F263" t="str">
            <v>Title II A</v>
          </cell>
          <cell r="G263" t="str">
            <v>00</v>
          </cell>
          <cell r="H263">
            <v>19229</v>
          </cell>
          <cell r="I263">
            <v>19229</v>
          </cell>
          <cell r="J263"/>
          <cell r="K263"/>
          <cell r="L263">
            <v>19229</v>
          </cell>
          <cell r="M263"/>
          <cell r="N263"/>
          <cell r="O263"/>
          <cell r="P263">
            <v>19229</v>
          </cell>
          <cell r="Q263"/>
          <cell r="R263"/>
          <cell r="S263"/>
          <cell r="T263">
            <v>19229</v>
          </cell>
          <cell r="U263"/>
          <cell r="V263"/>
          <cell r="W263" t="str">
            <v>17-451945-Title II-365</v>
          </cell>
        </row>
        <row r="264">
          <cell r="B264" t="str">
            <v>631526</v>
          </cell>
          <cell r="C264" t="str">
            <v>Northland Pines School District</v>
          </cell>
          <cell r="D264" t="str">
            <v>083297770</v>
          </cell>
          <cell r="E264" t="str">
            <v>Northland Pines School District</v>
          </cell>
          <cell r="F264" t="str">
            <v>Title II A</v>
          </cell>
          <cell r="G264" t="str">
            <v>00</v>
          </cell>
          <cell r="H264">
            <v>60678</v>
          </cell>
          <cell r="I264">
            <v>60678</v>
          </cell>
          <cell r="J264"/>
          <cell r="K264"/>
          <cell r="L264">
            <v>60678</v>
          </cell>
          <cell r="M264"/>
          <cell r="N264"/>
          <cell r="O264"/>
          <cell r="P264">
            <v>60678</v>
          </cell>
          <cell r="Q264"/>
          <cell r="R264"/>
          <cell r="S264"/>
          <cell r="T264">
            <v>60678</v>
          </cell>
          <cell r="U264"/>
          <cell r="V264"/>
          <cell r="W264" t="str">
            <v>17-631526-Title II-365</v>
          </cell>
        </row>
        <row r="265">
          <cell r="B265" t="str">
            <v>653654</v>
          </cell>
          <cell r="C265" t="str">
            <v>Northwood School District</v>
          </cell>
          <cell r="D265" t="str">
            <v>193459633</v>
          </cell>
          <cell r="E265" t="str">
            <v>Northwood School District</v>
          </cell>
          <cell r="F265" t="str">
            <v>Title II A</v>
          </cell>
          <cell r="G265" t="str">
            <v>00</v>
          </cell>
          <cell r="H265">
            <v>23885</v>
          </cell>
          <cell r="I265">
            <v>23885</v>
          </cell>
          <cell r="J265"/>
          <cell r="K265"/>
          <cell r="L265">
            <v>23885</v>
          </cell>
          <cell r="M265"/>
          <cell r="N265"/>
          <cell r="O265"/>
          <cell r="P265">
            <v>23885</v>
          </cell>
          <cell r="Q265"/>
          <cell r="R265"/>
          <cell r="S265"/>
          <cell r="T265">
            <v>23885</v>
          </cell>
          <cell r="U265"/>
          <cell r="V265"/>
          <cell r="W265" t="str">
            <v>17-653654-Title II-365</v>
          </cell>
        </row>
        <row r="266">
          <cell r="B266" t="str">
            <v>413990</v>
          </cell>
          <cell r="C266" t="str">
            <v>Norwalk-Ontario-Wilton School District</v>
          </cell>
          <cell r="D266" t="str">
            <v>100675495</v>
          </cell>
          <cell r="E266" t="str">
            <v>Norwalk-Ontario-Wilton School District</v>
          </cell>
          <cell r="F266" t="str">
            <v>Title II A</v>
          </cell>
          <cell r="G266" t="str">
            <v>00</v>
          </cell>
          <cell r="H266">
            <v>51706</v>
          </cell>
          <cell r="I266">
            <v>51706</v>
          </cell>
          <cell r="J266"/>
          <cell r="K266"/>
          <cell r="L266">
            <v>51706</v>
          </cell>
          <cell r="M266"/>
          <cell r="N266"/>
          <cell r="O266"/>
          <cell r="P266">
            <v>51706</v>
          </cell>
          <cell r="Q266"/>
          <cell r="R266"/>
          <cell r="S266"/>
          <cell r="T266">
            <v>51706</v>
          </cell>
          <cell r="U266"/>
          <cell r="V266"/>
          <cell r="W266" t="str">
            <v>17-413990-Title II-365</v>
          </cell>
        </row>
        <row r="267">
          <cell r="B267" t="str">
            <v>514011</v>
          </cell>
          <cell r="C267" t="str">
            <v>Norway Joint #7 School District</v>
          </cell>
          <cell r="D267">
            <v>193079290</v>
          </cell>
          <cell r="E267" t="str">
            <v>Norway Joint #7 School District</v>
          </cell>
          <cell r="F267" t="str">
            <v>Title II A</v>
          </cell>
          <cell r="G267" t="str">
            <v>00</v>
          </cell>
          <cell r="H267">
            <v>3264</v>
          </cell>
          <cell r="I267">
            <v>3264</v>
          </cell>
          <cell r="J267"/>
          <cell r="K267"/>
          <cell r="L267">
            <v>3264</v>
          </cell>
          <cell r="M267"/>
          <cell r="N267"/>
          <cell r="O267"/>
          <cell r="P267">
            <v>3264</v>
          </cell>
          <cell r="Q267"/>
          <cell r="R267"/>
          <cell r="S267"/>
          <cell r="T267">
            <v>3264</v>
          </cell>
          <cell r="U267"/>
          <cell r="V267"/>
          <cell r="W267" t="str">
            <v>17-514011-Title II-365</v>
          </cell>
        </row>
        <row r="268">
          <cell r="B268" t="str">
            <v>404018</v>
          </cell>
          <cell r="C268" t="str">
            <v>Oak Creek-Franklin School District</v>
          </cell>
          <cell r="D268" t="str">
            <v>080502131</v>
          </cell>
          <cell r="E268" t="str">
            <v>Oak Creek-Franklin School District</v>
          </cell>
          <cell r="F268" t="str">
            <v>Title II A</v>
          </cell>
          <cell r="G268" t="str">
            <v>00</v>
          </cell>
          <cell r="H268">
            <v>66706</v>
          </cell>
          <cell r="I268">
            <v>66706</v>
          </cell>
          <cell r="J268"/>
          <cell r="K268"/>
          <cell r="L268">
            <v>66706</v>
          </cell>
          <cell r="M268"/>
          <cell r="N268"/>
          <cell r="O268"/>
          <cell r="P268">
            <v>66706</v>
          </cell>
          <cell r="Q268"/>
          <cell r="R268"/>
          <cell r="S268"/>
          <cell r="T268">
            <v>66706</v>
          </cell>
          <cell r="U268"/>
          <cell r="V268"/>
          <cell r="W268" t="str">
            <v>17-404018-Title II-365</v>
          </cell>
        </row>
        <row r="269">
          <cell r="B269" t="str">
            <v>204025</v>
          </cell>
          <cell r="C269" t="str">
            <v>Oakfield School District</v>
          </cell>
          <cell r="D269" t="str">
            <v>009474735</v>
          </cell>
          <cell r="E269" t="str">
            <v>Oakfield School District</v>
          </cell>
          <cell r="F269" t="str">
            <v>Title II A</v>
          </cell>
          <cell r="G269" t="str">
            <v>00</v>
          </cell>
          <cell r="H269">
            <v>15363</v>
          </cell>
          <cell r="I269">
            <v>15363</v>
          </cell>
          <cell r="J269"/>
          <cell r="K269"/>
          <cell r="L269">
            <v>15363</v>
          </cell>
          <cell r="M269"/>
          <cell r="N269"/>
          <cell r="O269"/>
          <cell r="P269">
            <v>15363</v>
          </cell>
          <cell r="Q269"/>
          <cell r="R269"/>
          <cell r="S269"/>
          <cell r="T269">
            <v>15363</v>
          </cell>
          <cell r="U269"/>
          <cell r="V269"/>
          <cell r="W269" t="str">
            <v>17-204025-Title II-365</v>
          </cell>
        </row>
        <row r="270">
          <cell r="B270" t="str">
            <v>674060</v>
          </cell>
          <cell r="C270" t="str">
            <v>Oconomowoc Area School District</v>
          </cell>
          <cell r="D270" t="str">
            <v>100083690</v>
          </cell>
          <cell r="E270" t="str">
            <v>Oconomowoc Area School District</v>
          </cell>
          <cell r="F270" t="str">
            <v>Title II A</v>
          </cell>
          <cell r="G270" t="str">
            <v>00</v>
          </cell>
          <cell r="H270">
            <v>85569</v>
          </cell>
          <cell r="I270">
            <v>85569</v>
          </cell>
          <cell r="J270"/>
          <cell r="K270"/>
          <cell r="L270">
            <v>85569</v>
          </cell>
          <cell r="M270"/>
          <cell r="N270"/>
          <cell r="O270"/>
          <cell r="P270">
            <v>85569</v>
          </cell>
          <cell r="Q270"/>
          <cell r="R270"/>
          <cell r="S270"/>
          <cell r="T270">
            <v>85569</v>
          </cell>
          <cell r="U270"/>
          <cell r="V270"/>
          <cell r="W270" t="str">
            <v>17-674060-Title II-365</v>
          </cell>
        </row>
        <row r="271">
          <cell r="B271" t="str">
            <v>424067</v>
          </cell>
          <cell r="C271" t="str">
            <v>Oconto Unified School District</v>
          </cell>
          <cell r="D271">
            <v>100607852</v>
          </cell>
          <cell r="E271" t="str">
            <v>Oconto Unified School District</v>
          </cell>
          <cell r="F271" t="str">
            <v>Title II A</v>
          </cell>
          <cell r="G271" t="str">
            <v>00</v>
          </cell>
          <cell r="H271">
            <v>53507</v>
          </cell>
          <cell r="I271">
            <v>53507</v>
          </cell>
          <cell r="J271"/>
          <cell r="K271"/>
          <cell r="L271">
            <v>53507</v>
          </cell>
          <cell r="M271"/>
          <cell r="N271"/>
          <cell r="O271"/>
          <cell r="P271">
            <v>53507</v>
          </cell>
          <cell r="Q271"/>
          <cell r="R271"/>
          <cell r="S271"/>
          <cell r="T271">
            <v>53507</v>
          </cell>
          <cell r="U271"/>
          <cell r="V271"/>
          <cell r="W271" t="str">
            <v>17-424067-Title II-365</v>
          </cell>
        </row>
        <row r="272">
          <cell r="B272" t="str">
            <v>424074</v>
          </cell>
          <cell r="C272" t="str">
            <v>Oconto Falls School District</v>
          </cell>
          <cell r="D272" t="str">
            <v>607481918</v>
          </cell>
          <cell r="E272" t="str">
            <v>Oconto Falls School District</v>
          </cell>
          <cell r="F272" t="str">
            <v>Title II A</v>
          </cell>
          <cell r="G272" t="str">
            <v>00</v>
          </cell>
          <cell r="H272">
            <v>61829</v>
          </cell>
          <cell r="I272">
            <v>61829</v>
          </cell>
          <cell r="J272"/>
          <cell r="K272"/>
          <cell r="L272">
            <v>61829</v>
          </cell>
          <cell r="M272"/>
          <cell r="N272"/>
          <cell r="O272"/>
          <cell r="P272">
            <v>61829</v>
          </cell>
          <cell r="Q272"/>
          <cell r="R272"/>
          <cell r="S272"/>
          <cell r="T272">
            <v>61829</v>
          </cell>
          <cell r="U272"/>
          <cell r="V272"/>
          <cell r="W272" t="str">
            <v>17-424074-Title II-365</v>
          </cell>
        </row>
        <row r="273">
          <cell r="B273" t="str">
            <v>704088</v>
          </cell>
          <cell r="C273" t="str">
            <v>Omro School District</v>
          </cell>
          <cell r="D273" t="str">
            <v>029299096</v>
          </cell>
          <cell r="E273" t="str">
            <v>Omro School District</v>
          </cell>
          <cell r="F273" t="str">
            <v>Title II A</v>
          </cell>
          <cell r="G273" t="str">
            <v>00</v>
          </cell>
          <cell r="H273">
            <v>34787</v>
          </cell>
          <cell r="I273">
            <v>34787</v>
          </cell>
          <cell r="J273"/>
          <cell r="K273"/>
          <cell r="L273">
            <v>34787</v>
          </cell>
          <cell r="M273"/>
          <cell r="N273"/>
          <cell r="O273"/>
          <cell r="P273">
            <v>34787</v>
          </cell>
          <cell r="Q273"/>
          <cell r="R273"/>
          <cell r="S273"/>
          <cell r="T273">
            <v>34787</v>
          </cell>
          <cell r="U273"/>
          <cell r="V273"/>
          <cell r="W273" t="str">
            <v>17-704088-Title II-365</v>
          </cell>
        </row>
        <row r="274">
          <cell r="B274" t="str">
            <v>324095</v>
          </cell>
          <cell r="C274" t="str">
            <v>Onalaska School District</v>
          </cell>
          <cell r="D274" t="str">
            <v>031858095</v>
          </cell>
          <cell r="E274" t="str">
            <v>Onalaska School District</v>
          </cell>
          <cell r="F274" t="str">
            <v>Title II A</v>
          </cell>
          <cell r="G274" t="str">
            <v>00</v>
          </cell>
          <cell r="H274">
            <v>61456</v>
          </cell>
          <cell r="I274">
            <v>61456</v>
          </cell>
          <cell r="J274"/>
          <cell r="K274"/>
          <cell r="L274">
            <v>61456</v>
          </cell>
          <cell r="M274"/>
          <cell r="N274"/>
          <cell r="O274"/>
          <cell r="P274">
            <v>61456</v>
          </cell>
          <cell r="Q274"/>
          <cell r="R274"/>
          <cell r="S274"/>
          <cell r="T274">
            <v>61456</v>
          </cell>
          <cell r="U274"/>
          <cell r="V274"/>
          <cell r="W274" t="str">
            <v>17-324095-Title II-365</v>
          </cell>
        </row>
        <row r="275">
          <cell r="B275" t="str">
            <v>594137</v>
          </cell>
          <cell r="C275" t="str">
            <v>Oostburg School District</v>
          </cell>
          <cell r="D275">
            <v>100083740</v>
          </cell>
          <cell r="E275" t="str">
            <v>Oostburg School District</v>
          </cell>
          <cell r="F275" t="str">
            <v>Title II A</v>
          </cell>
          <cell r="G275" t="str">
            <v>00</v>
          </cell>
          <cell r="H275">
            <v>14238</v>
          </cell>
          <cell r="I275">
            <v>14238</v>
          </cell>
          <cell r="J275"/>
          <cell r="K275"/>
          <cell r="L275">
            <v>14238</v>
          </cell>
          <cell r="M275"/>
          <cell r="N275"/>
          <cell r="O275"/>
          <cell r="P275">
            <v>14238</v>
          </cell>
          <cell r="Q275"/>
          <cell r="R275"/>
          <cell r="S275"/>
          <cell r="T275">
            <v>14238</v>
          </cell>
          <cell r="U275"/>
          <cell r="V275"/>
          <cell r="W275" t="str">
            <v>17-594137-Title II-365</v>
          </cell>
        </row>
        <row r="276">
          <cell r="B276" t="str">
            <v>134144</v>
          </cell>
          <cell r="C276" t="str">
            <v>Oregon School District</v>
          </cell>
          <cell r="D276">
            <v>100083757</v>
          </cell>
          <cell r="E276" t="str">
            <v>Oregon School District</v>
          </cell>
          <cell r="F276" t="str">
            <v>Title II A</v>
          </cell>
          <cell r="G276" t="str">
            <v>00</v>
          </cell>
          <cell r="H276">
            <v>46559</v>
          </cell>
          <cell r="I276">
            <v>46559</v>
          </cell>
          <cell r="J276"/>
          <cell r="K276"/>
          <cell r="L276">
            <v>46559</v>
          </cell>
          <cell r="M276"/>
          <cell r="N276"/>
          <cell r="O276"/>
          <cell r="P276">
            <v>46559</v>
          </cell>
          <cell r="Q276"/>
          <cell r="R276"/>
          <cell r="S276"/>
          <cell r="T276">
            <v>46559</v>
          </cell>
          <cell r="U276"/>
          <cell r="V276"/>
          <cell r="W276" t="str">
            <v>17-134144-Title II-365</v>
          </cell>
        </row>
        <row r="277">
          <cell r="B277" t="str">
            <v>484165</v>
          </cell>
          <cell r="C277" t="str">
            <v>Osceola School District</v>
          </cell>
          <cell r="D277" t="str">
            <v>074212143</v>
          </cell>
          <cell r="E277" t="str">
            <v>Osceola School District</v>
          </cell>
          <cell r="F277" t="str">
            <v>Title II A</v>
          </cell>
          <cell r="G277" t="str">
            <v>00</v>
          </cell>
          <cell r="H277">
            <v>39154</v>
          </cell>
          <cell r="I277">
            <v>39154</v>
          </cell>
          <cell r="J277"/>
          <cell r="K277"/>
          <cell r="L277">
            <v>39154</v>
          </cell>
          <cell r="M277"/>
          <cell r="N277"/>
          <cell r="O277"/>
          <cell r="P277">
            <v>39154</v>
          </cell>
          <cell r="Q277"/>
          <cell r="R277"/>
          <cell r="S277"/>
          <cell r="T277">
            <v>39154</v>
          </cell>
          <cell r="U277"/>
          <cell r="V277"/>
          <cell r="W277" t="str">
            <v>17-484165-Title II-365</v>
          </cell>
        </row>
        <row r="278">
          <cell r="B278" t="str">
            <v>704179</v>
          </cell>
          <cell r="C278" t="str">
            <v>Oshkosh Area School District</v>
          </cell>
          <cell r="D278" t="str">
            <v>021114251</v>
          </cell>
          <cell r="E278" t="str">
            <v>Oshkosh Area School District</v>
          </cell>
          <cell r="F278" t="str">
            <v>Title II A</v>
          </cell>
          <cell r="G278" t="str">
            <v>00</v>
          </cell>
          <cell r="H278">
            <v>342801</v>
          </cell>
          <cell r="I278">
            <v>342801</v>
          </cell>
          <cell r="J278"/>
          <cell r="K278"/>
          <cell r="L278">
            <v>342801</v>
          </cell>
          <cell r="M278"/>
          <cell r="N278"/>
          <cell r="O278"/>
          <cell r="P278">
            <v>342801</v>
          </cell>
          <cell r="Q278"/>
          <cell r="R278"/>
          <cell r="S278"/>
          <cell r="T278">
            <v>342801</v>
          </cell>
          <cell r="U278"/>
          <cell r="V278"/>
          <cell r="W278" t="str">
            <v>17-704179-Title II-365</v>
          </cell>
        </row>
        <row r="279">
          <cell r="B279" t="str">
            <v>614186</v>
          </cell>
          <cell r="C279" t="str">
            <v>Osseo-Fairchild School District</v>
          </cell>
          <cell r="D279" t="str">
            <v>830348231</v>
          </cell>
          <cell r="E279" t="str">
            <v>Osseo-Fairchild School District</v>
          </cell>
          <cell r="F279" t="str">
            <v>Title II A</v>
          </cell>
          <cell r="G279" t="str">
            <v>00</v>
          </cell>
          <cell r="H279">
            <v>41695</v>
          </cell>
          <cell r="I279">
            <v>41695</v>
          </cell>
          <cell r="J279"/>
          <cell r="K279"/>
          <cell r="L279">
            <v>41695</v>
          </cell>
          <cell r="M279"/>
          <cell r="N279"/>
          <cell r="O279"/>
          <cell r="P279">
            <v>41695</v>
          </cell>
          <cell r="Q279"/>
          <cell r="R279"/>
          <cell r="S279"/>
          <cell r="T279">
            <v>41695</v>
          </cell>
          <cell r="U279"/>
          <cell r="V279"/>
          <cell r="W279" t="str">
            <v>17-614186-Title II-365</v>
          </cell>
        </row>
        <row r="280">
          <cell r="B280" t="str">
            <v>104207</v>
          </cell>
          <cell r="C280" t="str">
            <v>Owen-Withee School District</v>
          </cell>
          <cell r="D280">
            <v>193078011</v>
          </cell>
          <cell r="E280" t="str">
            <v>Owen-Withee School District</v>
          </cell>
          <cell r="F280" t="str">
            <v>Title II A</v>
          </cell>
          <cell r="G280" t="str">
            <v>00</v>
          </cell>
          <cell r="H280">
            <v>36875</v>
          </cell>
          <cell r="I280">
            <v>36875</v>
          </cell>
          <cell r="J280"/>
          <cell r="K280"/>
          <cell r="L280">
            <v>36875</v>
          </cell>
          <cell r="M280"/>
          <cell r="N280"/>
          <cell r="O280"/>
          <cell r="P280">
            <v>36875</v>
          </cell>
          <cell r="Q280"/>
          <cell r="R280"/>
          <cell r="S280"/>
          <cell r="T280">
            <v>36875</v>
          </cell>
          <cell r="U280"/>
          <cell r="V280"/>
          <cell r="W280" t="str">
            <v>17-104207-Title II-365</v>
          </cell>
        </row>
        <row r="281">
          <cell r="B281" t="str">
            <v>284221</v>
          </cell>
          <cell r="C281" t="str">
            <v>Palmyra-Eagle Area School District</v>
          </cell>
          <cell r="D281" t="str">
            <v>089850614</v>
          </cell>
          <cell r="E281" t="str">
            <v>Palmyra-Eagle Area School District</v>
          </cell>
          <cell r="F281" t="str">
            <v>Title II A</v>
          </cell>
          <cell r="G281" t="str">
            <v>00</v>
          </cell>
          <cell r="H281">
            <v>29626</v>
          </cell>
          <cell r="I281">
            <v>29626</v>
          </cell>
          <cell r="J281"/>
          <cell r="K281"/>
          <cell r="L281">
            <v>29626</v>
          </cell>
          <cell r="M281"/>
          <cell r="N281"/>
          <cell r="O281"/>
          <cell r="P281">
            <v>29626</v>
          </cell>
          <cell r="Q281"/>
          <cell r="R281"/>
          <cell r="S281"/>
          <cell r="T281">
            <v>29626</v>
          </cell>
          <cell r="U281"/>
          <cell r="V281"/>
          <cell r="W281" t="str">
            <v>17-284221-Title II-365</v>
          </cell>
        </row>
        <row r="282">
          <cell r="B282" t="str">
            <v>114228</v>
          </cell>
          <cell r="C282" t="str">
            <v>Pardeeville Area School District</v>
          </cell>
          <cell r="D282" t="str">
            <v>004308011</v>
          </cell>
          <cell r="E282" t="str">
            <v>Pardeeville Area School District</v>
          </cell>
          <cell r="F282" t="str">
            <v>Title II A</v>
          </cell>
          <cell r="G282" t="str">
            <v>00</v>
          </cell>
          <cell r="H282">
            <v>38726</v>
          </cell>
          <cell r="I282">
            <v>38726</v>
          </cell>
          <cell r="J282"/>
          <cell r="K282"/>
          <cell r="L282">
            <v>38726</v>
          </cell>
          <cell r="M282"/>
          <cell r="N282"/>
          <cell r="O282"/>
          <cell r="P282">
            <v>38726</v>
          </cell>
          <cell r="Q282"/>
          <cell r="R282"/>
          <cell r="S282"/>
          <cell r="T282">
            <v>38726</v>
          </cell>
          <cell r="U282"/>
          <cell r="V282"/>
          <cell r="W282" t="str">
            <v>17-114228-Title II-365</v>
          </cell>
        </row>
        <row r="283">
          <cell r="B283" t="str">
            <v>304235</v>
          </cell>
          <cell r="C283" t="str">
            <v>Paris Joint #1 School District</v>
          </cell>
          <cell r="D283">
            <v>100588680</v>
          </cell>
          <cell r="E283" t="str">
            <v>Paris Joint #1 School District</v>
          </cell>
          <cell r="F283" t="str">
            <v>Title II A</v>
          </cell>
          <cell r="G283" t="str">
            <v>00</v>
          </cell>
          <cell r="H283">
            <v>5933</v>
          </cell>
          <cell r="I283">
            <v>5933</v>
          </cell>
          <cell r="J283"/>
          <cell r="K283"/>
          <cell r="L283">
            <v>5933</v>
          </cell>
          <cell r="M283"/>
          <cell r="N283"/>
          <cell r="O283"/>
          <cell r="P283">
            <v>5933</v>
          </cell>
          <cell r="Q283"/>
          <cell r="R283"/>
          <cell r="S283"/>
          <cell r="T283">
            <v>5933</v>
          </cell>
          <cell r="U283"/>
          <cell r="V283"/>
          <cell r="W283" t="str">
            <v>17-304235-Title II-365</v>
          </cell>
        </row>
        <row r="284">
          <cell r="B284" t="str">
            <v>534151</v>
          </cell>
          <cell r="C284" t="str">
            <v>Parkview School District</v>
          </cell>
          <cell r="D284">
            <v>780195546</v>
          </cell>
          <cell r="E284" t="str">
            <v>Parkview School District</v>
          </cell>
          <cell r="F284" t="str">
            <v>Title II A</v>
          </cell>
          <cell r="G284" t="str">
            <v>00</v>
          </cell>
          <cell r="H284">
            <v>36544</v>
          </cell>
          <cell r="I284">
            <v>36544</v>
          </cell>
          <cell r="J284"/>
          <cell r="K284"/>
          <cell r="L284">
            <v>36544</v>
          </cell>
          <cell r="M284"/>
          <cell r="N284"/>
          <cell r="O284"/>
          <cell r="P284">
            <v>36544</v>
          </cell>
          <cell r="Q284"/>
          <cell r="R284"/>
          <cell r="S284"/>
          <cell r="T284">
            <v>36544</v>
          </cell>
          <cell r="U284"/>
          <cell r="V284"/>
          <cell r="W284" t="str">
            <v>17-534151-Title II-365</v>
          </cell>
        </row>
        <row r="285">
          <cell r="B285" t="str">
            <v>330490</v>
          </cell>
          <cell r="C285" t="str">
            <v>Pecatonica Area School District</v>
          </cell>
          <cell r="D285">
            <v>115896086</v>
          </cell>
          <cell r="E285" t="str">
            <v>Pecatonica Area School District</v>
          </cell>
          <cell r="F285" t="str">
            <v>Title II A</v>
          </cell>
          <cell r="G285" t="str">
            <v>00</v>
          </cell>
          <cell r="H285">
            <v>13205</v>
          </cell>
          <cell r="I285">
            <v>13205</v>
          </cell>
          <cell r="J285"/>
          <cell r="K285"/>
          <cell r="L285">
            <v>13205</v>
          </cell>
          <cell r="M285"/>
          <cell r="N285"/>
          <cell r="O285"/>
          <cell r="P285">
            <v>13205</v>
          </cell>
          <cell r="Q285"/>
          <cell r="R285"/>
          <cell r="S285"/>
          <cell r="T285">
            <v>13205</v>
          </cell>
          <cell r="U285"/>
          <cell r="V285"/>
          <cell r="W285" t="str">
            <v>17-330490-Title II-365</v>
          </cell>
        </row>
        <row r="286">
          <cell r="B286" t="str">
            <v>464270</v>
          </cell>
          <cell r="C286" t="str">
            <v>Pepin Area School District</v>
          </cell>
          <cell r="D286">
            <v>181895343</v>
          </cell>
          <cell r="E286" t="str">
            <v>Pepin Area School District</v>
          </cell>
          <cell r="F286" t="str">
            <v>Title II A</v>
          </cell>
          <cell r="G286" t="str">
            <v>00</v>
          </cell>
          <cell r="H286">
            <v>12462</v>
          </cell>
          <cell r="I286">
            <v>12462</v>
          </cell>
          <cell r="J286"/>
          <cell r="K286"/>
          <cell r="L286">
            <v>12462</v>
          </cell>
          <cell r="M286"/>
          <cell r="N286"/>
          <cell r="O286"/>
          <cell r="P286">
            <v>12462</v>
          </cell>
          <cell r="Q286"/>
          <cell r="R286"/>
          <cell r="S286"/>
          <cell r="T286">
            <v>12462</v>
          </cell>
          <cell r="U286"/>
          <cell r="V286"/>
          <cell r="W286" t="str">
            <v>17-464270-Title II-365</v>
          </cell>
        </row>
        <row r="287">
          <cell r="B287" t="str">
            <v>384305</v>
          </cell>
          <cell r="C287" t="str">
            <v>Peshtigo School District</v>
          </cell>
          <cell r="D287">
            <v>100588755</v>
          </cell>
          <cell r="E287" t="str">
            <v>Peshtigo School District</v>
          </cell>
          <cell r="F287" t="str">
            <v>Title II A</v>
          </cell>
          <cell r="G287" t="str">
            <v>00</v>
          </cell>
          <cell r="H287">
            <v>32261</v>
          </cell>
          <cell r="I287">
            <v>32261</v>
          </cell>
          <cell r="J287"/>
          <cell r="K287"/>
          <cell r="L287">
            <v>32261</v>
          </cell>
          <cell r="M287"/>
          <cell r="N287"/>
          <cell r="O287"/>
          <cell r="P287">
            <v>32261</v>
          </cell>
          <cell r="Q287"/>
          <cell r="R287"/>
          <cell r="S287"/>
          <cell r="T287">
            <v>32261</v>
          </cell>
          <cell r="U287"/>
          <cell r="V287"/>
          <cell r="W287" t="str">
            <v>17-384305-Title II-365</v>
          </cell>
        </row>
        <row r="288">
          <cell r="B288" t="str">
            <v>674312</v>
          </cell>
          <cell r="C288" t="str">
            <v>Pewaukee School District</v>
          </cell>
          <cell r="D288" t="str">
            <v>800514007</v>
          </cell>
          <cell r="E288" t="str">
            <v>Pewaukee School District</v>
          </cell>
          <cell r="F288" t="str">
            <v>Title II A</v>
          </cell>
          <cell r="G288" t="str">
            <v>00</v>
          </cell>
          <cell r="H288">
            <v>26686</v>
          </cell>
          <cell r="I288">
            <v>26686</v>
          </cell>
          <cell r="J288"/>
          <cell r="K288"/>
          <cell r="L288">
            <v>26686</v>
          </cell>
          <cell r="M288"/>
          <cell r="N288"/>
          <cell r="O288"/>
          <cell r="P288">
            <v>26686</v>
          </cell>
          <cell r="Q288"/>
          <cell r="R288"/>
          <cell r="S288"/>
          <cell r="T288">
            <v>26686</v>
          </cell>
          <cell r="U288"/>
          <cell r="V288"/>
          <cell r="W288" t="str">
            <v>17-674312-Title II-365</v>
          </cell>
        </row>
        <row r="289">
          <cell r="B289" t="str">
            <v>634330</v>
          </cell>
          <cell r="C289" t="str">
            <v>Phelps School District</v>
          </cell>
          <cell r="D289">
            <v>136019981</v>
          </cell>
          <cell r="E289" t="str">
            <v>Phelps School District</v>
          </cell>
          <cell r="F289" t="str">
            <v>Title II A</v>
          </cell>
          <cell r="G289" t="str">
            <v>00</v>
          </cell>
          <cell r="H289">
            <v>6860</v>
          </cell>
          <cell r="I289">
            <v>6860</v>
          </cell>
          <cell r="J289"/>
          <cell r="K289"/>
          <cell r="L289">
            <v>6860</v>
          </cell>
          <cell r="M289"/>
          <cell r="N289"/>
          <cell r="O289"/>
          <cell r="P289">
            <v>6860</v>
          </cell>
          <cell r="Q289"/>
          <cell r="R289"/>
          <cell r="S289"/>
          <cell r="T289">
            <v>6860</v>
          </cell>
          <cell r="U289"/>
          <cell r="V289"/>
          <cell r="W289" t="str">
            <v>17-634330-Title II-365</v>
          </cell>
        </row>
        <row r="290">
          <cell r="B290" t="str">
            <v>504347</v>
          </cell>
          <cell r="C290" t="str">
            <v>Phillips School District</v>
          </cell>
          <cell r="D290" t="str">
            <v>030185987</v>
          </cell>
          <cell r="E290" t="str">
            <v>Phillips School District</v>
          </cell>
          <cell r="F290" t="str">
            <v>Title II A</v>
          </cell>
          <cell r="G290" t="str">
            <v>00</v>
          </cell>
          <cell r="H290">
            <v>37028</v>
          </cell>
          <cell r="I290">
            <v>37028</v>
          </cell>
          <cell r="J290"/>
          <cell r="K290"/>
          <cell r="L290">
            <v>37028</v>
          </cell>
          <cell r="M290"/>
          <cell r="N290"/>
          <cell r="O290"/>
          <cell r="P290">
            <v>37028</v>
          </cell>
          <cell r="Q290"/>
          <cell r="R290"/>
          <cell r="S290"/>
          <cell r="T290">
            <v>37028</v>
          </cell>
          <cell r="U290"/>
          <cell r="V290"/>
          <cell r="W290" t="str">
            <v>17-504347-Title II-365</v>
          </cell>
        </row>
        <row r="291">
          <cell r="B291" t="str">
            <v>714368</v>
          </cell>
          <cell r="C291" t="str">
            <v>Pittsville School District</v>
          </cell>
          <cell r="D291">
            <v>100675511</v>
          </cell>
          <cell r="E291" t="str">
            <v>Pittsville School District</v>
          </cell>
          <cell r="F291" t="str">
            <v>Title II A</v>
          </cell>
          <cell r="G291" t="str">
            <v>00</v>
          </cell>
          <cell r="H291">
            <v>27577</v>
          </cell>
          <cell r="I291">
            <v>27577</v>
          </cell>
          <cell r="J291"/>
          <cell r="K291"/>
          <cell r="L291">
            <v>27577</v>
          </cell>
          <cell r="M291"/>
          <cell r="N291"/>
          <cell r="O291"/>
          <cell r="P291">
            <v>27577</v>
          </cell>
          <cell r="Q291"/>
          <cell r="R291"/>
          <cell r="S291"/>
          <cell r="T291">
            <v>27577</v>
          </cell>
          <cell r="U291"/>
          <cell r="V291"/>
          <cell r="W291" t="str">
            <v>17-714368-Title II-365</v>
          </cell>
        </row>
        <row r="292">
          <cell r="B292" t="str">
            <v>224389</v>
          </cell>
          <cell r="C292" t="str">
            <v>Platteville School District</v>
          </cell>
          <cell r="D292" t="str">
            <v>011662715</v>
          </cell>
          <cell r="E292" t="str">
            <v>Platteville School District</v>
          </cell>
          <cell r="F292" t="str">
            <v>Title II A</v>
          </cell>
          <cell r="G292" t="str">
            <v>00</v>
          </cell>
          <cell r="H292">
            <v>54751</v>
          </cell>
          <cell r="I292">
            <v>54751</v>
          </cell>
          <cell r="J292"/>
          <cell r="K292"/>
          <cell r="L292">
            <v>54751</v>
          </cell>
          <cell r="M292"/>
          <cell r="N292"/>
          <cell r="O292"/>
          <cell r="P292">
            <v>54751</v>
          </cell>
          <cell r="Q292"/>
          <cell r="R292"/>
          <cell r="S292"/>
          <cell r="T292">
            <v>54751</v>
          </cell>
          <cell r="U292"/>
          <cell r="V292"/>
          <cell r="W292" t="str">
            <v>17-224389-Title II-365</v>
          </cell>
        </row>
        <row r="293">
          <cell r="B293" t="str">
            <v>474459</v>
          </cell>
          <cell r="C293" t="str">
            <v>Plum City School District</v>
          </cell>
          <cell r="D293">
            <v>100083872</v>
          </cell>
          <cell r="E293" t="str">
            <v>Plum City School District</v>
          </cell>
          <cell r="F293" t="str">
            <v>Title II A</v>
          </cell>
          <cell r="G293" t="str">
            <v>00</v>
          </cell>
          <cell r="H293">
            <v>18517</v>
          </cell>
          <cell r="I293">
            <v>18517</v>
          </cell>
          <cell r="J293"/>
          <cell r="K293"/>
          <cell r="L293">
            <v>18517</v>
          </cell>
          <cell r="M293"/>
          <cell r="N293"/>
          <cell r="O293"/>
          <cell r="P293">
            <v>18517</v>
          </cell>
          <cell r="Q293"/>
          <cell r="R293"/>
          <cell r="S293"/>
          <cell r="T293">
            <v>18517</v>
          </cell>
          <cell r="U293"/>
          <cell r="V293"/>
          <cell r="W293" t="str">
            <v>17-474459-Title II-365</v>
          </cell>
        </row>
        <row r="294">
          <cell r="B294" t="str">
            <v>594473</v>
          </cell>
          <cell r="C294" t="str">
            <v>Plymouth Joint School District</v>
          </cell>
          <cell r="D294" t="str">
            <v>020468682</v>
          </cell>
          <cell r="E294" t="str">
            <v>Plymouth Joint School District</v>
          </cell>
          <cell r="F294" t="str">
            <v>Title II A</v>
          </cell>
          <cell r="G294" t="str">
            <v>00</v>
          </cell>
          <cell r="H294">
            <v>65160</v>
          </cell>
          <cell r="I294">
            <v>65160</v>
          </cell>
          <cell r="J294"/>
          <cell r="K294"/>
          <cell r="L294">
            <v>65160</v>
          </cell>
          <cell r="M294"/>
          <cell r="N294"/>
          <cell r="O294"/>
          <cell r="P294">
            <v>65160</v>
          </cell>
          <cell r="Q294"/>
          <cell r="R294"/>
          <cell r="S294"/>
          <cell r="T294">
            <v>65160</v>
          </cell>
          <cell r="U294"/>
          <cell r="V294"/>
          <cell r="W294" t="str">
            <v>17-594473-Title II-365</v>
          </cell>
        </row>
        <row r="295">
          <cell r="B295" t="str">
            <v>714508</v>
          </cell>
          <cell r="C295" t="str">
            <v>Port Edwards School District</v>
          </cell>
          <cell r="D295" t="str">
            <v>030177240</v>
          </cell>
          <cell r="E295" t="str">
            <v>Port Edwards School District</v>
          </cell>
          <cell r="F295" t="str">
            <v>Title II A</v>
          </cell>
          <cell r="G295" t="str">
            <v>00</v>
          </cell>
          <cell r="H295">
            <v>14211</v>
          </cell>
          <cell r="I295">
            <v>14211</v>
          </cell>
          <cell r="J295"/>
          <cell r="K295"/>
          <cell r="L295">
            <v>14211</v>
          </cell>
          <cell r="M295"/>
          <cell r="N295"/>
          <cell r="O295"/>
          <cell r="P295">
            <v>14211</v>
          </cell>
          <cell r="Q295"/>
          <cell r="R295"/>
          <cell r="S295"/>
          <cell r="T295">
            <v>14211</v>
          </cell>
          <cell r="U295"/>
          <cell r="V295"/>
          <cell r="W295" t="str">
            <v>17-714508-Title II-365</v>
          </cell>
        </row>
        <row r="296">
          <cell r="B296" t="str">
            <v>454515</v>
          </cell>
          <cell r="C296" t="str">
            <v>Port Washington-Saukville School District</v>
          </cell>
          <cell r="D296">
            <v>115864530</v>
          </cell>
          <cell r="E296" t="str">
            <v>Port Washington-Saukville School District</v>
          </cell>
          <cell r="F296" t="str">
            <v>Title II A</v>
          </cell>
          <cell r="G296" t="str">
            <v>00</v>
          </cell>
          <cell r="H296">
            <v>48004</v>
          </cell>
          <cell r="I296">
            <v>48004</v>
          </cell>
          <cell r="J296"/>
          <cell r="K296"/>
          <cell r="L296">
            <v>48004</v>
          </cell>
          <cell r="M296"/>
          <cell r="N296"/>
          <cell r="O296"/>
          <cell r="P296">
            <v>48004</v>
          </cell>
          <cell r="Q296"/>
          <cell r="R296"/>
          <cell r="S296"/>
          <cell r="T296">
            <v>48004</v>
          </cell>
          <cell r="U296"/>
          <cell r="V296"/>
          <cell r="W296" t="str">
            <v>17-454515-Title II-365</v>
          </cell>
        </row>
        <row r="297">
          <cell r="B297" t="str">
            <v>114501</v>
          </cell>
          <cell r="C297" t="str">
            <v>Portage Community School District</v>
          </cell>
          <cell r="D297">
            <v>100083906</v>
          </cell>
          <cell r="E297" t="str">
            <v>Portage Community School District</v>
          </cell>
          <cell r="F297" t="str">
            <v>Title II A</v>
          </cell>
          <cell r="G297" t="str">
            <v>00</v>
          </cell>
          <cell r="H297">
            <v>77138</v>
          </cell>
          <cell r="I297">
            <v>77138</v>
          </cell>
          <cell r="J297"/>
          <cell r="K297"/>
          <cell r="L297">
            <v>77138</v>
          </cell>
          <cell r="M297"/>
          <cell r="N297"/>
          <cell r="O297"/>
          <cell r="P297">
            <v>77138</v>
          </cell>
          <cell r="Q297"/>
          <cell r="R297"/>
          <cell r="S297"/>
          <cell r="T297">
            <v>77138</v>
          </cell>
          <cell r="U297"/>
          <cell r="V297"/>
          <cell r="W297" t="str">
            <v>17-114501-Title II-365</v>
          </cell>
        </row>
        <row r="298">
          <cell r="B298" t="str">
            <v>224529</v>
          </cell>
          <cell r="C298" t="str">
            <v>Potosi School District</v>
          </cell>
          <cell r="D298">
            <v>193083490</v>
          </cell>
          <cell r="E298" t="str">
            <v>Potosi School District</v>
          </cell>
          <cell r="F298" t="str">
            <v>Title II A</v>
          </cell>
          <cell r="G298" t="str">
            <v>00</v>
          </cell>
          <cell r="H298">
            <v>16062</v>
          </cell>
          <cell r="I298">
            <v>16062</v>
          </cell>
          <cell r="J298"/>
          <cell r="K298"/>
          <cell r="L298">
            <v>16062</v>
          </cell>
          <cell r="M298"/>
          <cell r="N298"/>
          <cell r="O298"/>
          <cell r="P298">
            <v>16062</v>
          </cell>
          <cell r="Q298"/>
          <cell r="R298"/>
          <cell r="S298"/>
          <cell r="T298">
            <v>16062</v>
          </cell>
          <cell r="U298"/>
          <cell r="V298"/>
          <cell r="W298" t="str">
            <v>17-224529-Title II-365</v>
          </cell>
        </row>
        <row r="299">
          <cell r="B299" t="str">
            <v>114536</v>
          </cell>
          <cell r="C299" t="str">
            <v>Poynette School District</v>
          </cell>
          <cell r="D299" t="str">
            <v>004398707</v>
          </cell>
          <cell r="E299" t="str">
            <v>Poynette School District</v>
          </cell>
          <cell r="F299" t="str">
            <v>Title II A</v>
          </cell>
          <cell r="G299" t="str">
            <v>00</v>
          </cell>
          <cell r="H299">
            <v>27674</v>
          </cell>
          <cell r="I299">
            <v>27674</v>
          </cell>
          <cell r="J299"/>
          <cell r="K299"/>
          <cell r="L299">
            <v>27674</v>
          </cell>
          <cell r="M299"/>
          <cell r="N299"/>
          <cell r="O299"/>
          <cell r="P299">
            <v>27674</v>
          </cell>
          <cell r="Q299"/>
          <cell r="R299"/>
          <cell r="S299"/>
          <cell r="T299">
            <v>27674</v>
          </cell>
          <cell r="U299"/>
          <cell r="V299"/>
          <cell r="W299" t="str">
            <v>17-114536-Title II-365</v>
          </cell>
        </row>
        <row r="300">
          <cell r="B300" t="str">
            <v>124543</v>
          </cell>
          <cell r="C300" t="str">
            <v>Prairie du Chien Area School District</v>
          </cell>
          <cell r="D300">
            <v>799008318</v>
          </cell>
          <cell r="E300" t="str">
            <v>Prairie du Chien Area School District</v>
          </cell>
          <cell r="F300" t="str">
            <v>Title II A</v>
          </cell>
          <cell r="G300" t="str">
            <v>00</v>
          </cell>
          <cell r="H300">
            <v>54601</v>
          </cell>
          <cell r="I300">
            <v>54601</v>
          </cell>
          <cell r="J300"/>
          <cell r="K300"/>
          <cell r="L300">
            <v>54601</v>
          </cell>
          <cell r="M300"/>
          <cell r="N300"/>
          <cell r="O300"/>
          <cell r="P300">
            <v>54601</v>
          </cell>
          <cell r="Q300"/>
          <cell r="R300"/>
          <cell r="S300"/>
          <cell r="T300">
            <v>54601</v>
          </cell>
          <cell r="U300"/>
          <cell r="V300"/>
          <cell r="W300" t="str">
            <v>17-124543-Title II-365</v>
          </cell>
        </row>
        <row r="301">
          <cell r="B301" t="str">
            <v>034557</v>
          </cell>
          <cell r="C301" t="str">
            <v>Prairie Farm School District</v>
          </cell>
          <cell r="D301">
            <v>100083922</v>
          </cell>
          <cell r="E301" t="str">
            <v>Prairie Farm School District</v>
          </cell>
          <cell r="F301" t="str">
            <v>Title II A</v>
          </cell>
          <cell r="G301" t="str">
            <v>00</v>
          </cell>
          <cell r="H301">
            <v>20964</v>
          </cell>
          <cell r="I301">
            <v>20964</v>
          </cell>
          <cell r="J301"/>
          <cell r="K301"/>
          <cell r="L301">
            <v>20964</v>
          </cell>
          <cell r="M301"/>
          <cell r="N301"/>
          <cell r="O301"/>
          <cell r="P301">
            <v>20964</v>
          </cell>
          <cell r="Q301"/>
          <cell r="R301"/>
          <cell r="S301"/>
          <cell r="T301">
            <v>20964</v>
          </cell>
          <cell r="U301"/>
          <cell r="V301"/>
          <cell r="W301" t="str">
            <v>17-034557-Title II-365</v>
          </cell>
        </row>
        <row r="302">
          <cell r="B302" t="str">
            <v>504571</v>
          </cell>
          <cell r="C302" t="str">
            <v>Prentice School District</v>
          </cell>
          <cell r="D302">
            <v>193079274</v>
          </cell>
          <cell r="E302" t="str">
            <v>Prentice School District</v>
          </cell>
          <cell r="F302" t="str">
            <v>Title II A</v>
          </cell>
          <cell r="G302" t="str">
            <v>00</v>
          </cell>
          <cell r="H302">
            <v>25809</v>
          </cell>
          <cell r="I302">
            <v>25809</v>
          </cell>
          <cell r="J302"/>
          <cell r="K302"/>
          <cell r="L302">
            <v>25809</v>
          </cell>
          <cell r="M302"/>
          <cell r="N302"/>
          <cell r="O302"/>
          <cell r="P302">
            <v>25809</v>
          </cell>
          <cell r="Q302"/>
          <cell r="R302"/>
          <cell r="S302"/>
          <cell r="T302">
            <v>25809</v>
          </cell>
          <cell r="U302"/>
          <cell r="V302"/>
          <cell r="W302" t="str">
            <v>17-504571-Title II-365</v>
          </cell>
        </row>
        <row r="303">
          <cell r="B303" t="str">
            <v>474578</v>
          </cell>
          <cell r="C303" t="str">
            <v>Prescott School District</v>
          </cell>
          <cell r="D303">
            <v>193079191</v>
          </cell>
          <cell r="E303" t="str">
            <v>Prescott School District</v>
          </cell>
          <cell r="F303" t="str">
            <v>Title II A</v>
          </cell>
          <cell r="G303" t="str">
            <v>00</v>
          </cell>
          <cell r="H303">
            <v>25288</v>
          </cell>
          <cell r="I303">
            <v>25288</v>
          </cell>
          <cell r="J303"/>
          <cell r="K303"/>
          <cell r="L303">
            <v>25288</v>
          </cell>
          <cell r="M303"/>
          <cell r="N303"/>
          <cell r="O303"/>
          <cell r="P303">
            <v>25288</v>
          </cell>
          <cell r="Q303"/>
          <cell r="R303"/>
          <cell r="S303"/>
          <cell r="T303">
            <v>25288</v>
          </cell>
          <cell r="U303"/>
          <cell r="V303"/>
          <cell r="W303" t="str">
            <v>17-474578-Title II-365</v>
          </cell>
        </row>
        <row r="304">
          <cell r="B304" t="str">
            <v>244606</v>
          </cell>
          <cell r="C304" t="str">
            <v>Princeton School District</v>
          </cell>
          <cell r="D304">
            <v>100083948</v>
          </cell>
          <cell r="E304" t="str">
            <v>Princeton School District</v>
          </cell>
          <cell r="F304" t="str">
            <v>Title II A</v>
          </cell>
          <cell r="G304" t="str">
            <v>00</v>
          </cell>
          <cell r="H304">
            <v>20888</v>
          </cell>
          <cell r="I304">
            <v>20888</v>
          </cell>
          <cell r="J304"/>
          <cell r="K304"/>
          <cell r="L304">
            <v>20888</v>
          </cell>
          <cell r="M304"/>
          <cell r="N304"/>
          <cell r="O304"/>
          <cell r="P304">
            <v>20888</v>
          </cell>
          <cell r="Q304"/>
          <cell r="R304"/>
          <cell r="S304"/>
          <cell r="T304">
            <v>20888</v>
          </cell>
          <cell r="U304"/>
          <cell r="V304"/>
          <cell r="W304" t="str">
            <v>17-244606-Title II-365</v>
          </cell>
        </row>
        <row r="305">
          <cell r="B305" t="str">
            <v>054613</v>
          </cell>
          <cell r="C305" t="str">
            <v>Pulaski Community School District</v>
          </cell>
          <cell r="D305" t="str">
            <v>030181069</v>
          </cell>
          <cell r="E305" t="str">
            <v>Pulaski Community School District</v>
          </cell>
          <cell r="F305" t="str">
            <v>Title II A</v>
          </cell>
          <cell r="G305" t="str">
            <v>00</v>
          </cell>
          <cell r="H305">
            <v>66672</v>
          </cell>
          <cell r="I305">
            <v>66672</v>
          </cell>
          <cell r="J305"/>
          <cell r="K305"/>
          <cell r="L305">
            <v>66672</v>
          </cell>
          <cell r="M305"/>
          <cell r="N305"/>
          <cell r="O305"/>
          <cell r="P305">
            <v>66672</v>
          </cell>
          <cell r="Q305"/>
          <cell r="R305"/>
          <cell r="S305"/>
          <cell r="T305">
            <v>66672</v>
          </cell>
          <cell r="U305"/>
          <cell r="V305"/>
          <cell r="W305" t="str">
            <v>17-054613-Title II-365</v>
          </cell>
        </row>
        <row r="306">
          <cell r="B306" t="str">
            <v>514620</v>
          </cell>
          <cell r="C306" t="str">
            <v>Racine School District</v>
          </cell>
          <cell r="D306" t="str">
            <v>080507932</v>
          </cell>
          <cell r="E306" t="str">
            <v>Racine School District</v>
          </cell>
          <cell r="F306" t="str">
            <v>Title II A</v>
          </cell>
          <cell r="G306" t="str">
            <v>00</v>
          </cell>
          <cell r="H306">
            <v>1078801</v>
          </cell>
          <cell r="I306">
            <v>1078801</v>
          </cell>
          <cell r="J306"/>
          <cell r="K306"/>
          <cell r="L306">
            <v>1078801</v>
          </cell>
          <cell r="M306"/>
          <cell r="N306"/>
          <cell r="O306"/>
          <cell r="P306">
            <v>1078801</v>
          </cell>
          <cell r="Q306"/>
          <cell r="R306"/>
          <cell r="S306"/>
          <cell r="T306">
            <v>1078801</v>
          </cell>
          <cell r="U306"/>
          <cell r="V306"/>
          <cell r="W306" t="str">
            <v>17-514620-Title II-365</v>
          </cell>
        </row>
        <row r="307">
          <cell r="B307" t="str">
            <v>304627</v>
          </cell>
          <cell r="C307" t="str">
            <v>Randall Joint #1 School District</v>
          </cell>
          <cell r="D307">
            <v>193078672</v>
          </cell>
          <cell r="E307" t="str">
            <v>Randall Joint #1 School District</v>
          </cell>
          <cell r="F307" t="str">
            <v>Title II A</v>
          </cell>
          <cell r="G307" t="str">
            <v>00</v>
          </cell>
          <cell r="H307">
            <v>30662</v>
          </cell>
          <cell r="I307">
            <v>30662</v>
          </cell>
          <cell r="J307"/>
          <cell r="K307"/>
          <cell r="L307">
            <v>30662</v>
          </cell>
          <cell r="M307"/>
          <cell r="N307"/>
          <cell r="O307"/>
          <cell r="P307">
            <v>30662</v>
          </cell>
          <cell r="Q307"/>
          <cell r="R307"/>
          <cell r="S307"/>
          <cell r="T307">
            <v>30662</v>
          </cell>
          <cell r="U307"/>
          <cell r="V307"/>
          <cell r="W307" t="str">
            <v>17-304627-Title II-365</v>
          </cell>
        </row>
        <row r="308">
          <cell r="B308" t="str">
            <v>114634</v>
          </cell>
          <cell r="C308" t="str">
            <v>Randolph School District</v>
          </cell>
          <cell r="D308" t="str">
            <v>004413811</v>
          </cell>
          <cell r="E308" t="str">
            <v>Randolph School District</v>
          </cell>
          <cell r="F308" t="str">
            <v>Title II A</v>
          </cell>
          <cell r="G308" t="str">
            <v>00</v>
          </cell>
          <cell r="H308">
            <v>17362</v>
          </cell>
          <cell r="I308">
            <v>17362</v>
          </cell>
          <cell r="J308"/>
          <cell r="K308"/>
          <cell r="L308">
            <v>17362</v>
          </cell>
          <cell r="M308"/>
          <cell r="N308"/>
          <cell r="O308"/>
          <cell r="P308">
            <v>17362</v>
          </cell>
          <cell r="Q308"/>
          <cell r="R308"/>
          <cell r="S308"/>
          <cell r="T308">
            <v>17362</v>
          </cell>
          <cell r="U308"/>
          <cell r="V308"/>
          <cell r="W308" t="str">
            <v>17-114634-Title II-365</v>
          </cell>
        </row>
        <row r="309">
          <cell r="B309" t="str">
            <v>594641</v>
          </cell>
          <cell r="C309" t="str">
            <v>Random Lake School District</v>
          </cell>
          <cell r="D309" t="str">
            <v>089847487</v>
          </cell>
          <cell r="E309" t="str">
            <v>Random Lake School District</v>
          </cell>
          <cell r="F309" t="str">
            <v>Title II A</v>
          </cell>
          <cell r="G309" t="str">
            <v>00</v>
          </cell>
          <cell r="H309">
            <v>34390</v>
          </cell>
          <cell r="I309">
            <v>34390</v>
          </cell>
          <cell r="J309"/>
          <cell r="K309"/>
          <cell r="L309">
            <v>34390</v>
          </cell>
          <cell r="M309"/>
          <cell r="N309"/>
          <cell r="O309"/>
          <cell r="P309">
            <v>34390</v>
          </cell>
          <cell r="Q309"/>
          <cell r="R309"/>
          <cell r="S309"/>
          <cell r="T309">
            <v>34390</v>
          </cell>
          <cell r="U309"/>
          <cell r="V309"/>
          <cell r="W309" t="str">
            <v>17-594641-Title II-365</v>
          </cell>
        </row>
        <row r="310">
          <cell r="B310" t="str">
            <v>514686</v>
          </cell>
          <cell r="C310" t="str">
            <v>Raymond #14 School District</v>
          </cell>
          <cell r="D310">
            <v>100083989</v>
          </cell>
          <cell r="E310" t="str">
            <v>Raymond #14 School District</v>
          </cell>
          <cell r="F310" t="str">
            <v>Title II A</v>
          </cell>
          <cell r="G310" t="str">
            <v>00</v>
          </cell>
          <cell r="H310">
            <v>11047</v>
          </cell>
          <cell r="I310">
            <v>11047</v>
          </cell>
          <cell r="J310"/>
          <cell r="K310"/>
          <cell r="L310">
            <v>11047</v>
          </cell>
          <cell r="M310"/>
          <cell r="N310"/>
          <cell r="O310"/>
          <cell r="P310">
            <v>11047</v>
          </cell>
          <cell r="Q310"/>
          <cell r="R310"/>
          <cell r="S310"/>
          <cell r="T310">
            <v>11047</v>
          </cell>
          <cell r="U310"/>
          <cell r="V310"/>
          <cell r="W310" t="str">
            <v>17-514686-Title II-365</v>
          </cell>
        </row>
        <row r="311">
          <cell r="B311" t="str">
            <v>564753</v>
          </cell>
          <cell r="C311" t="str">
            <v>Reedsburg School District</v>
          </cell>
          <cell r="D311" t="str">
            <v>076160357</v>
          </cell>
          <cell r="E311" t="str">
            <v>Reedsburg School District</v>
          </cell>
          <cell r="F311" t="str">
            <v>Title II A</v>
          </cell>
          <cell r="G311" t="str">
            <v>00</v>
          </cell>
          <cell r="H311">
            <v>85336</v>
          </cell>
          <cell r="I311">
            <v>85336</v>
          </cell>
          <cell r="J311"/>
          <cell r="K311"/>
          <cell r="L311">
            <v>85336</v>
          </cell>
          <cell r="M311"/>
          <cell r="N311"/>
          <cell r="O311"/>
          <cell r="P311">
            <v>85336</v>
          </cell>
          <cell r="Q311"/>
          <cell r="R311"/>
          <cell r="S311"/>
          <cell r="T311">
            <v>85336</v>
          </cell>
          <cell r="U311"/>
          <cell r="V311"/>
          <cell r="W311" t="str">
            <v>17-564753-Title II-365</v>
          </cell>
        </row>
        <row r="312">
          <cell r="B312" t="str">
            <v>364760</v>
          </cell>
          <cell r="C312" t="str">
            <v>Reedsville School District</v>
          </cell>
          <cell r="D312" t="str">
            <v>016741480</v>
          </cell>
          <cell r="E312" t="str">
            <v>Reedsville School District</v>
          </cell>
          <cell r="F312" t="str">
            <v>Title II A</v>
          </cell>
          <cell r="G312" t="str">
            <v>00</v>
          </cell>
          <cell r="H312">
            <v>19131</v>
          </cell>
          <cell r="I312">
            <v>19131</v>
          </cell>
          <cell r="J312"/>
          <cell r="K312"/>
          <cell r="L312">
            <v>19131</v>
          </cell>
          <cell r="M312"/>
          <cell r="N312"/>
          <cell r="O312"/>
          <cell r="P312">
            <v>19131</v>
          </cell>
          <cell r="Q312"/>
          <cell r="R312"/>
          <cell r="S312"/>
          <cell r="T312">
            <v>19131</v>
          </cell>
          <cell r="U312"/>
          <cell r="V312"/>
          <cell r="W312" t="str">
            <v>17-364760-Title II-365</v>
          </cell>
        </row>
        <row r="313">
          <cell r="B313" t="str">
            <v>434781</v>
          </cell>
          <cell r="C313" t="str">
            <v>Rhinelander School District</v>
          </cell>
          <cell r="D313" t="str">
            <v>086184496</v>
          </cell>
          <cell r="E313" t="str">
            <v>Rhinelander School District</v>
          </cell>
          <cell r="F313" t="str">
            <v>Title II A</v>
          </cell>
          <cell r="G313" t="str">
            <v>00</v>
          </cell>
          <cell r="H313">
            <v>137637</v>
          </cell>
          <cell r="I313">
            <v>137637</v>
          </cell>
          <cell r="J313"/>
          <cell r="K313"/>
          <cell r="L313">
            <v>137637</v>
          </cell>
          <cell r="M313"/>
          <cell r="N313"/>
          <cell r="O313"/>
          <cell r="P313">
            <v>137637</v>
          </cell>
          <cell r="Q313"/>
          <cell r="R313"/>
          <cell r="S313"/>
          <cell r="T313">
            <v>137637</v>
          </cell>
          <cell r="U313"/>
          <cell r="V313"/>
          <cell r="W313" t="str">
            <v>17-434781-Title II-365</v>
          </cell>
        </row>
        <row r="314">
          <cell r="B314" t="str">
            <v>604795</v>
          </cell>
          <cell r="C314" t="str">
            <v>Rib Lake School District</v>
          </cell>
          <cell r="D314" t="str">
            <v>025554296</v>
          </cell>
          <cell r="E314" t="str">
            <v>Rib Lake School District</v>
          </cell>
          <cell r="F314" t="str">
            <v>Title II A</v>
          </cell>
          <cell r="G314" t="str">
            <v>00</v>
          </cell>
          <cell r="H314">
            <v>23222</v>
          </cell>
          <cell r="I314">
            <v>23222</v>
          </cell>
          <cell r="J314"/>
          <cell r="K314"/>
          <cell r="L314">
            <v>23222</v>
          </cell>
          <cell r="M314"/>
          <cell r="N314"/>
          <cell r="O314"/>
          <cell r="P314">
            <v>23222</v>
          </cell>
          <cell r="Q314"/>
          <cell r="R314"/>
          <cell r="S314"/>
          <cell r="T314">
            <v>23222</v>
          </cell>
          <cell r="U314"/>
          <cell r="V314"/>
          <cell r="W314" t="str">
            <v>17-604795-Title II-365</v>
          </cell>
        </row>
        <row r="315">
          <cell r="B315" t="str">
            <v>034802</v>
          </cell>
          <cell r="C315" t="str">
            <v>Rice Lake Area School District</v>
          </cell>
          <cell r="D315" t="str">
            <v>085103307</v>
          </cell>
          <cell r="E315" t="str">
            <v>Rice Lake Area School District</v>
          </cell>
          <cell r="F315" t="str">
            <v>Title II A</v>
          </cell>
          <cell r="G315" t="str">
            <v>00</v>
          </cell>
          <cell r="H315">
            <v>98323</v>
          </cell>
          <cell r="I315">
            <v>98323</v>
          </cell>
          <cell r="J315"/>
          <cell r="K315"/>
          <cell r="L315">
            <v>98323</v>
          </cell>
          <cell r="M315"/>
          <cell r="N315"/>
          <cell r="O315"/>
          <cell r="P315">
            <v>98323</v>
          </cell>
          <cell r="Q315"/>
          <cell r="R315"/>
          <cell r="S315"/>
          <cell r="T315">
            <v>98323</v>
          </cell>
          <cell r="U315"/>
          <cell r="V315"/>
          <cell r="W315" t="str">
            <v>17-034802-Title II-365</v>
          </cell>
        </row>
        <row r="316">
          <cell r="B316" t="str">
            <v>664820</v>
          </cell>
          <cell r="C316" t="str">
            <v>Richfield Joint #1 School District</v>
          </cell>
          <cell r="D316">
            <v>100084052</v>
          </cell>
          <cell r="E316" t="str">
            <v>Richfield Joint #1 School District</v>
          </cell>
          <cell r="F316" t="str">
            <v>Title II A</v>
          </cell>
          <cell r="G316" t="str">
            <v>00</v>
          </cell>
          <cell r="H316">
            <v>6954</v>
          </cell>
          <cell r="I316">
            <v>6954</v>
          </cell>
          <cell r="J316"/>
          <cell r="K316"/>
          <cell r="L316">
            <v>6954</v>
          </cell>
          <cell r="M316"/>
          <cell r="N316"/>
          <cell r="O316"/>
          <cell r="P316">
            <v>6954</v>
          </cell>
          <cell r="Q316"/>
          <cell r="R316"/>
          <cell r="S316"/>
          <cell r="T316">
            <v>6954</v>
          </cell>
          <cell r="U316"/>
          <cell r="V316"/>
          <cell r="W316" t="str">
            <v>17-664820-Title II-365</v>
          </cell>
        </row>
        <row r="317">
          <cell r="B317" t="str">
            <v>524851</v>
          </cell>
          <cell r="C317" t="str">
            <v>Richland School District</v>
          </cell>
          <cell r="D317">
            <v>193508942</v>
          </cell>
          <cell r="E317" t="str">
            <v>Richland School District</v>
          </cell>
          <cell r="F317" t="str">
            <v>Title II A</v>
          </cell>
          <cell r="G317" t="str">
            <v>00</v>
          </cell>
          <cell r="H317">
            <v>82641</v>
          </cell>
          <cell r="I317">
            <v>82641</v>
          </cell>
          <cell r="J317"/>
          <cell r="K317"/>
          <cell r="L317">
            <v>82641</v>
          </cell>
          <cell r="M317"/>
          <cell r="N317"/>
          <cell r="O317"/>
          <cell r="P317">
            <v>82641</v>
          </cell>
          <cell r="Q317"/>
          <cell r="R317"/>
          <cell r="S317"/>
          <cell r="T317">
            <v>82641</v>
          </cell>
          <cell r="U317"/>
          <cell r="V317"/>
          <cell r="W317" t="str">
            <v>17-524851-Title II-365</v>
          </cell>
        </row>
        <row r="318">
          <cell r="B318" t="str">
            <v>673122</v>
          </cell>
          <cell r="C318" t="str">
            <v>Richmond School District</v>
          </cell>
          <cell r="D318" t="str">
            <v>027972850</v>
          </cell>
          <cell r="E318" t="str">
            <v>Richmond School District</v>
          </cell>
          <cell r="F318" t="str">
            <v>Title II A</v>
          </cell>
          <cell r="G318" t="str">
            <v>00</v>
          </cell>
          <cell r="H318">
            <v>5209</v>
          </cell>
          <cell r="I318">
            <v>5209</v>
          </cell>
          <cell r="J318"/>
          <cell r="K318"/>
          <cell r="L318">
            <v>5209</v>
          </cell>
          <cell r="M318"/>
          <cell r="N318"/>
          <cell r="O318"/>
          <cell r="P318">
            <v>5209</v>
          </cell>
          <cell r="Q318"/>
          <cell r="R318"/>
          <cell r="S318"/>
          <cell r="T318">
            <v>5209</v>
          </cell>
          <cell r="U318"/>
          <cell r="V318"/>
          <cell r="W318" t="str">
            <v>17-673122-Title II-365</v>
          </cell>
        </row>
        <row r="319">
          <cell r="B319" t="str">
            <v>114865</v>
          </cell>
          <cell r="C319" t="str">
            <v>Rio Community School District</v>
          </cell>
          <cell r="D319" t="str">
            <v>004448593</v>
          </cell>
          <cell r="E319" t="str">
            <v>Rio Community School District</v>
          </cell>
          <cell r="F319" t="str">
            <v>Title II A</v>
          </cell>
          <cell r="G319" t="str">
            <v>00</v>
          </cell>
          <cell r="H319">
            <v>16742</v>
          </cell>
          <cell r="I319">
            <v>16742</v>
          </cell>
          <cell r="J319"/>
          <cell r="K319"/>
          <cell r="L319">
            <v>16742</v>
          </cell>
          <cell r="M319"/>
          <cell r="N319"/>
          <cell r="O319"/>
          <cell r="P319">
            <v>16742</v>
          </cell>
          <cell r="Q319"/>
          <cell r="R319"/>
          <cell r="S319"/>
          <cell r="T319">
            <v>16742</v>
          </cell>
          <cell r="U319"/>
          <cell r="V319"/>
          <cell r="W319" t="str">
            <v>17-114865-Title II-365</v>
          </cell>
        </row>
        <row r="320">
          <cell r="B320" t="str">
            <v>204872</v>
          </cell>
          <cell r="C320" t="str">
            <v>Ripon Area School District</v>
          </cell>
          <cell r="D320" t="str">
            <v>009703299</v>
          </cell>
          <cell r="E320" t="str">
            <v>Ripon Area School District</v>
          </cell>
          <cell r="F320" t="str">
            <v>Title II A</v>
          </cell>
          <cell r="G320" t="str">
            <v>00</v>
          </cell>
          <cell r="H320">
            <v>49409</v>
          </cell>
          <cell r="I320">
            <v>49409</v>
          </cell>
          <cell r="J320"/>
          <cell r="K320"/>
          <cell r="L320">
            <v>49409</v>
          </cell>
          <cell r="M320"/>
          <cell r="N320"/>
          <cell r="O320"/>
          <cell r="P320">
            <v>49409</v>
          </cell>
          <cell r="Q320"/>
          <cell r="R320"/>
          <cell r="S320"/>
          <cell r="T320">
            <v>49409</v>
          </cell>
          <cell r="U320"/>
          <cell r="V320"/>
          <cell r="W320" t="str">
            <v>17-204872-Title II-365</v>
          </cell>
        </row>
        <row r="321">
          <cell r="B321" t="str">
            <v>474893</v>
          </cell>
          <cell r="C321" t="str">
            <v>River Falls School District</v>
          </cell>
          <cell r="D321" t="str">
            <v>018982355</v>
          </cell>
          <cell r="E321" t="str">
            <v>River Falls School District</v>
          </cell>
          <cell r="F321" t="str">
            <v>Title II A</v>
          </cell>
          <cell r="G321" t="str">
            <v>00</v>
          </cell>
          <cell r="H321">
            <v>67458</v>
          </cell>
          <cell r="I321">
            <v>67458</v>
          </cell>
          <cell r="J321"/>
          <cell r="K321"/>
          <cell r="L321">
            <v>67458</v>
          </cell>
          <cell r="M321"/>
          <cell r="N321"/>
          <cell r="O321"/>
          <cell r="P321">
            <v>67458</v>
          </cell>
          <cell r="Q321"/>
          <cell r="R321"/>
          <cell r="S321"/>
          <cell r="T321">
            <v>67458</v>
          </cell>
          <cell r="U321"/>
          <cell r="V321"/>
          <cell r="W321" t="str">
            <v>17-474893-Title II-365</v>
          </cell>
        </row>
        <row r="322">
          <cell r="B322" t="str">
            <v>224904</v>
          </cell>
          <cell r="C322" t="str">
            <v>River Ridge School District</v>
          </cell>
          <cell r="D322">
            <v>100082221</v>
          </cell>
          <cell r="E322" t="str">
            <v>River Ridge School District</v>
          </cell>
          <cell r="F322" t="str">
            <v>Title II A</v>
          </cell>
          <cell r="G322" t="str">
            <v>00</v>
          </cell>
          <cell r="H322">
            <v>36173</v>
          </cell>
          <cell r="I322">
            <v>36173</v>
          </cell>
          <cell r="J322"/>
          <cell r="K322"/>
          <cell r="L322">
            <v>36173</v>
          </cell>
          <cell r="M322"/>
          <cell r="N322"/>
          <cell r="O322"/>
          <cell r="P322">
            <v>36173</v>
          </cell>
          <cell r="Q322"/>
          <cell r="R322"/>
          <cell r="S322"/>
          <cell r="T322">
            <v>36173</v>
          </cell>
          <cell r="U322"/>
          <cell r="V322"/>
          <cell r="W322" t="str">
            <v>17-224904-Title II-365</v>
          </cell>
        </row>
        <row r="323">
          <cell r="B323" t="str">
            <v>565523</v>
          </cell>
          <cell r="C323" t="str">
            <v>River Valley School District</v>
          </cell>
          <cell r="D323" t="str">
            <v>055837736</v>
          </cell>
          <cell r="E323" t="str">
            <v>River Valley School District</v>
          </cell>
          <cell r="F323" t="str">
            <v>Title II A</v>
          </cell>
          <cell r="G323" t="str">
            <v>00</v>
          </cell>
          <cell r="H323">
            <v>58537</v>
          </cell>
          <cell r="I323">
            <v>58537</v>
          </cell>
          <cell r="J323"/>
          <cell r="K323"/>
          <cell r="L323">
            <v>58537</v>
          </cell>
          <cell r="M323"/>
          <cell r="N323"/>
          <cell r="O323"/>
          <cell r="P323">
            <v>58537</v>
          </cell>
          <cell r="Q323"/>
          <cell r="R323"/>
          <cell r="S323"/>
          <cell r="T323">
            <v>58537</v>
          </cell>
          <cell r="U323"/>
          <cell r="V323"/>
          <cell r="W323" t="str">
            <v>17-565523-Title II-365</v>
          </cell>
        </row>
        <row r="324">
          <cell r="B324" t="str">
            <v>223850</v>
          </cell>
          <cell r="C324" t="str">
            <v>Riverdale School District</v>
          </cell>
          <cell r="D324">
            <v>100587575</v>
          </cell>
          <cell r="E324" t="str">
            <v>Riverdale School District</v>
          </cell>
          <cell r="F324" t="str">
            <v>Title II A</v>
          </cell>
          <cell r="G324" t="str">
            <v>00</v>
          </cell>
          <cell r="H324">
            <v>36984</v>
          </cell>
          <cell r="I324">
            <v>36984</v>
          </cell>
          <cell r="J324"/>
          <cell r="K324"/>
          <cell r="L324">
            <v>36984</v>
          </cell>
          <cell r="M324"/>
          <cell r="N324"/>
          <cell r="O324"/>
          <cell r="P324">
            <v>36984</v>
          </cell>
          <cell r="Q324"/>
          <cell r="R324"/>
          <cell r="S324"/>
          <cell r="T324">
            <v>36984</v>
          </cell>
          <cell r="U324"/>
          <cell r="V324"/>
          <cell r="W324" t="str">
            <v>17-223850-Title II-365</v>
          </cell>
        </row>
        <row r="325">
          <cell r="B325" t="str">
            <v>204956</v>
          </cell>
          <cell r="C325" t="str">
            <v>Rosendale-Brandon School District</v>
          </cell>
          <cell r="D325" t="str">
            <v>009715111</v>
          </cell>
          <cell r="E325" t="str">
            <v>Rosendale-Brandon School District</v>
          </cell>
          <cell r="F325" t="str">
            <v>Title II A</v>
          </cell>
          <cell r="G325" t="str">
            <v>00</v>
          </cell>
          <cell r="H325">
            <v>26036</v>
          </cell>
          <cell r="I325">
            <v>26036</v>
          </cell>
          <cell r="J325"/>
          <cell r="K325"/>
          <cell r="L325">
            <v>26036</v>
          </cell>
          <cell r="M325"/>
          <cell r="N325"/>
          <cell r="O325"/>
          <cell r="P325">
            <v>26036</v>
          </cell>
          <cell r="Q325"/>
          <cell r="R325"/>
          <cell r="S325"/>
          <cell r="T325">
            <v>26036</v>
          </cell>
          <cell r="U325"/>
          <cell r="V325"/>
          <cell r="W325" t="str">
            <v>17-204956-Title II-365</v>
          </cell>
        </row>
        <row r="326">
          <cell r="B326" t="str">
            <v>494963</v>
          </cell>
          <cell r="C326" t="str">
            <v>Rosholt School District</v>
          </cell>
          <cell r="D326">
            <v>100084110</v>
          </cell>
          <cell r="E326" t="str">
            <v>Rosholt School District</v>
          </cell>
          <cell r="F326" t="str">
            <v>Title II A</v>
          </cell>
          <cell r="G326" t="str">
            <v>00</v>
          </cell>
          <cell r="H326">
            <v>25480</v>
          </cell>
          <cell r="I326">
            <v>25480</v>
          </cell>
          <cell r="J326"/>
          <cell r="K326"/>
          <cell r="L326">
            <v>25480</v>
          </cell>
          <cell r="M326"/>
          <cell r="N326"/>
          <cell r="O326"/>
          <cell r="P326">
            <v>25480</v>
          </cell>
          <cell r="Q326"/>
          <cell r="R326"/>
          <cell r="S326"/>
          <cell r="T326">
            <v>25480</v>
          </cell>
          <cell r="U326"/>
          <cell r="V326"/>
          <cell r="W326" t="str">
            <v>17-494963-Title II-365</v>
          </cell>
        </row>
        <row r="327">
          <cell r="B327" t="str">
            <v>291673</v>
          </cell>
          <cell r="C327" t="str">
            <v>Royall School District</v>
          </cell>
          <cell r="D327" t="str">
            <v>800493426</v>
          </cell>
          <cell r="E327" t="str">
            <v>Royall School District</v>
          </cell>
          <cell r="F327" t="str">
            <v>Title II A</v>
          </cell>
          <cell r="G327" t="str">
            <v>00</v>
          </cell>
          <cell r="H327">
            <v>36278</v>
          </cell>
          <cell r="I327">
            <v>36278</v>
          </cell>
          <cell r="J327"/>
          <cell r="K327"/>
          <cell r="L327">
            <v>36278</v>
          </cell>
          <cell r="M327"/>
          <cell r="N327"/>
          <cell r="O327"/>
          <cell r="P327">
            <v>36278</v>
          </cell>
          <cell r="Q327"/>
          <cell r="R327"/>
          <cell r="S327"/>
          <cell r="T327">
            <v>36278</v>
          </cell>
          <cell r="U327"/>
          <cell r="V327"/>
          <cell r="W327" t="str">
            <v>17-291673-Title II-365</v>
          </cell>
        </row>
        <row r="328">
          <cell r="B328" t="str">
            <v>552422</v>
          </cell>
          <cell r="C328" t="str">
            <v>Saint Croix Central School District</v>
          </cell>
          <cell r="D328">
            <v>800499290</v>
          </cell>
          <cell r="E328" t="str">
            <v>Saint Croix Central School District</v>
          </cell>
          <cell r="F328" t="str">
            <v>Title II A</v>
          </cell>
          <cell r="G328" t="str">
            <v>00</v>
          </cell>
          <cell r="H328">
            <v>19147</v>
          </cell>
          <cell r="I328">
            <v>19147</v>
          </cell>
          <cell r="J328"/>
          <cell r="K328"/>
          <cell r="L328">
            <v>19147</v>
          </cell>
          <cell r="M328"/>
          <cell r="N328"/>
          <cell r="O328"/>
          <cell r="P328">
            <v>19147</v>
          </cell>
          <cell r="Q328"/>
          <cell r="R328"/>
          <cell r="S328"/>
          <cell r="T328">
            <v>19147</v>
          </cell>
          <cell r="U328"/>
          <cell r="V328"/>
          <cell r="W328" t="str">
            <v>17-552422-Title II-365</v>
          </cell>
        </row>
        <row r="329">
          <cell r="B329" t="str">
            <v>485019</v>
          </cell>
          <cell r="C329" t="str">
            <v>Saint Croix Falls School District</v>
          </cell>
          <cell r="D329" t="str">
            <v>794752779</v>
          </cell>
          <cell r="E329" t="str">
            <v>Saint Croix Falls School District</v>
          </cell>
          <cell r="F329" t="str">
            <v>Title II A</v>
          </cell>
          <cell r="G329" t="str">
            <v>00</v>
          </cell>
          <cell r="H329">
            <v>32247</v>
          </cell>
          <cell r="I329">
            <v>32247</v>
          </cell>
          <cell r="J329"/>
          <cell r="K329"/>
          <cell r="L329">
            <v>32247</v>
          </cell>
          <cell r="M329"/>
          <cell r="N329"/>
          <cell r="O329"/>
          <cell r="P329">
            <v>32247</v>
          </cell>
          <cell r="Q329"/>
          <cell r="R329"/>
          <cell r="S329"/>
          <cell r="T329">
            <v>32247</v>
          </cell>
          <cell r="U329"/>
          <cell r="V329"/>
          <cell r="W329" t="str">
            <v>17-485019-Title II-365</v>
          </cell>
        </row>
        <row r="330">
          <cell r="B330" t="str">
            <v>405026</v>
          </cell>
          <cell r="C330" t="str">
            <v>Saint Francis School District</v>
          </cell>
          <cell r="D330">
            <v>800517836</v>
          </cell>
          <cell r="E330" t="str">
            <v>Saint Francis School District</v>
          </cell>
          <cell r="F330" t="str">
            <v>Title II A</v>
          </cell>
          <cell r="G330" t="str">
            <v>00</v>
          </cell>
          <cell r="H330">
            <v>31484</v>
          </cell>
          <cell r="I330">
            <v>31484</v>
          </cell>
          <cell r="J330"/>
          <cell r="K330"/>
          <cell r="L330">
            <v>31484</v>
          </cell>
          <cell r="M330"/>
          <cell r="N330"/>
          <cell r="O330"/>
          <cell r="P330">
            <v>31484</v>
          </cell>
          <cell r="Q330"/>
          <cell r="R330"/>
          <cell r="S330"/>
          <cell r="T330">
            <v>31484</v>
          </cell>
          <cell r="U330"/>
          <cell r="V330"/>
          <cell r="W330" t="str">
            <v>17-405026-Title II-365</v>
          </cell>
        </row>
        <row r="331">
          <cell r="B331" t="str">
            <v>305068</v>
          </cell>
          <cell r="C331" t="str">
            <v>Salem School District</v>
          </cell>
          <cell r="D331">
            <v>193078680</v>
          </cell>
          <cell r="E331" t="str">
            <v>Salem School District</v>
          </cell>
          <cell r="F331" t="str">
            <v>Title II A</v>
          </cell>
          <cell r="G331" t="str">
            <v>00</v>
          </cell>
          <cell r="H331">
            <v>18900</v>
          </cell>
          <cell r="I331">
            <v>18900</v>
          </cell>
          <cell r="J331"/>
          <cell r="K331"/>
          <cell r="L331">
            <v>18900</v>
          </cell>
          <cell r="M331"/>
          <cell r="N331"/>
          <cell r="O331"/>
          <cell r="P331">
            <v>18900</v>
          </cell>
          <cell r="Q331"/>
          <cell r="R331"/>
          <cell r="S331"/>
          <cell r="T331">
            <v>18900</v>
          </cell>
          <cell r="U331"/>
          <cell r="V331"/>
          <cell r="W331" t="str">
            <v>17-305068-Title II-365</v>
          </cell>
        </row>
        <row r="332">
          <cell r="B332" t="str">
            <v>565100</v>
          </cell>
          <cell r="C332" t="str">
            <v>Sauk Prairie School District</v>
          </cell>
          <cell r="D332">
            <v>124475369</v>
          </cell>
          <cell r="E332" t="str">
            <v>Sauk Prairie School District</v>
          </cell>
          <cell r="F332" t="str">
            <v>Title II A</v>
          </cell>
          <cell r="G332" t="str">
            <v>00</v>
          </cell>
          <cell r="H332">
            <v>79720</v>
          </cell>
          <cell r="I332">
            <v>79720</v>
          </cell>
          <cell r="J332"/>
          <cell r="K332"/>
          <cell r="L332">
            <v>79720</v>
          </cell>
          <cell r="M332"/>
          <cell r="N332"/>
          <cell r="O332"/>
          <cell r="P332">
            <v>79720</v>
          </cell>
          <cell r="Q332"/>
          <cell r="R332"/>
          <cell r="S332"/>
          <cell r="T332">
            <v>79720</v>
          </cell>
          <cell r="U332"/>
          <cell r="V332"/>
          <cell r="W332" t="str">
            <v>17-565100-Title II-365</v>
          </cell>
        </row>
        <row r="333">
          <cell r="B333" t="str">
            <v>125124</v>
          </cell>
          <cell r="C333" t="str">
            <v>Seneca School District</v>
          </cell>
          <cell r="D333">
            <v>100084219</v>
          </cell>
          <cell r="E333" t="str">
            <v>Seneca School District</v>
          </cell>
          <cell r="F333" t="str">
            <v>Title II A</v>
          </cell>
          <cell r="G333" t="str">
            <v>00</v>
          </cell>
          <cell r="H333">
            <v>21789</v>
          </cell>
          <cell r="I333">
            <v>21789</v>
          </cell>
          <cell r="J333"/>
          <cell r="K333"/>
          <cell r="L333">
            <v>21789</v>
          </cell>
          <cell r="M333"/>
          <cell r="N333"/>
          <cell r="O333"/>
          <cell r="P333">
            <v>21789</v>
          </cell>
          <cell r="Q333"/>
          <cell r="R333"/>
          <cell r="S333"/>
          <cell r="T333">
            <v>21789</v>
          </cell>
          <cell r="U333"/>
          <cell r="V333"/>
          <cell r="W333" t="str">
            <v>17-125124-Title II-365</v>
          </cell>
        </row>
        <row r="334">
          <cell r="B334" t="str">
            <v>155130</v>
          </cell>
          <cell r="C334" t="str">
            <v>Sevastopol School District</v>
          </cell>
          <cell r="D334" t="str">
            <v>038762423</v>
          </cell>
          <cell r="E334" t="str">
            <v>Sevastopol School District</v>
          </cell>
          <cell r="F334" t="str">
            <v>Title II A</v>
          </cell>
          <cell r="G334" t="str">
            <v>00</v>
          </cell>
          <cell r="H334">
            <v>24373</v>
          </cell>
          <cell r="I334">
            <v>24373</v>
          </cell>
          <cell r="J334"/>
          <cell r="K334"/>
          <cell r="L334">
            <v>24373</v>
          </cell>
          <cell r="M334"/>
          <cell r="N334"/>
          <cell r="O334"/>
          <cell r="P334">
            <v>24373</v>
          </cell>
          <cell r="Q334"/>
          <cell r="R334"/>
          <cell r="S334"/>
          <cell r="T334">
            <v>24373</v>
          </cell>
          <cell r="U334"/>
          <cell r="V334"/>
          <cell r="W334" t="str">
            <v>17-155130-Title II-365</v>
          </cell>
        </row>
        <row r="335">
          <cell r="B335" t="str">
            <v>445138</v>
          </cell>
          <cell r="C335" t="str">
            <v>Seymour Community School District</v>
          </cell>
          <cell r="D335" t="str">
            <v>018652636</v>
          </cell>
          <cell r="E335" t="str">
            <v>Seymour Community School District</v>
          </cell>
          <cell r="F335" t="str">
            <v>Title II A</v>
          </cell>
          <cell r="G335" t="str">
            <v>00</v>
          </cell>
          <cell r="H335">
            <v>77934</v>
          </cell>
          <cell r="I335">
            <v>77934</v>
          </cell>
          <cell r="J335"/>
          <cell r="K335"/>
          <cell r="L335">
            <v>77934</v>
          </cell>
          <cell r="M335"/>
          <cell r="N335"/>
          <cell r="O335"/>
          <cell r="P335">
            <v>77934</v>
          </cell>
          <cell r="Q335"/>
          <cell r="R335"/>
          <cell r="S335"/>
          <cell r="T335">
            <v>77934</v>
          </cell>
          <cell r="U335"/>
          <cell r="V335"/>
          <cell r="W335" t="str">
            <v>17-445138-Title II-365</v>
          </cell>
        </row>
        <row r="336">
          <cell r="B336" t="str">
            <v>645258</v>
          </cell>
          <cell r="C336" t="str">
            <v>Sharon Community J11 School District</v>
          </cell>
          <cell r="D336" t="str">
            <v>026484451</v>
          </cell>
          <cell r="E336" t="str">
            <v>Sharon Community J11 School District</v>
          </cell>
          <cell r="F336" t="str">
            <v>Title II A</v>
          </cell>
          <cell r="G336" t="str">
            <v>00</v>
          </cell>
          <cell r="H336">
            <v>6249</v>
          </cell>
          <cell r="I336">
            <v>6249</v>
          </cell>
          <cell r="J336"/>
          <cell r="K336"/>
          <cell r="L336">
            <v>6249</v>
          </cell>
          <cell r="M336"/>
          <cell r="N336"/>
          <cell r="O336"/>
          <cell r="P336">
            <v>6249</v>
          </cell>
          <cell r="Q336"/>
          <cell r="R336"/>
          <cell r="S336"/>
          <cell r="T336">
            <v>6249</v>
          </cell>
          <cell r="U336"/>
          <cell r="V336"/>
          <cell r="W336" t="str">
            <v>17-645258-Title II-365</v>
          </cell>
        </row>
        <row r="337">
          <cell r="B337" t="str">
            <v>585264</v>
          </cell>
          <cell r="C337" t="str">
            <v>Shawano School District</v>
          </cell>
          <cell r="D337" t="str">
            <v>038759304</v>
          </cell>
          <cell r="E337" t="str">
            <v>Shawano School District</v>
          </cell>
          <cell r="F337" t="str">
            <v>Title II A</v>
          </cell>
          <cell r="G337" t="str">
            <v>00</v>
          </cell>
          <cell r="H337">
            <v>106235</v>
          </cell>
          <cell r="I337">
            <v>106235</v>
          </cell>
          <cell r="J337"/>
          <cell r="K337"/>
          <cell r="L337">
            <v>106235</v>
          </cell>
          <cell r="M337"/>
          <cell r="N337"/>
          <cell r="O337"/>
          <cell r="P337">
            <v>106235</v>
          </cell>
          <cell r="Q337"/>
          <cell r="R337"/>
          <cell r="S337"/>
          <cell r="T337">
            <v>106235</v>
          </cell>
          <cell r="U337"/>
          <cell r="V337"/>
          <cell r="W337" t="str">
            <v>17-585264-Title II-365</v>
          </cell>
        </row>
        <row r="338">
          <cell r="B338" t="str">
            <v>595271</v>
          </cell>
          <cell r="C338" t="str">
            <v>Sheboygan Area School District</v>
          </cell>
          <cell r="D338" t="str">
            <v>032878456</v>
          </cell>
          <cell r="E338" t="str">
            <v>Sheboygan Area School District</v>
          </cell>
          <cell r="F338" t="str">
            <v>Title II A</v>
          </cell>
          <cell r="G338" t="str">
            <v>00</v>
          </cell>
          <cell r="H338">
            <v>338825</v>
          </cell>
          <cell r="I338">
            <v>338825</v>
          </cell>
          <cell r="J338"/>
          <cell r="K338"/>
          <cell r="L338">
            <v>338825</v>
          </cell>
          <cell r="M338"/>
          <cell r="N338"/>
          <cell r="O338"/>
          <cell r="P338">
            <v>338825</v>
          </cell>
          <cell r="Q338"/>
          <cell r="R338"/>
          <cell r="S338"/>
          <cell r="T338">
            <v>338825</v>
          </cell>
          <cell r="U338"/>
          <cell r="V338"/>
          <cell r="W338" t="str">
            <v>17-595271-Title II-365</v>
          </cell>
        </row>
        <row r="339">
          <cell r="B339" t="str">
            <v>595278</v>
          </cell>
          <cell r="C339" t="str">
            <v>Sheboygan Falls School District</v>
          </cell>
          <cell r="D339" t="str">
            <v>124237033</v>
          </cell>
          <cell r="E339" t="str">
            <v>Sheboygan Falls School District</v>
          </cell>
          <cell r="F339" t="str">
            <v>Title II A</v>
          </cell>
          <cell r="G339" t="str">
            <v>00</v>
          </cell>
          <cell r="H339">
            <v>32513</v>
          </cell>
          <cell r="I339">
            <v>32513</v>
          </cell>
          <cell r="J339"/>
          <cell r="K339"/>
          <cell r="L339">
            <v>32513</v>
          </cell>
          <cell r="M339"/>
          <cell r="N339"/>
          <cell r="O339"/>
          <cell r="P339">
            <v>32513</v>
          </cell>
          <cell r="Q339"/>
          <cell r="R339"/>
          <cell r="S339"/>
          <cell r="T339">
            <v>32513</v>
          </cell>
          <cell r="U339"/>
          <cell r="V339"/>
          <cell r="W339" t="str">
            <v>17-595278-Title II-365</v>
          </cell>
        </row>
        <row r="340">
          <cell r="B340" t="str">
            <v>655306</v>
          </cell>
          <cell r="C340" t="str">
            <v>Shell Lake School District</v>
          </cell>
          <cell r="D340" t="str">
            <v>091731604</v>
          </cell>
          <cell r="E340" t="str">
            <v>Shell Lake School District</v>
          </cell>
          <cell r="F340" t="str">
            <v>Title II A</v>
          </cell>
          <cell r="G340" t="str">
            <v>00</v>
          </cell>
          <cell r="H340">
            <v>24077</v>
          </cell>
          <cell r="I340">
            <v>24077</v>
          </cell>
          <cell r="J340"/>
          <cell r="K340"/>
          <cell r="L340">
            <v>24077</v>
          </cell>
          <cell r="M340"/>
          <cell r="N340"/>
          <cell r="O340"/>
          <cell r="P340">
            <v>24077</v>
          </cell>
          <cell r="Q340"/>
          <cell r="R340"/>
          <cell r="S340"/>
          <cell r="T340">
            <v>24077</v>
          </cell>
          <cell r="U340"/>
          <cell r="V340"/>
          <cell r="W340" t="str">
            <v>17-655306-Title II-365</v>
          </cell>
        </row>
        <row r="341">
          <cell r="B341" t="str">
            <v>445348</v>
          </cell>
          <cell r="C341" t="str">
            <v>Shiocton School District</v>
          </cell>
          <cell r="D341">
            <v>100084250</v>
          </cell>
          <cell r="E341" t="str">
            <v>Shiocton School District</v>
          </cell>
          <cell r="F341" t="str">
            <v>Title II A</v>
          </cell>
          <cell r="G341" t="str">
            <v>00</v>
          </cell>
          <cell r="H341">
            <v>19292</v>
          </cell>
          <cell r="I341">
            <v>19292</v>
          </cell>
          <cell r="J341"/>
          <cell r="K341"/>
          <cell r="L341">
            <v>19292</v>
          </cell>
          <cell r="M341"/>
          <cell r="N341"/>
          <cell r="O341"/>
          <cell r="P341">
            <v>19292</v>
          </cell>
          <cell r="Q341"/>
          <cell r="R341"/>
          <cell r="S341"/>
          <cell r="T341">
            <v>19292</v>
          </cell>
          <cell r="U341"/>
          <cell r="V341"/>
          <cell r="W341" t="str">
            <v>17-445348-Title II-365</v>
          </cell>
        </row>
        <row r="342">
          <cell r="B342" t="str">
            <v>405355</v>
          </cell>
          <cell r="C342" t="str">
            <v>Shorewood School District</v>
          </cell>
          <cell r="D342">
            <v>100084268</v>
          </cell>
          <cell r="E342" t="str">
            <v>Shorewood School District</v>
          </cell>
          <cell r="F342" t="str">
            <v>Title II A</v>
          </cell>
          <cell r="G342" t="str">
            <v>00</v>
          </cell>
          <cell r="H342">
            <v>56304</v>
          </cell>
          <cell r="I342">
            <v>56304</v>
          </cell>
          <cell r="J342"/>
          <cell r="K342"/>
          <cell r="L342">
            <v>56304</v>
          </cell>
          <cell r="M342"/>
          <cell r="N342"/>
          <cell r="O342"/>
          <cell r="P342">
            <v>56304</v>
          </cell>
          <cell r="Q342"/>
          <cell r="R342"/>
          <cell r="S342"/>
          <cell r="T342">
            <v>56304</v>
          </cell>
          <cell r="U342"/>
          <cell r="V342"/>
          <cell r="W342" t="str">
            <v>17-405355-Title II-365</v>
          </cell>
        </row>
        <row r="343">
          <cell r="B343" t="str">
            <v>335362</v>
          </cell>
          <cell r="C343" t="str">
            <v>Shullsburg School District</v>
          </cell>
          <cell r="D343" t="str">
            <v>100084276</v>
          </cell>
          <cell r="E343" t="str">
            <v>Shullsburg School District</v>
          </cell>
          <cell r="F343" t="str">
            <v>Title II A</v>
          </cell>
          <cell r="G343" t="str">
            <v>00</v>
          </cell>
          <cell r="H343">
            <v>14792</v>
          </cell>
          <cell r="I343">
            <v>14792</v>
          </cell>
          <cell r="J343"/>
          <cell r="K343"/>
          <cell r="L343">
            <v>14792</v>
          </cell>
          <cell r="M343"/>
          <cell r="N343"/>
          <cell r="O343"/>
          <cell r="P343">
            <v>14792</v>
          </cell>
          <cell r="Q343"/>
          <cell r="R343"/>
          <cell r="S343"/>
          <cell r="T343">
            <v>14792</v>
          </cell>
          <cell r="U343"/>
          <cell r="V343"/>
          <cell r="W343" t="str">
            <v>17-335362-Title II-365</v>
          </cell>
        </row>
        <row r="344">
          <cell r="B344" t="str">
            <v>305369</v>
          </cell>
          <cell r="C344" t="str">
            <v>Silver Lake Joint #1 School District</v>
          </cell>
          <cell r="D344" t="str">
            <v>014262315</v>
          </cell>
          <cell r="E344" t="str">
            <v>Silver Lake Joint #1 School District</v>
          </cell>
          <cell r="F344" t="str">
            <v>Title II A</v>
          </cell>
          <cell r="G344" t="str">
            <v>00</v>
          </cell>
          <cell r="H344">
            <v>16711</v>
          </cell>
          <cell r="I344">
            <v>16711</v>
          </cell>
          <cell r="J344"/>
          <cell r="K344"/>
          <cell r="L344">
            <v>16711</v>
          </cell>
          <cell r="M344"/>
          <cell r="N344"/>
          <cell r="O344"/>
          <cell r="P344">
            <v>16711</v>
          </cell>
          <cell r="Q344"/>
          <cell r="R344"/>
          <cell r="S344"/>
          <cell r="T344">
            <v>16711</v>
          </cell>
          <cell r="U344"/>
          <cell r="V344"/>
          <cell r="W344" t="str">
            <v>17-305369-Title II-365</v>
          </cell>
        </row>
        <row r="345">
          <cell r="B345" t="str">
            <v>075376</v>
          </cell>
          <cell r="C345" t="str">
            <v>Siren School District</v>
          </cell>
          <cell r="D345">
            <v>193077914</v>
          </cell>
          <cell r="E345" t="str">
            <v>Siren School District</v>
          </cell>
          <cell r="F345" t="str">
            <v>Title II A</v>
          </cell>
          <cell r="G345" t="str">
            <v>00</v>
          </cell>
          <cell r="H345">
            <v>30133</v>
          </cell>
          <cell r="I345">
            <v>30133</v>
          </cell>
          <cell r="J345"/>
          <cell r="K345"/>
          <cell r="L345">
            <v>30133</v>
          </cell>
          <cell r="M345"/>
          <cell r="N345"/>
          <cell r="O345"/>
          <cell r="P345">
            <v>30133</v>
          </cell>
          <cell r="Q345"/>
          <cell r="R345"/>
          <cell r="S345"/>
          <cell r="T345">
            <v>30133</v>
          </cell>
          <cell r="U345"/>
          <cell r="V345"/>
          <cell r="W345" t="str">
            <v>17-075376-Title II-365</v>
          </cell>
        </row>
        <row r="346">
          <cell r="B346" t="str">
            <v>665390</v>
          </cell>
          <cell r="C346" t="str">
            <v>Slinger School District</v>
          </cell>
          <cell r="D346">
            <v>102207552</v>
          </cell>
          <cell r="E346" t="str">
            <v>Slinger School District</v>
          </cell>
          <cell r="F346" t="str">
            <v>Title II A</v>
          </cell>
          <cell r="G346" t="str">
            <v>00</v>
          </cell>
          <cell r="H346">
            <v>41828</v>
          </cell>
          <cell r="I346">
            <v>41828</v>
          </cell>
          <cell r="J346"/>
          <cell r="K346"/>
          <cell r="L346">
            <v>41828</v>
          </cell>
          <cell r="M346"/>
          <cell r="N346"/>
          <cell r="O346"/>
          <cell r="P346">
            <v>41828</v>
          </cell>
          <cell r="Q346"/>
          <cell r="R346"/>
          <cell r="S346"/>
          <cell r="T346">
            <v>41828</v>
          </cell>
          <cell r="U346"/>
          <cell r="V346"/>
          <cell r="W346" t="str">
            <v>17-665390-Title II-365</v>
          </cell>
        </row>
        <row r="347">
          <cell r="B347" t="str">
            <v>165397</v>
          </cell>
          <cell r="C347" t="str">
            <v>Solon Springs School District</v>
          </cell>
          <cell r="D347" t="str">
            <v>074096512</v>
          </cell>
          <cell r="E347" t="str">
            <v>Solon Springs School District</v>
          </cell>
          <cell r="F347" t="str">
            <v>Title II A</v>
          </cell>
          <cell r="G347" t="str">
            <v>00</v>
          </cell>
          <cell r="H347">
            <v>17433</v>
          </cell>
          <cell r="I347">
            <v>17433</v>
          </cell>
          <cell r="J347"/>
          <cell r="K347"/>
          <cell r="L347">
            <v>17433</v>
          </cell>
          <cell r="M347"/>
          <cell r="N347"/>
          <cell r="O347"/>
          <cell r="P347">
            <v>17433</v>
          </cell>
          <cell r="Q347"/>
          <cell r="R347"/>
          <cell r="S347"/>
          <cell r="T347">
            <v>17433</v>
          </cell>
          <cell r="U347"/>
          <cell r="V347"/>
          <cell r="W347" t="str">
            <v>17-165397-Title II-365</v>
          </cell>
        </row>
        <row r="348">
          <cell r="B348" t="str">
            <v>555432</v>
          </cell>
          <cell r="C348" t="str">
            <v>Somerset School District</v>
          </cell>
          <cell r="D348" t="str">
            <v>021574983</v>
          </cell>
          <cell r="E348" t="str">
            <v>Somerset School District</v>
          </cell>
          <cell r="F348" t="str">
            <v>Title II A</v>
          </cell>
          <cell r="G348" t="str">
            <v>00</v>
          </cell>
          <cell r="H348">
            <v>19405</v>
          </cell>
          <cell r="I348">
            <v>19405</v>
          </cell>
          <cell r="J348"/>
          <cell r="K348"/>
          <cell r="L348">
            <v>19405</v>
          </cell>
          <cell r="M348"/>
          <cell r="N348"/>
          <cell r="O348"/>
          <cell r="P348">
            <v>19405</v>
          </cell>
          <cell r="Q348"/>
          <cell r="R348"/>
          <cell r="S348"/>
          <cell r="T348">
            <v>19405</v>
          </cell>
          <cell r="U348"/>
          <cell r="V348"/>
          <cell r="W348" t="str">
            <v>17-555432-Title II-365</v>
          </cell>
        </row>
        <row r="349">
          <cell r="B349" t="str">
            <v>405439</v>
          </cell>
          <cell r="C349" t="str">
            <v>South Milwaukee School District</v>
          </cell>
          <cell r="D349">
            <v>784506300</v>
          </cell>
          <cell r="E349" t="str">
            <v>South Milwaukee School District</v>
          </cell>
          <cell r="F349" t="str">
            <v>Title II A</v>
          </cell>
          <cell r="G349" t="str">
            <v>00</v>
          </cell>
          <cell r="H349">
            <v>86824</v>
          </cell>
          <cell r="I349">
            <v>86824</v>
          </cell>
          <cell r="J349"/>
          <cell r="K349"/>
          <cell r="L349">
            <v>86824</v>
          </cell>
          <cell r="M349"/>
          <cell r="N349"/>
          <cell r="O349"/>
          <cell r="P349">
            <v>86824</v>
          </cell>
          <cell r="Q349"/>
          <cell r="R349"/>
          <cell r="S349"/>
          <cell r="T349">
            <v>86824</v>
          </cell>
          <cell r="U349"/>
          <cell r="V349"/>
          <cell r="W349" t="str">
            <v>17-405439-Title II-365</v>
          </cell>
        </row>
        <row r="350">
          <cell r="B350" t="str">
            <v>044522</v>
          </cell>
          <cell r="C350" t="str">
            <v>South Shore School District</v>
          </cell>
          <cell r="D350">
            <v>159539824</v>
          </cell>
          <cell r="E350" t="str">
            <v>South Shore School District</v>
          </cell>
          <cell r="F350" t="str">
            <v>Title II A</v>
          </cell>
          <cell r="G350" t="str">
            <v>00</v>
          </cell>
          <cell r="H350">
            <v>24493</v>
          </cell>
          <cell r="I350">
            <v>24493</v>
          </cell>
          <cell r="J350"/>
          <cell r="K350"/>
          <cell r="L350">
            <v>24493</v>
          </cell>
          <cell r="M350"/>
          <cell r="N350"/>
          <cell r="O350"/>
          <cell r="P350">
            <v>24493</v>
          </cell>
          <cell r="Q350"/>
          <cell r="R350"/>
          <cell r="S350"/>
          <cell r="T350">
            <v>24493</v>
          </cell>
          <cell r="U350"/>
          <cell r="V350"/>
          <cell r="W350" t="str">
            <v>17-044522-Title II-365</v>
          </cell>
        </row>
        <row r="351">
          <cell r="B351" t="str">
            <v>155457</v>
          </cell>
          <cell r="C351" t="str">
            <v>Southern Door County School District</v>
          </cell>
          <cell r="D351" t="str">
            <v>093420164</v>
          </cell>
          <cell r="E351" t="str">
            <v>Southern Door County School District</v>
          </cell>
          <cell r="F351" t="str">
            <v>Title II A</v>
          </cell>
          <cell r="G351" t="str">
            <v>00</v>
          </cell>
          <cell r="H351">
            <v>53679</v>
          </cell>
          <cell r="I351">
            <v>53679</v>
          </cell>
          <cell r="J351"/>
          <cell r="K351"/>
          <cell r="L351">
            <v>53679</v>
          </cell>
          <cell r="M351"/>
          <cell r="N351"/>
          <cell r="O351"/>
          <cell r="P351">
            <v>53679</v>
          </cell>
          <cell r="Q351"/>
          <cell r="R351"/>
          <cell r="S351"/>
          <cell r="T351">
            <v>53679</v>
          </cell>
          <cell r="U351"/>
          <cell r="V351"/>
          <cell r="W351" t="str">
            <v>17-155457-Title II-365</v>
          </cell>
        </row>
        <row r="352">
          <cell r="B352" t="str">
            <v>222485</v>
          </cell>
          <cell r="C352" t="str">
            <v>Southwestern Wisconsin School District</v>
          </cell>
          <cell r="D352">
            <v>193458718</v>
          </cell>
          <cell r="E352" t="str">
            <v>Southwestern Wisconsin School District</v>
          </cell>
          <cell r="F352" t="str">
            <v>Title II A</v>
          </cell>
          <cell r="G352" t="str">
            <v>00</v>
          </cell>
          <cell r="H352">
            <v>21635</v>
          </cell>
          <cell r="I352">
            <v>21635</v>
          </cell>
          <cell r="J352"/>
          <cell r="K352"/>
          <cell r="L352">
            <v>21635</v>
          </cell>
          <cell r="M352"/>
          <cell r="N352"/>
          <cell r="O352"/>
          <cell r="P352">
            <v>21635</v>
          </cell>
          <cell r="Q352"/>
          <cell r="R352"/>
          <cell r="S352"/>
          <cell r="T352">
            <v>21635</v>
          </cell>
          <cell r="U352"/>
          <cell r="V352"/>
          <cell r="W352" t="str">
            <v>17-222485-Title II-365</v>
          </cell>
        </row>
        <row r="353">
          <cell r="B353" t="str">
            <v>415460</v>
          </cell>
          <cell r="C353" t="str">
            <v>Sparta Area School District</v>
          </cell>
          <cell r="D353" t="str">
            <v>017991209</v>
          </cell>
          <cell r="E353" t="str">
            <v>Sparta Area School District</v>
          </cell>
          <cell r="F353" t="str">
            <v>Title II A</v>
          </cell>
          <cell r="G353" t="str">
            <v>00</v>
          </cell>
          <cell r="H353">
            <v>122379</v>
          </cell>
          <cell r="I353">
            <v>122379</v>
          </cell>
          <cell r="J353"/>
          <cell r="K353"/>
          <cell r="L353">
            <v>122379</v>
          </cell>
          <cell r="M353"/>
          <cell r="N353"/>
          <cell r="O353"/>
          <cell r="P353">
            <v>122379</v>
          </cell>
          <cell r="Q353"/>
          <cell r="R353"/>
          <cell r="S353"/>
          <cell r="T353">
            <v>122379</v>
          </cell>
          <cell r="U353"/>
          <cell r="V353"/>
          <cell r="W353" t="str">
            <v>17-415460-Title II-365</v>
          </cell>
        </row>
        <row r="354">
          <cell r="B354" t="str">
            <v>375467</v>
          </cell>
          <cell r="C354" t="str">
            <v>Spencer School District</v>
          </cell>
          <cell r="D354">
            <v>100641596</v>
          </cell>
          <cell r="E354" t="str">
            <v>Spencer School District</v>
          </cell>
          <cell r="F354" t="str">
            <v>Title II A</v>
          </cell>
          <cell r="G354" t="str">
            <v>00</v>
          </cell>
          <cell r="H354">
            <v>24774</v>
          </cell>
          <cell r="I354">
            <v>24774</v>
          </cell>
          <cell r="J354"/>
          <cell r="K354"/>
          <cell r="L354">
            <v>24774</v>
          </cell>
          <cell r="M354"/>
          <cell r="N354"/>
          <cell r="O354"/>
          <cell r="P354">
            <v>24774</v>
          </cell>
          <cell r="Q354"/>
          <cell r="R354"/>
          <cell r="S354"/>
          <cell r="T354">
            <v>24774</v>
          </cell>
          <cell r="U354"/>
          <cell r="V354"/>
          <cell r="W354" t="str">
            <v>17-375467-Title II-365</v>
          </cell>
        </row>
        <row r="355">
          <cell r="B355" t="str">
            <v>655474</v>
          </cell>
          <cell r="C355" t="str">
            <v>Spooner Area School District</v>
          </cell>
          <cell r="D355" t="str">
            <v>060462488</v>
          </cell>
          <cell r="E355" t="str">
            <v>Spooner Area School District</v>
          </cell>
          <cell r="F355" t="str">
            <v>Title II A</v>
          </cell>
          <cell r="G355" t="str">
            <v>00</v>
          </cell>
          <cell r="H355">
            <v>86214</v>
          </cell>
          <cell r="I355">
            <v>86214</v>
          </cell>
          <cell r="J355"/>
          <cell r="K355"/>
          <cell r="L355">
            <v>86214</v>
          </cell>
          <cell r="M355"/>
          <cell r="N355"/>
          <cell r="O355"/>
          <cell r="P355">
            <v>86214</v>
          </cell>
          <cell r="Q355"/>
          <cell r="R355"/>
          <cell r="S355"/>
          <cell r="T355">
            <v>86214</v>
          </cell>
          <cell r="U355"/>
          <cell r="V355"/>
          <cell r="W355" t="str">
            <v>17-655474-Title II-365</v>
          </cell>
        </row>
        <row r="356">
          <cell r="B356" t="str">
            <v>475586</v>
          </cell>
          <cell r="C356" t="str">
            <v>Spring Valley School District</v>
          </cell>
          <cell r="D356">
            <v>100591114</v>
          </cell>
          <cell r="E356" t="str">
            <v>Spring Valley School District</v>
          </cell>
          <cell r="F356" t="str">
            <v>Title II A</v>
          </cell>
          <cell r="G356" t="str">
            <v>00</v>
          </cell>
          <cell r="H356">
            <v>21362</v>
          </cell>
          <cell r="I356">
            <v>21362</v>
          </cell>
          <cell r="J356"/>
          <cell r="K356"/>
          <cell r="L356">
            <v>21362</v>
          </cell>
          <cell r="M356"/>
          <cell r="N356"/>
          <cell r="O356"/>
          <cell r="P356">
            <v>21362</v>
          </cell>
          <cell r="Q356"/>
          <cell r="R356"/>
          <cell r="S356"/>
          <cell r="T356">
            <v>21362</v>
          </cell>
          <cell r="U356"/>
          <cell r="V356"/>
          <cell r="W356" t="str">
            <v>17-475586-Title II-365</v>
          </cell>
        </row>
        <row r="357">
          <cell r="B357" t="str">
            <v>095593</v>
          </cell>
          <cell r="C357" t="str">
            <v>Stanley-Boyd Area School District</v>
          </cell>
          <cell r="D357">
            <v>184359040</v>
          </cell>
          <cell r="E357" t="str">
            <v>Stanley-Boyd Area School District</v>
          </cell>
          <cell r="F357" t="str">
            <v>Title II A</v>
          </cell>
          <cell r="G357" t="str">
            <v>00</v>
          </cell>
          <cell r="H357">
            <v>66606</v>
          </cell>
          <cell r="I357">
            <v>66606</v>
          </cell>
          <cell r="J357"/>
          <cell r="K357"/>
          <cell r="L357">
            <v>66606</v>
          </cell>
          <cell r="M357"/>
          <cell r="N357"/>
          <cell r="O357"/>
          <cell r="P357">
            <v>66606</v>
          </cell>
          <cell r="Q357"/>
          <cell r="R357"/>
          <cell r="S357"/>
          <cell r="T357">
            <v>66606</v>
          </cell>
          <cell r="U357"/>
          <cell r="V357"/>
          <cell r="W357" t="str">
            <v>17-095593-Title II-365</v>
          </cell>
        </row>
        <row r="358">
          <cell r="B358" t="str">
            <v>495607</v>
          </cell>
          <cell r="C358" t="str">
            <v>Stevens Point Area School District</v>
          </cell>
          <cell r="D358" t="str">
            <v>100878875</v>
          </cell>
          <cell r="E358" t="str">
            <v>Stevens Point Area School District</v>
          </cell>
          <cell r="F358" t="str">
            <v>Title II A</v>
          </cell>
          <cell r="G358" t="str">
            <v>00</v>
          </cell>
          <cell r="H358">
            <v>279608</v>
          </cell>
          <cell r="I358">
            <v>279608</v>
          </cell>
          <cell r="J358"/>
          <cell r="K358"/>
          <cell r="L358">
            <v>279608</v>
          </cell>
          <cell r="M358"/>
          <cell r="N358"/>
          <cell r="O358"/>
          <cell r="P358">
            <v>279608</v>
          </cell>
          <cell r="Q358"/>
          <cell r="R358"/>
          <cell r="S358"/>
          <cell r="T358">
            <v>279608</v>
          </cell>
          <cell r="U358"/>
          <cell r="V358"/>
          <cell r="W358" t="str">
            <v>17-495607-Title II-365</v>
          </cell>
        </row>
        <row r="359">
          <cell r="B359" t="str">
            <v>085614</v>
          </cell>
          <cell r="C359" t="str">
            <v>Stockbridge School District</v>
          </cell>
          <cell r="D359">
            <v>193077963</v>
          </cell>
          <cell r="E359" t="str">
            <v>Stockbridge School District</v>
          </cell>
          <cell r="F359" t="str">
            <v>Title II A</v>
          </cell>
          <cell r="G359" t="str">
            <v>00</v>
          </cell>
          <cell r="H359">
            <v>9471</v>
          </cell>
          <cell r="I359">
            <v>9471</v>
          </cell>
          <cell r="J359"/>
          <cell r="K359"/>
          <cell r="L359">
            <v>9471</v>
          </cell>
          <cell r="M359"/>
          <cell r="N359"/>
          <cell r="O359"/>
          <cell r="P359">
            <v>9471</v>
          </cell>
          <cell r="Q359"/>
          <cell r="R359"/>
          <cell r="S359"/>
          <cell r="T359">
            <v>9471</v>
          </cell>
          <cell r="U359"/>
          <cell r="V359"/>
          <cell r="W359" t="str">
            <v>17-085614-Title II-365</v>
          </cell>
        </row>
        <row r="360">
          <cell r="B360" t="str">
            <v>673542</v>
          </cell>
          <cell r="C360" t="str">
            <v>Stone Bank School District</v>
          </cell>
          <cell r="D360">
            <v>193079795</v>
          </cell>
          <cell r="E360" t="str">
            <v>Stone Bank School District</v>
          </cell>
          <cell r="F360" t="str">
            <v>Title II A</v>
          </cell>
          <cell r="G360" t="str">
            <v>00</v>
          </cell>
          <cell r="H360">
            <v>6199</v>
          </cell>
          <cell r="I360">
            <v>6199</v>
          </cell>
          <cell r="J360"/>
          <cell r="K360"/>
          <cell r="L360">
            <v>6199</v>
          </cell>
          <cell r="M360"/>
          <cell r="N360"/>
          <cell r="O360"/>
          <cell r="P360">
            <v>6199</v>
          </cell>
          <cell r="Q360"/>
          <cell r="R360"/>
          <cell r="S360"/>
          <cell r="T360">
            <v>6199</v>
          </cell>
          <cell r="U360"/>
          <cell r="V360"/>
          <cell r="W360" t="str">
            <v>17-673542-Title II-365</v>
          </cell>
        </row>
        <row r="361">
          <cell r="B361" t="str">
            <v>135621</v>
          </cell>
          <cell r="C361" t="str">
            <v>Stoughton Area School District</v>
          </cell>
          <cell r="D361" t="str">
            <v>020461158</v>
          </cell>
          <cell r="E361" t="str">
            <v>Stoughton Area School District</v>
          </cell>
          <cell r="F361" t="str">
            <v>Title II A</v>
          </cell>
          <cell r="G361" t="str">
            <v>00</v>
          </cell>
          <cell r="H361">
            <v>63173</v>
          </cell>
          <cell r="I361">
            <v>63173</v>
          </cell>
          <cell r="J361"/>
          <cell r="K361"/>
          <cell r="L361">
            <v>63173</v>
          </cell>
          <cell r="M361"/>
          <cell r="N361"/>
          <cell r="O361"/>
          <cell r="P361">
            <v>63173</v>
          </cell>
          <cell r="Q361"/>
          <cell r="R361"/>
          <cell r="S361"/>
          <cell r="T361">
            <v>63173</v>
          </cell>
          <cell r="U361"/>
          <cell r="V361"/>
          <cell r="W361" t="str">
            <v>17-135621-Title II-365</v>
          </cell>
        </row>
        <row r="362">
          <cell r="B362" t="str">
            <v>375628</v>
          </cell>
          <cell r="C362" t="str">
            <v>Stratford School District</v>
          </cell>
          <cell r="D362">
            <v>100591254</v>
          </cell>
          <cell r="E362" t="str">
            <v>Stratford School District</v>
          </cell>
          <cell r="F362" t="str">
            <v>Title II A</v>
          </cell>
          <cell r="G362" t="str">
            <v>00</v>
          </cell>
          <cell r="H362">
            <v>25862</v>
          </cell>
          <cell r="I362">
            <v>25862</v>
          </cell>
          <cell r="J362"/>
          <cell r="K362"/>
          <cell r="L362">
            <v>25862</v>
          </cell>
          <cell r="M362"/>
          <cell r="N362"/>
          <cell r="O362"/>
          <cell r="P362">
            <v>25862</v>
          </cell>
          <cell r="Q362"/>
          <cell r="R362"/>
          <cell r="S362"/>
          <cell r="T362">
            <v>25862</v>
          </cell>
          <cell r="U362"/>
          <cell r="V362"/>
          <cell r="W362" t="str">
            <v>17-375628-Title II-365</v>
          </cell>
        </row>
        <row r="363">
          <cell r="B363" t="str">
            <v>155642</v>
          </cell>
          <cell r="C363" t="str">
            <v>Sturgeon Bay School District</v>
          </cell>
          <cell r="D363" t="str">
            <v>100084367</v>
          </cell>
          <cell r="E363" t="str">
            <v>Sturgeon Bay School District</v>
          </cell>
          <cell r="F363" t="str">
            <v>Title II A</v>
          </cell>
          <cell r="G363" t="str">
            <v>00</v>
          </cell>
          <cell r="H363">
            <v>61548</v>
          </cell>
          <cell r="I363">
            <v>61548</v>
          </cell>
          <cell r="J363"/>
          <cell r="K363"/>
          <cell r="L363">
            <v>61548</v>
          </cell>
          <cell r="M363"/>
          <cell r="N363"/>
          <cell r="O363"/>
          <cell r="P363">
            <v>61548</v>
          </cell>
          <cell r="Q363"/>
          <cell r="R363"/>
          <cell r="S363"/>
          <cell r="T363">
            <v>61548</v>
          </cell>
          <cell r="U363"/>
          <cell r="V363"/>
          <cell r="W363" t="str">
            <v>17-155642-Title II-365</v>
          </cell>
        </row>
        <row r="364">
          <cell r="B364" t="str">
            <v>135656</v>
          </cell>
          <cell r="C364" t="str">
            <v>Sun Prairie Area School District</v>
          </cell>
          <cell r="D364" t="str">
            <v>078935137</v>
          </cell>
          <cell r="E364" t="str">
            <v>Sun Prairie Area School District</v>
          </cell>
          <cell r="F364" t="str">
            <v>Title II A</v>
          </cell>
          <cell r="G364" t="str">
            <v>00</v>
          </cell>
          <cell r="H364">
            <v>101544</v>
          </cell>
          <cell r="I364">
            <v>101544</v>
          </cell>
          <cell r="J364"/>
          <cell r="K364"/>
          <cell r="L364">
            <v>101544</v>
          </cell>
          <cell r="M364"/>
          <cell r="N364"/>
          <cell r="O364"/>
          <cell r="P364">
            <v>101544</v>
          </cell>
          <cell r="Q364"/>
          <cell r="R364"/>
          <cell r="S364"/>
          <cell r="T364">
            <v>101544</v>
          </cell>
          <cell r="U364"/>
          <cell r="V364"/>
          <cell r="W364" t="str">
            <v>17-135656-Title II-365</v>
          </cell>
        </row>
        <row r="365">
          <cell r="B365" t="str">
            <v>165663</v>
          </cell>
          <cell r="C365" t="str">
            <v>Superior School District</v>
          </cell>
          <cell r="D365" t="str">
            <v>031366933</v>
          </cell>
          <cell r="E365" t="str">
            <v>Superior School District</v>
          </cell>
          <cell r="F365" t="str">
            <v>Title II A</v>
          </cell>
          <cell r="G365" t="str">
            <v>00</v>
          </cell>
          <cell r="H365">
            <v>318548</v>
          </cell>
          <cell r="I365">
            <v>318548</v>
          </cell>
          <cell r="J365"/>
          <cell r="K365"/>
          <cell r="L365">
            <v>318548</v>
          </cell>
          <cell r="M365"/>
          <cell r="N365"/>
          <cell r="O365"/>
          <cell r="P365">
            <v>318548</v>
          </cell>
          <cell r="Q365"/>
          <cell r="R365"/>
          <cell r="S365"/>
          <cell r="T365">
            <v>318548</v>
          </cell>
          <cell r="U365"/>
          <cell r="V365"/>
          <cell r="W365" t="str">
            <v>17-165663-Title II-365</v>
          </cell>
        </row>
        <row r="366">
          <cell r="B366" t="str">
            <v>425670</v>
          </cell>
          <cell r="C366" t="str">
            <v>Suring Public School District</v>
          </cell>
          <cell r="D366" t="str">
            <v>193079100</v>
          </cell>
          <cell r="E366" t="str">
            <v>Suring Public School District</v>
          </cell>
          <cell r="F366" t="str">
            <v>Title II A</v>
          </cell>
          <cell r="G366" t="str">
            <v>00</v>
          </cell>
          <cell r="H366">
            <v>27273</v>
          </cell>
          <cell r="I366">
            <v>27273</v>
          </cell>
          <cell r="J366"/>
          <cell r="K366"/>
          <cell r="L366">
            <v>27273</v>
          </cell>
          <cell r="M366"/>
          <cell r="N366"/>
          <cell r="O366"/>
          <cell r="P366">
            <v>27273</v>
          </cell>
          <cell r="Q366"/>
          <cell r="R366"/>
          <cell r="S366"/>
          <cell r="T366">
            <v>27273</v>
          </cell>
          <cell r="U366"/>
          <cell r="V366"/>
          <cell r="W366" t="str">
            <v>17-425670-Title II-365</v>
          </cell>
        </row>
        <row r="367">
          <cell r="B367" t="str">
            <v>673510</v>
          </cell>
          <cell r="C367" t="str">
            <v>Swallow School District</v>
          </cell>
          <cell r="D367">
            <v>124064411</v>
          </cell>
          <cell r="E367" t="str">
            <v>Swallow School District</v>
          </cell>
          <cell r="F367" t="str">
            <v>Title II A</v>
          </cell>
          <cell r="G367" t="str">
            <v>00</v>
          </cell>
          <cell r="H367">
            <v>5469</v>
          </cell>
          <cell r="I367">
            <v>5469</v>
          </cell>
          <cell r="J367"/>
          <cell r="K367"/>
          <cell r="L367">
            <v>5469</v>
          </cell>
          <cell r="M367"/>
          <cell r="N367"/>
          <cell r="O367"/>
          <cell r="P367">
            <v>5469</v>
          </cell>
          <cell r="Q367"/>
          <cell r="R367"/>
          <cell r="S367"/>
          <cell r="T367">
            <v>5469</v>
          </cell>
          <cell r="U367"/>
          <cell r="V367"/>
          <cell r="W367" t="str">
            <v>17-673510-Title II-365</v>
          </cell>
        </row>
        <row r="368">
          <cell r="B368" t="str">
            <v>105726</v>
          </cell>
          <cell r="C368" t="str">
            <v>Thorp School District</v>
          </cell>
          <cell r="D368">
            <v>100591569</v>
          </cell>
          <cell r="E368" t="str">
            <v>Thorp School District</v>
          </cell>
          <cell r="F368" t="str">
            <v>Title II A</v>
          </cell>
          <cell r="G368" t="str">
            <v>00</v>
          </cell>
          <cell r="H368">
            <v>53228</v>
          </cell>
          <cell r="I368">
            <v>53228</v>
          </cell>
          <cell r="J368"/>
          <cell r="K368"/>
          <cell r="L368">
            <v>53228</v>
          </cell>
          <cell r="M368"/>
          <cell r="N368"/>
          <cell r="O368"/>
          <cell r="P368">
            <v>53228</v>
          </cell>
          <cell r="Q368"/>
          <cell r="R368"/>
          <cell r="S368"/>
          <cell r="T368">
            <v>53228</v>
          </cell>
          <cell r="U368"/>
          <cell r="V368"/>
          <cell r="W368" t="str">
            <v>17-105726-Title II-365</v>
          </cell>
        </row>
        <row r="369">
          <cell r="B369" t="str">
            <v>435733</v>
          </cell>
          <cell r="C369" t="str">
            <v>Three Lakes School District</v>
          </cell>
          <cell r="D369" t="str">
            <v>038771002</v>
          </cell>
          <cell r="E369" t="str">
            <v>Three Lakes School District</v>
          </cell>
          <cell r="F369" t="str">
            <v>Title II A</v>
          </cell>
          <cell r="G369" t="str">
            <v>00</v>
          </cell>
          <cell r="H369">
            <v>23996</v>
          </cell>
          <cell r="I369">
            <v>23996</v>
          </cell>
          <cell r="J369"/>
          <cell r="K369"/>
          <cell r="L369">
            <v>23996</v>
          </cell>
          <cell r="M369"/>
          <cell r="N369"/>
          <cell r="O369"/>
          <cell r="P369">
            <v>23996</v>
          </cell>
          <cell r="Q369"/>
          <cell r="R369"/>
          <cell r="S369"/>
          <cell r="T369">
            <v>23996</v>
          </cell>
          <cell r="U369"/>
          <cell r="V369"/>
          <cell r="W369" t="str">
            <v>17-435733-Title II-365</v>
          </cell>
        </row>
        <row r="370">
          <cell r="B370" t="str">
            <v>585740</v>
          </cell>
          <cell r="C370" t="str">
            <v>Tigerton School District</v>
          </cell>
          <cell r="D370">
            <v>100084417</v>
          </cell>
          <cell r="E370" t="str">
            <v>Tigerton School District</v>
          </cell>
          <cell r="F370" t="str">
            <v>Title II A</v>
          </cell>
          <cell r="G370" t="str">
            <v>00</v>
          </cell>
          <cell r="H370">
            <v>18684</v>
          </cell>
          <cell r="I370">
            <v>18684</v>
          </cell>
          <cell r="J370"/>
          <cell r="K370"/>
          <cell r="L370">
            <v>18684</v>
          </cell>
          <cell r="M370"/>
          <cell r="N370"/>
          <cell r="O370"/>
          <cell r="P370">
            <v>18684</v>
          </cell>
          <cell r="Q370"/>
          <cell r="R370"/>
          <cell r="S370"/>
          <cell r="T370">
            <v>18684</v>
          </cell>
          <cell r="U370"/>
          <cell r="V370"/>
          <cell r="W370" t="str">
            <v>17-585740-Title II-365</v>
          </cell>
        </row>
        <row r="371">
          <cell r="B371" t="str">
            <v>415747</v>
          </cell>
          <cell r="C371" t="str">
            <v>Tomah Area School District</v>
          </cell>
          <cell r="D371" t="str">
            <v>017966086</v>
          </cell>
          <cell r="E371" t="str">
            <v>Tomah Area School District</v>
          </cell>
          <cell r="F371" t="str">
            <v>Title II A</v>
          </cell>
          <cell r="G371" t="str">
            <v>00</v>
          </cell>
          <cell r="H371">
            <v>138423</v>
          </cell>
          <cell r="I371">
            <v>138423</v>
          </cell>
          <cell r="J371"/>
          <cell r="K371"/>
          <cell r="L371">
            <v>138423</v>
          </cell>
          <cell r="M371"/>
          <cell r="N371"/>
          <cell r="O371"/>
          <cell r="P371">
            <v>138423</v>
          </cell>
          <cell r="Q371"/>
          <cell r="R371"/>
          <cell r="S371"/>
          <cell r="T371">
            <v>138423</v>
          </cell>
          <cell r="U371"/>
          <cell r="V371"/>
          <cell r="W371" t="str">
            <v>17-415747-Title II-365</v>
          </cell>
        </row>
        <row r="372">
          <cell r="B372" t="str">
            <v>355754</v>
          </cell>
          <cell r="C372" t="str">
            <v>Tomahawk School District</v>
          </cell>
          <cell r="D372">
            <v>100084433</v>
          </cell>
          <cell r="E372" t="str">
            <v>Tomahawk School District</v>
          </cell>
          <cell r="F372" t="str">
            <v>Title II A</v>
          </cell>
          <cell r="G372" t="str">
            <v>00</v>
          </cell>
          <cell r="H372">
            <v>42328</v>
          </cell>
          <cell r="I372">
            <v>42328</v>
          </cell>
          <cell r="J372"/>
          <cell r="K372"/>
          <cell r="L372">
            <v>42328</v>
          </cell>
          <cell r="M372"/>
          <cell r="N372"/>
          <cell r="O372"/>
          <cell r="P372">
            <v>42328</v>
          </cell>
          <cell r="Q372"/>
          <cell r="R372"/>
          <cell r="S372"/>
          <cell r="T372">
            <v>42328</v>
          </cell>
          <cell r="U372"/>
          <cell r="V372"/>
          <cell r="W372" t="str">
            <v>17-355754-Title II-365</v>
          </cell>
        </row>
        <row r="373">
          <cell r="B373" t="str">
            <v>490126</v>
          </cell>
          <cell r="C373" t="str">
            <v>Tomorrow River School District</v>
          </cell>
          <cell r="D373">
            <v>134750629</v>
          </cell>
          <cell r="E373" t="str">
            <v>Tomorrow River School District</v>
          </cell>
          <cell r="F373" t="str">
            <v>Title II A</v>
          </cell>
          <cell r="G373" t="str">
            <v>00</v>
          </cell>
          <cell r="H373">
            <v>45428</v>
          </cell>
          <cell r="I373">
            <v>45428</v>
          </cell>
          <cell r="J373"/>
          <cell r="K373"/>
          <cell r="L373">
            <v>45428</v>
          </cell>
          <cell r="M373"/>
          <cell r="N373"/>
          <cell r="O373"/>
          <cell r="P373">
            <v>45428</v>
          </cell>
          <cell r="Q373"/>
          <cell r="R373"/>
          <cell r="S373"/>
          <cell r="T373">
            <v>45428</v>
          </cell>
          <cell r="U373"/>
          <cell r="V373"/>
          <cell r="W373" t="str">
            <v>17-490126-Title II-365</v>
          </cell>
        </row>
        <row r="374">
          <cell r="B374" t="str">
            <v>305780</v>
          </cell>
          <cell r="C374" t="str">
            <v>Trevor-Wilmot Consolidated School District</v>
          </cell>
          <cell r="D374">
            <v>100084177</v>
          </cell>
          <cell r="E374" t="str">
            <v>Trevor-Wilmot Consolidated School District</v>
          </cell>
          <cell r="F374" t="str">
            <v>Title II A</v>
          </cell>
          <cell r="G374" t="str">
            <v>00</v>
          </cell>
          <cell r="H374">
            <v>9317</v>
          </cell>
          <cell r="I374">
            <v>9317</v>
          </cell>
          <cell r="J374"/>
          <cell r="K374"/>
          <cell r="L374">
            <v>9317</v>
          </cell>
          <cell r="M374"/>
          <cell r="N374"/>
          <cell r="O374"/>
          <cell r="P374">
            <v>9317</v>
          </cell>
          <cell r="Q374"/>
          <cell r="R374"/>
          <cell r="S374"/>
          <cell r="T374">
            <v>9317</v>
          </cell>
          <cell r="U374"/>
          <cell r="V374"/>
          <cell r="W374" t="str">
            <v>17-305780-Title II-365</v>
          </cell>
        </row>
        <row r="375">
          <cell r="B375" t="str">
            <v>694375</v>
          </cell>
          <cell r="C375" t="str">
            <v>Tri-County Area School District</v>
          </cell>
          <cell r="D375" t="str">
            <v>159536713</v>
          </cell>
          <cell r="E375" t="str">
            <v>Tri-County Area School District</v>
          </cell>
          <cell r="F375" t="str">
            <v>Title II A</v>
          </cell>
          <cell r="G375" t="str">
            <v>00</v>
          </cell>
          <cell r="H375">
            <v>39028</v>
          </cell>
          <cell r="I375">
            <v>39028</v>
          </cell>
          <cell r="J375"/>
          <cell r="K375"/>
          <cell r="L375">
            <v>39028</v>
          </cell>
          <cell r="M375"/>
          <cell r="N375"/>
          <cell r="O375"/>
          <cell r="P375">
            <v>39028</v>
          </cell>
          <cell r="Q375"/>
          <cell r="R375"/>
          <cell r="S375"/>
          <cell r="T375">
            <v>39028</v>
          </cell>
          <cell r="U375"/>
          <cell r="V375"/>
          <cell r="W375" t="str">
            <v>17-694375-Title II-365</v>
          </cell>
        </row>
        <row r="376">
          <cell r="B376" t="str">
            <v>035810</v>
          </cell>
          <cell r="C376" t="str">
            <v>Turtle Lake School District</v>
          </cell>
          <cell r="D376">
            <v>159540806</v>
          </cell>
          <cell r="E376" t="str">
            <v>Turtle Lake School District</v>
          </cell>
          <cell r="F376" t="str">
            <v>Title II A</v>
          </cell>
          <cell r="G376" t="str">
            <v>00</v>
          </cell>
          <cell r="H376">
            <v>17849</v>
          </cell>
          <cell r="I376">
            <v>17849</v>
          </cell>
          <cell r="J376"/>
          <cell r="K376"/>
          <cell r="L376">
            <v>17849</v>
          </cell>
          <cell r="M376"/>
          <cell r="N376"/>
          <cell r="O376"/>
          <cell r="P376">
            <v>17849</v>
          </cell>
          <cell r="Q376"/>
          <cell r="R376"/>
          <cell r="S376"/>
          <cell r="T376">
            <v>17849</v>
          </cell>
          <cell r="U376"/>
          <cell r="V376"/>
          <cell r="W376" t="str">
            <v>17-035810-Title II-365</v>
          </cell>
        </row>
        <row r="377">
          <cell r="B377" t="str">
            <v>305817</v>
          </cell>
          <cell r="C377" t="str">
            <v>Twin Lakes #4 School District</v>
          </cell>
          <cell r="D377" t="str">
            <v>100084458</v>
          </cell>
          <cell r="E377" t="str">
            <v>Twin Lakes #4 School District</v>
          </cell>
          <cell r="F377" t="str">
            <v>Title II A</v>
          </cell>
          <cell r="G377" t="str">
            <v>00</v>
          </cell>
          <cell r="H377">
            <v>4866</v>
          </cell>
          <cell r="I377">
            <v>4866</v>
          </cell>
          <cell r="J377"/>
          <cell r="K377"/>
          <cell r="L377">
            <v>4866</v>
          </cell>
          <cell r="M377"/>
          <cell r="N377"/>
          <cell r="O377"/>
          <cell r="P377">
            <v>4866</v>
          </cell>
          <cell r="Q377"/>
          <cell r="R377"/>
          <cell r="S377"/>
          <cell r="T377">
            <v>4866</v>
          </cell>
          <cell r="U377"/>
          <cell r="V377"/>
          <cell r="W377" t="str">
            <v>17-305817-Title II-365</v>
          </cell>
        </row>
        <row r="378">
          <cell r="B378" t="str">
            <v>365824</v>
          </cell>
          <cell r="C378" t="str">
            <v>Two Rivers School District</v>
          </cell>
          <cell r="D378" t="str">
            <v>100084466</v>
          </cell>
          <cell r="E378" t="str">
            <v>Two Rivers School District</v>
          </cell>
          <cell r="F378" t="str">
            <v>Title II A</v>
          </cell>
          <cell r="G378" t="str">
            <v>00</v>
          </cell>
          <cell r="H378">
            <v>72285</v>
          </cell>
          <cell r="I378">
            <v>72285</v>
          </cell>
          <cell r="J378"/>
          <cell r="K378"/>
          <cell r="L378">
            <v>72285</v>
          </cell>
          <cell r="M378"/>
          <cell r="N378"/>
          <cell r="O378"/>
          <cell r="P378">
            <v>72285</v>
          </cell>
          <cell r="Q378"/>
          <cell r="R378"/>
          <cell r="S378"/>
          <cell r="T378">
            <v>72285</v>
          </cell>
          <cell r="U378"/>
          <cell r="V378"/>
          <cell r="W378" t="str">
            <v>17-365824-Title II-365</v>
          </cell>
        </row>
        <row r="379">
          <cell r="B379" t="str">
            <v>515859</v>
          </cell>
          <cell r="C379" t="str">
            <v>Union Grove Joint #1 School District</v>
          </cell>
          <cell r="D379">
            <v>193079324</v>
          </cell>
          <cell r="E379" t="str">
            <v>Union Grove Joint #1 School District</v>
          </cell>
          <cell r="F379" t="str">
            <v>Title II A</v>
          </cell>
          <cell r="G379" t="str">
            <v>00</v>
          </cell>
          <cell r="H379">
            <v>11086</v>
          </cell>
          <cell r="I379">
            <v>11086</v>
          </cell>
          <cell r="J379"/>
          <cell r="K379"/>
          <cell r="L379">
            <v>11086</v>
          </cell>
          <cell r="M379"/>
          <cell r="N379"/>
          <cell r="O379"/>
          <cell r="P379">
            <v>11086</v>
          </cell>
          <cell r="Q379"/>
          <cell r="R379"/>
          <cell r="S379"/>
          <cell r="T379">
            <v>11086</v>
          </cell>
          <cell r="U379"/>
          <cell r="V379"/>
          <cell r="W379" t="str">
            <v>17-515859-Title II-365</v>
          </cell>
        </row>
        <row r="380">
          <cell r="B380" t="str">
            <v>515852</v>
          </cell>
          <cell r="C380" t="str">
            <v>Union Grove UHS School District</v>
          </cell>
          <cell r="D380" t="str">
            <v>022769921</v>
          </cell>
          <cell r="E380" t="str">
            <v>Union Grove UHS School District</v>
          </cell>
          <cell r="F380" t="str">
            <v>Title II A</v>
          </cell>
          <cell r="G380" t="str">
            <v>00</v>
          </cell>
          <cell r="H380">
            <v>10810</v>
          </cell>
          <cell r="I380">
            <v>10810</v>
          </cell>
          <cell r="J380"/>
          <cell r="K380"/>
          <cell r="L380">
            <v>10810</v>
          </cell>
          <cell r="M380"/>
          <cell r="N380"/>
          <cell r="O380"/>
          <cell r="P380">
            <v>10810</v>
          </cell>
          <cell r="Q380"/>
          <cell r="R380"/>
          <cell r="S380"/>
          <cell r="T380">
            <v>10810</v>
          </cell>
          <cell r="U380"/>
          <cell r="V380"/>
          <cell r="W380" t="str">
            <v>17-515852-Title II-365</v>
          </cell>
        </row>
        <row r="381">
          <cell r="B381" t="str">
            <v>480238</v>
          </cell>
          <cell r="C381" t="str">
            <v>Unity School District</v>
          </cell>
          <cell r="D381" t="str">
            <v>050345990</v>
          </cell>
          <cell r="E381" t="str">
            <v>Unity School District</v>
          </cell>
          <cell r="F381" t="str">
            <v>Title II A</v>
          </cell>
          <cell r="G381" t="str">
            <v>00</v>
          </cell>
          <cell r="H381">
            <v>41365</v>
          </cell>
          <cell r="I381">
            <v>41365</v>
          </cell>
          <cell r="J381"/>
          <cell r="K381"/>
          <cell r="L381">
            <v>41365</v>
          </cell>
          <cell r="M381"/>
          <cell r="N381"/>
          <cell r="O381"/>
          <cell r="P381">
            <v>41365</v>
          </cell>
          <cell r="Q381"/>
          <cell r="R381"/>
          <cell r="S381"/>
          <cell r="T381">
            <v>41365</v>
          </cell>
          <cell r="U381"/>
          <cell r="V381"/>
          <cell r="W381" t="str">
            <v>17-480238-Title II-365</v>
          </cell>
        </row>
        <row r="382">
          <cell r="B382" t="str">
            <v>365866</v>
          </cell>
          <cell r="C382" t="str">
            <v>Valders Area School District</v>
          </cell>
          <cell r="D382" t="str">
            <v>016784712</v>
          </cell>
          <cell r="E382" t="str">
            <v>Valders Area School District</v>
          </cell>
          <cell r="F382" t="str">
            <v>Title II A</v>
          </cell>
          <cell r="G382" t="str">
            <v>00</v>
          </cell>
          <cell r="H382">
            <v>34755</v>
          </cell>
          <cell r="I382">
            <v>34755</v>
          </cell>
          <cell r="J382"/>
          <cell r="K382"/>
          <cell r="L382">
            <v>34755</v>
          </cell>
          <cell r="M382"/>
          <cell r="N382"/>
          <cell r="O382"/>
          <cell r="P382">
            <v>34755</v>
          </cell>
          <cell r="Q382"/>
          <cell r="R382"/>
          <cell r="S382"/>
          <cell r="T382">
            <v>34755</v>
          </cell>
          <cell r="U382"/>
          <cell r="V382"/>
          <cell r="W382" t="str">
            <v>17-365866-Title II-365</v>
          </cell>
        </row>
        <row r="383">
          <cell r="B383" t="str">
            <v>135901</v>
          </cell>
          <cell r="C383" t="str">
            <v>Verona Area School District</v>
          </cell>
          <cell r="D383" t="str">
            <v>005421763</v>
          </cell>
          <cell r="E383" t="str">
            <v>Verona Area School District</v>
          </cell>
          <cell r="F383" t="str">
            <v>Title II A</v>
          </cell>
          <cell r="G383" t="str">
            <v>00</v>
          </cell>
          <cell r="H383">
            <v>83027</v>
          </cell>
          <cell r="I383">
            <v>83027</v>
          </cell>
          <cell r="J383"/>
          <cell r="K383"/>
          <cell r="L383">
            <v>83027</v>
          </cell>
          <cell r="M383"/>
          <cell r="N383"/>
          <cell r="O383"/>
          <cell r="P383">
            <v>83027</v>
          </cell>
          <cell r="Q383"/>
          <cell r="R383"/>
          <cell r="S383"/>
          <cell r="T383">
            <v>83027</v>
          </cell>
          <cell r="U383"/>
          <cell r="V383"/>
          <cell r="W383" t="str">
            <v>17-135901-Title II-365</v>
          </cell>
        </row>
        <row r="384">
          <cell r="B384" t="str">
            <v>625985</v>
          </cell>
          <cell r="C384" t="str">
            <v>Viroqua Area School District</v>
          </cell>
          <cell r="D384" t="str">
            <v>800916025</v>
          </cell>
          <cell r="E384" t="str">
            <v>Viroqua Area School District</v>
          </cell>
          <cell r="F384" t="str">
            <v>Title II A</v>
          </cell>
          <cell r="G384" t="str">
            <v>00</v>
          </cell>
          <cell r="H384">
            <v>71432</v>
          </cell>
          <cell r="I384">
            <v>71432</v>
          </cell>
          <cell r="J384"/>
          <cell r="K384"/>
          <cell r="L384">
            <v>71432</v>
          </cell>
          <cell r="M384"/>
          <cell r="N384"/>
          <cell r="O384"/>
          <cell r="P384">
            <v>71432</v>
          </cell>
          <cell r="Q384"/>
          <cell r="R384"/>
          <cell r="S384"/>
          <cell r="T384">
            <v>71432</v>
          </cell>
          <cell r="U384"/>
          <cell r="V384"/>
          <cell r="W384" t="str">
            <v>17-625985-Title II-365</v>
          </cell>
        </row>
        <row r="385">
          <cell r="B385" t="str">
            <v>215992</v>
          </cell>
          <cell r="C385" t="str">
            <v>Wabeno Area School District</v>
          </cell>
          <cell r="D385">
            <v>100084524</v>
          </cell>
          <cell r="E385" t="str">
            <v>Wabeno Area School District</v>
          </cell>
          <cell r="F385" t="str">
            <v>Title II A</v>
          </cell>
          <cell r="G385" t="str">
            <v>00</v>
          </cell>
          <cell r="H385">
            <v>23336</v>
          </cell>
          <cell r="I385">
            <v>23336</v>
          </cell>
          <cell r="J385"/>
          <cell r="K385"/>
          <cell r="L385">
            <v>23336</v>
          </cell>
          <cell r="M385"/>
          <cell r="N385"/>
          <cell r="O385"/>
          <cell r="P385">
            <v>23336</v>
          </cell>
          <cell r="Q385"/>
          <cell r="R385"/>
          <cell r="S385"/>
          <cell r="T385">
            <v>23336</v>
          </cell>
          <cell r="U385"/>
          <cell r="V385"/>
          <cell r="W385" t="str">
            <v>17-215992-Title II-365</v>
          </cell>
        </row>
        <row r="386">
          <cell r="B386" t="str">
            <v>646022</v>
          </cell>
          <cell r="C386" t="str">
            <v>Walworth Joint School District #1</v>
          </cell>
          <cell r="D386" t="str">
            <v>026432740</v>
          </cell>
          <cell r="E386" t="str">
            <v>Walworth Joint School District #1</v>
          </cell>
          <cell r="F386" t="str">
            <v>Title II A</v>
          </cell>
          <cell r="G386" t="str">
            <v>00</v>
          </cell>
          <cell r="H386">
            <v>8182</v>
          </cell>
          <cell r="I386">
            <v>8182</v>
          </cell>
          <cell r="J386"/>
          <cell r="K386"/>
          <cell r="L386">
            <v>8182</v>
          </cell>
          <cell r="M386"/>
          <cell r="N386"/>
          <cell r="O386"/>
          <cell r="P386">
            <v>8182</v>
          </cell>
          <cell r="Q386"/>
          <cell r="R386"/>
          <cell r="S386"/>
          <cell r="T386">
            <v>8182</v>
          </cell>
          <cell r="U386"/>
          <cell r="V386"/>
          <cell r="W386" t="str">
            <v>17-646022-Title II-365</v>
          </cell>
        </row>
        <row r="387">
          <cell r="B387" t="str">
            <v>046027</v>
          </cell>
          <cell r="C387" t="str">
            <v>Washburn School District</v>
          </cell>
          <cell r="D387">
            <v>100084557</v>
          </cell>
          <cell r="E387" t="str">
            <v>Washburn School District</v>
          </cell>
          <cell r="F387" t="str">
            <v>Title II A</v>
          </cell>
          <cell r="G387" t="str">
            <v>00</v>
          </cell>
          <cell r="H387">
            <v>34556</v>
          </cell>
          <cell r="I387">
            <v>34556</v>
          </cell>
          <cell r="J387"/>
          <cell r="K387"/>
          <cell r="L387">
            <v>34556</v>
          </cell>
          <cell r="M387"/>
          <cell r="N387"/>
          <cell r="O387"/>
          <cell r="P387">
            <v>34556</v>
          </cell>
          <cell r="Q387"/>
          <cell r="R387"/>
          <cell r="S387"/>
          <cell r="T387">
            <v>34556</v>
          </cell>
          <cell r="U387"/>
          <cell r="V387"/>
          <cell r="W387" t="str">
            <v>17-046027-Title II-365</v>
          </cell>
        </row>
        <row r="388">
          <cell r="B388" t="str">
            <v>156069</v>
          </cell>
          <cell r="C388" t="str">
            <v>Washington School District</v>
          </cell>
          <cell r="D388">
            <v>159326917</v>
          </cell>
          <cell r="E388" t="str">
            <v>Washington School District</v>
          </cell>
          <cell r="F388" t="str">
            <v>Title II A</v>
          </cell>
          <cell r="G388" t="str">
            <v>00</v>
          </cell>
          <cell r="H388">
            <v>6236</v>
          </cell>
          <cell r="I388">
            <v>6236</v>
          </cell>
          <cell r="J388"/>
          <cell r="K388"/>
          <cell r="L388">
            <v>6236</v>
          </cell>
          <cell r="M388"/>
          <cell r="N388"/>
          <cell r="O388"/>
          <cell r="P388">
            <v>6236</v>
          </cell>
          <cell r="Q388"/>
          <cell r="R388"/>
          <cell r="S388"/>
          <cell r="T388">
            <v>6236</v>
          </cell>
          <cell r="U388"/>
          <cell r="V388"/>
          <cell r="W388" t="str">
            <v>17-156069-Title II-365</v>
          </cell>
        </row>
        <row r="389">
          <cell r="B389" t="str">
            <v>516104</v>
          </cell>
          <cell r="C389" t="str">
            <v>Washington-Caldwell School District</v>
          </cell>
          <cell r="D389" t="str">
            <v>051987568</v>
          </cell>
          <cell r="E389" t="str">
            <v>Washington-Caldwell School District</v>
          </cell>
          <cell r="F389" t="str">
            <v>Title II A</v>
          </cell>
          <cell r="G389" t="str">
            <v>00</v>
          </cell>
          <cell r="H389">
            <v>3248</v>
          </cell>
          <cell r="I389">
            <v>3248</v>
          </cell>
          <cell r="J389"/>
          <cell r="K389"/>
          <cell r="L389">
            <v>3248</v>
          </cell>
          <cell r="M389"/>
          <cell r="N389"/>
          <cell r="O389"/>
          <cell r="P389">
            <v>3248</v>
          </cell>
          <cell r="Q389"/>
          <cell r="R389"/>
          <cell r="S389"/>
          <cell r="T389">
            <v>3248</v>
          </cell>
          <cell r="U389"/>
          <cell r="V389"/>
          <cell r="W389" t="str">
            <v>17-516104-Title II-365</v>
          </cell>
        </row>
        <row r="390">
          <cell r="B390" t="str">
            <v>516113</v>
          </cell>
          <cell r="C390" t="str">
            <v>Waterford Graded Joint #1 School District</v>
          </cell>
          <cell r="D390">
            <v>100592047</v>
          </cell>
          <cell r="E390" t="str">
            <v>Waterford Graded School District</v>
          </cell>
          <cell r="F390" t="str">
            <v>Title II A</v>
          </cell>
          <cell r="G390" t="str">
            <v>00</v>
          </cell>
          <cell r="H390">
            <v>28994</v>
          </cell>
          <cell r="I390">
            <v>28994</v>
          </cell>
          <cell r="J390"/>
          <cell r="K390"/>
          <cell r="L390">
            <v>28994</v>
          </cell>
          <cell r="M390"/>
          <cell r="N390"/>
          <cell r="O390"/>
          <cell r="P390">
            <v>28994</v>
          </cell>
          <cell r="Q390"/>
          <cell r="R390"/>
          <cell r="S390"/>
          <cell r="T390">
            <v>28994</v>
          </cell>
          <cell r="U390"/>
          <cell r="V390"/>
          <cell r="W390" t="str">
            <v>17-516113-Title II-365</v>
          </cell>
        </row>
        <row r="391">
          <cell r="B391" t="str">
            <v>516083</v>
          </cell>
          <cell r="C391" t="str">
            <v>Waterford UHS School District</v>
          </cell>
          <cell r="D391" t="str">
            <v>022957252</v>
          </cell>
          <cell r="E391" t="str">
            <v>Waterford UHS School District</v>
          </cell>
          <cell r="F391" t="str">
            <v>Title II A</v>
          </cell>
          <cell r="G391" t="str">
            <v>00</v>
          </cell>
          <cell r="H391">
            <v>11968</v>
          </cell>
          <cell r="I391">
            <v>11968</v>
          </cell>
          <cell r="J391"/>
          <cell r="K391"/>
          <cell r="L391">
            <v>11968</v>
          </cell>
          <cell r="M391"/>
          <cell r="N391"/>
          <cell r="O391"/>
          <cell r="P391">
            <v>11968</v>
          </cell>
          <cell r="Q391"/>
          <cell r="R391"/>
          <cell r="S391"/>
          <cell r="T391">
            <v>11968</v>
          </cell>
          <cell r="U391"/>
          <cell r="V391"/>
          <cell r="W391" t="str">
            <v>17-516083-Title II-365</v>
          </cell>
        </row>
        <row r="392">
          <cell r="B392" t="str">
            <v>286118</v>
          </cell>
          <cell r="C392" t="str">
            <v>Waterloo School District</v>
          </cell>
          <cell r="D392">
            <v>100084607</v>
          </cell>
          <cell r="E392" t="str">
            <v>Waterloo School District</v>
          </cell>
          <cell r="F392" t="str">
            <v>Title II A</v>
          </cell>
          <cell r="G392" t="str">
            <v>00</v>
          </cell>
          <cell r="H392">
            <v>23313</v>
          </cell>
          <cell r="I392">
            <v>23313</v>
          </cell>
          <cell r="J392"/>
          <cell r="K392"/>
          <cell r="L392">
            <v>23313</v>
          </cell>
          <cell r="M392"/>
          <cell r="N392"/>
          <cell r="O392"/>
          <cell r="P392">
            <v>23313</v>
          </cell>
          <cell r="Q392"/>
          <cell r="R392"/>
          <cell r="S392"/>
          <cell r="T392">
            <v>23313</v>
          </cell>
          <cell r="U392"/>
          <cell r="V392"/>
          <cell r="W392" t="str">
            <v>17-286118-Title II-365</v>
          </cell>
        </row>
        <row r="393">
          <cell r="B393" t="str">
            <v>286125</v>
          </cell>
          <cell r="C393" t="str">
            <v>Watertown School District</v>
          </cell>
          <cell r="D393" t="str">
            <v>084230218</v>
          </cell>
          <cell r="E393" t="str">
            <v>Watertown School District</v>
          </cell>
          <cell r="F393" t="str">
            <v>Title II A</v>
          </cell>
          <cell r="G393" t="str">
            <v>00</v>
          </cell>
          <cell r="H393">
            <v>122802</v>
          </cell>
          <cell r="I393">
            <v>122802</v>
          </cell>
          <cell r="J393"/>
          <cell r="K393"/>
          <cell r="L393">
            <v>122802</v>
          </cell>
          <cell r="M393"/>
          <cell r="N393"/>
          <cell r="O393"/>
          <cell r="P393">
            <v>122802</v>
          </cell>
          <cell r="Q393"/>
          <cell r="R393"/>
          <cell r="S393"/>
          <cell r="T393">
            <v>122802</v>
          </cell>
          <cell r="U393"/>
          <cell r="V393"/>
          <cell r="W393" t="str">
            <v>17-286125-Title II-365</v>
          </cell>
        </row>
        <row r="394">
          <cell r="B394" t="str">
            <v>676174</v>
          </cell>
          <cell r="C394" t="str">
            <v>Waukesha School District</v>
          </cell>
          <cell r="D394" t="str">
            <v>060458049</v>
          </cell>
          <cell r="E394" t="str">
            <v>Waukesha School District</v>
          </cell>
          <cell r="F394" t="str">
            <v>Title II A</v>
          </cell>
          <cell r="G394" t="str">
            <v>00</v>
          </cell>
          <cell r="H394">
            <v>323491</v>
          </cell>
          <cell r="I394">
            <v>323491</v>
          </cell>
          <cell r="J394"/>
          <cell r="K394"/>
          <cell r="L394">
            <v>323491</v>
          </cell>
          <cell r="M394"/>
          <cell r="N394"/>
          <cell r="O394"/>
          <cell r="P394">
            <v>323491</v>
          </cell>
          <cell r="Q394"/>
          <cell r="R394"/>
          <cell r="S394"/>
          <cell r="T394">
            <v>323491</v>
          </cell>
          <cell r="U394"/>
          <cell r="V394"/>
          <cell r="W394" t="str">
            <v>17-676174-Title II-365</v>
          </cell>
        </row>
        <row r="395">
          <cell r="B395" t="str">
            <v>136181</v>
          </cell>
          <cell r="C395" t="str">
            <v>Waunakee Community School District</v>
          </cell>
          <cell r="D395" t="str">
            <v>099133423</v>
          </cell>
          <cell r="E395" t="str">
            <v>Waunakee Community School District</v>
          </cell>
          <cell r="F395" t="str">
            <v>Title II A</v>
          </cell>
          <cell r="G395" t="str">
            <v>00</v>
          </cell>
          <cell r="H395">
            <v>37633</v>
          </cell>
          <cell r="I395">
            <v>37633</v>
          </cell>
          <cell r="J395"/>
          <cell r="K395"/>
          <cell r="L395">
            <v>37633</v>
          </cell>
          <cell r="M395"/>
          <cell r="N395"/>
          <cell r="O395"/>
          <cell r="P395">
            <v>37633</v>
          </cell>
          <cell r="Q395"/>
          <cell r="R395"/>
          <cell r="S395"/>
          <cell r="T395">
            <v>37633</v>
          </cell>
          <cell r="U395"/>
          <cell r="V395"/>
          <cell r="W395" t="str">
            <v>17-136181-Title II-365</v>
          </cell>
        </row>
        <row r="396">
          <cell r="B396" t="str">
            <v>686195</v>
          </cell>
          <cell r="C396" t="str">
            <v>Waupaca School District</v>
          </cell>
          <cell r="D396">
            <v>100675560</v>
          </cell>
          <cell r="E396" t="str">
            <v>Waupaca School District</v>
          </cell>
          <cell r="F396" t="str">
            <v>Title II A</v>
          </cell>
          <cell r="G396" t="str">
            <v>00</v>
          </cell>
          <cell r="H396">
            <v>79100</v>
          </cell>
          <cell r="I396">
            <v>79100</v>
          </cell>
          <cell r="J396"/>
          <cell r="K396"/>
          <cell r="L396">
            <v>79100</v>
          </cell>
          <cell r="M396"/>
          <cell r="N396"/>
          <cell r="O396"/>
          <cell r="P396">
            <v>79100</v>
          </cell>
          <cell r="Q396"/>
          <cell r="R396"/>
          <cell r="S396"/>
          <cell r="T396">
            <v>79100</v>
          </cell>
          <cell r="U396"/>
          <cell r="V396"/>
          <cell r="W396" t="str">
            <v>17-686195-Title II-365</v>
          </cell>
        </row>
        <row r="397">
          <cell r="B397" t="str">
            <v>206216</v>
          </cell>
          <cell r="C397" t="str">
            <v>Waupun School District</v>
          </cell>
          <cell r="D397" t="str">
            <v>093029130</v>
          </cell>
          <cell r="E397" t="str">
            <v>Waupun School District</v>
          </cell>
          <cell r="F397" t="str">
            <v>Title II A</v>
          </cell>
          <cell r="G397" t="str">
            <v>00</v>
          </cell>
          <cell r="H397">
            <v>82149</v>
          </cell>
          <cell r="I397">
            <v>82149</v>
          </cell>
          <cell r="J397"/>
          <cell r="K397"/>
          <cell r="L397">
            <v>82149</v>
          </cell>
          <cell r="M397"/>
          <cell r="N397"/>
          <cell r="O397"/>
          <cell r="P397">
            <v>82149</v>
          </cell>
          <cell r="Q397"/>
          <cell r="R397"/>
          <cell r="S397"/>
          <cell r="T397">
            <v>82149</v>
          </cell>
          <cell r="U397"/>
          <cell r="V397"/>
          <cell r="W397" t="str">
            <v>17-206216-Title II-365</v>
          </cell>
        </row>
        <row r="398">
          <cell r="B398" t="str">
            <v>376223</v>
          </cell>
          <cell r="C398" t="str">
            <v>Wausau School District</v>
          </cell>
          <cell r="D398" t="str">
            <v>099943987</v>
          </cell>
          <cell r="E398" t="str">
            <v>Wausau School District</v>
          </cell>
          <cell r="F398" t="str">
            <v>Title II A</v>
          </cell>
          <cell r="G398" t="str">
            <v>00</v>
          </cell>
          <cell r="H398">
            <v>385739</v>
          </cell>
          <cell r="I398">
            <v>385739</v>
          </cell>
          <cell r="J398"/>
          <cell r="K398"/>
          <cell r="L398">
            <v>385739</v>
          </cell>
          <cell r="M398"/>
          <cell r="N398"/>
          <cell r="O398"/>
          <cell r="P398">
            <v>385739</v>
          </cell>
          <cell r="Q398"/>
          <cell r="R398"/>
          <cell r="S398"/>
          <cell r="T398">
            <v>385739</v>
          </cell>
          <cell r="U398"/>
          <cell r="V398"/>
          <cell r="W398" t="str">
            <v>17-376223-Title II-365</v>
          </cell>
        </row>
        <row r="399">
          <cell r="B399" t="str">
            <v>386230</v>
          </cell>
          <cell r="C399" t="str">
            <v>Wausaukee School District</v>
          </cell>
          <cell r="D399">
            <v>100084623</v>
          </cell>
          <cell r="E399" t="str">
            <v>Wausaukee School District</v>
          </cell>
          <cell r="F399" t="str">
            <v>Title II A</v>
          </cell>
          <cell r="G399" t="str">
            <v>00</v>
          </cell>
          <cell r="H399">
            <v>33970</v>
          </cell>
          <cell r="I399">
            <v>33970</v>
          </cell>
          <cell r="J399"/>
          <cell r="K399"/>
          <cell r="L399">
            <v>33970</v>
          </cell>
          <cell r="M399"/>
          <cell r="N399"/>
          <cell r="O399"/>
          <cell r="P399">
            <v>33970</v>
          </cell>
          <cell r="Q399"/>
          <cell r="R399"/>
          <cell r="S399"/>
          <cell r="T399">
            <v>33970</v>
          </cell>
          <cell r="U399"/>
          <cell r="V399"/>
          <cell r="W399" t="str">
            <v>17-386230-Title II-365</v>
          </cell>
        </row>
        <row r="400">
          <cell r="B400" t="str">
            <v>696237</v>
          </cell>
          <cell r="C400" t="str">
            <v>Wautoma Area School District</v>
          </cell>
          <cell r="D400" t="str">
            <v>784683252</v>
          </cell>
          <cell r="E400" t="str">
            <v>Wautoma Area School District</v>
          </cell>
          <cell r="F400" t="str">
            <v>Title II A</v>
          </cell>
          <cell r="G400" t="str">
            <v>00</v>
          </cell>
          <cell r="H400">
            <v>85555</v>
          </cell>
          <cell r="I400">
            <v>85555</v>
          </cell>
          <cell r="J400"/>
          <cell r="K400"/>
          <cell r="L400">
            <v>85555</v>
          </cell>
          <cell r="M400"/>
          <cell r="N400"/>
          <cell r="O400"/>
          <cell r="P400">
            <v>85555</v>
          </cell>
          <cell r="Q400"/>
          <cell r="R400"/>
          <cell r="S400"/>
          <cell r="T400">
            <v>85555</v>
          </cell>
          <cell r="U400"/>
          <cell r="V400"/>
          <cell r="W400" t="str">
            <v>17-696237-Title II-365</v>
          </cell>
        </row>
        <row r="401">
          <cell r="B401" t="str">
            <v>406244</v>
          </cell>
          <cell r="C401" t="str">
            <v>Wauwatosa School District</v>
          </cell>
          <cell r="D401">
            <v>100084631</v>
          </cell>
          <cell r="E401" t="str">
            <v>Wauwatosa School District</v>
          </cell>
          <cell r="F401" t="str">
            <v>Title II A</v>
          </cell>
          <cell r="G401" t="str">
            <v>00</v>
          </cell>
          <cell r="H401">
            <v>133268</v>
          </cell>
          <cell r="I401">
            <v>133268</v>
          </cell>
          <cell r="J401"/>
          <cell r="K401"/>
          <cell r="L401">
            <v>133268</v>
          </cell>
          <cell r="M401"/>
          <cell r="N401"/>
          <cell r="O401"/>
          <cell r="P401">
            <v>133268</v>
          </cell>
          <cell r="Q401"/>
          <cell r="R401"/>
          <cell r="S401"/>
          <cell r="T401">
            <v>133268</v>
          </cell>
          <cell r="U401"/>
          <cell r="V401"/>
          <cell r="W401" t="str">
            <v>17-406244-Title II-365</v>
          </cell>
        </row>
        <row r="402">
          <cell r="B402" t="str">
            <v>126251</v>
          </cell>
          <cell r="C402" t="str">
            <v>Wauzeka-Steuben School District</v>
          </cell>
          <cell r="D402">
            <v>189346224</v>
          </cell>
          <cell r="E402" t="str">
            <v>Wauzeka-Steuben School District</v>
          </cell>
          <cell r="F402" t="str">
            <v>Title II A</v>
          </cell>
          <cell r="G402" t="str">
            <v>00</v>
          </cell>
          <cell r="H402">
            <v>18092</v>
          </cell>
          <cell r="I402">
            <v>18092</v>
          </cell>
          <cell r="J402"/>
          <cell r="K402"/>
          <cell r="L402">
            <v>18092</v>
          </cell>
          <cell r="M402"/>
          <cell r="N402"/>
          <cell r="O402"/>
          <cell r="P402">
            <v>18092</v>
          </cell>
          <cell r="Q402"/>
          <cell r="R402"/>
          <cell r="S402"/>
          <cell r="T402">
            <v>18092</v>
          </cell>
          <cell r="U402"/>
          <cell r="V402"/>
          <cell r="W402" t="str">
            <v>17-126251-Title II-365</v>
          </cell>
        </row>
        <row r="403">
          <cell r="B403" t="str">
            <v>076293</v>
          </cell>
          <cell r="C403" t="str">
            <v>Webster School District</v>
          </cell>
          <cell r="D403" t="str">
            <v>100084656</v>
          </cell>
          <cell r="E403" t="str">
            <v>Webster School District</v>
          </cell>
          <cell r="F403" t="str">
            <v>Title II A</v>
          </cell>
          <cell r="G403" t="str">
            <v>00</v>
          </cell>
          <cell r="H403">
            <v>32046</v>
          </cell>
          <cell r="I403">
            <v>32046</v>
          </cell>
          <cell r="J403"/>
          <cell r="K403"/>
          <cell r="L403">
            <v>32046</v>
          </cell>
          <cell r="M403"/>
          <cell r="N403"/>
          <cell r="O403"/>
          <cell r="P403">
            <v>32046</v>
          </cell>
          <cell r="Q403"/>
          <cell r="R403"/>
          <cell r="S403"/>
          <cell r="T403">
            <v>32046</v>
          </cell>
          <cell r="U403"/>
          <cell r="V403"/>
          <cell r="W403" t="str">
            <v>17-076293-Title II-365</v>
          </cell>
        </row>
        <row r="404">
          <cell r="B404" t="str">
            <v>406300</v>
          </cell>
          <cell r="C404" t="str">
            <v>West Allis School District</v>
          </cell>
          <cell r="D404" t="str">
            <v>089847107</v>
          </cell>
          <cell r="E404" t="str">
            <v>West Allis School District</v>
          </cell>
          <cell r="F404" t="str">
            <v>Title II A</v>
          </cell>
          <cell r="G404" t="str">
            <v>00</v>
          </cell>
          <cell r="H404">
            <v>238594</v>
          </cell>
          <cell r="I404">
            <v>238594</v>
          </cell>
          <cell r="J404"/>
          <cell r="K404"/>
          <cell r="L404">
            <v>238594</v>
          </cell>
          <cell r="M404"/>
          <cell r="N404"/>
          <cell r="O404"/>
          <cell r="P404">
            <v>238594</v>
          </cell>
          <cell r="Q404"/>
          <cell r="R404"/>
          <cell r="S404"/>
          <cell r="T404">
            <v>238594</v>
          </cell>
          <cell r="U404"/>
          <cell r="V404"/>
          <cell r="W404" t="str">
            <v>17-406300-Title II-365</v>
          </cell>
        </row>
        <row r="405">
          <cell r="B405" t="str">
            <v>666307</v>
          </cell>
          <cell r="C405" t="str">
            <v>West Bend School District</v>
          </cell>
          <cell r="D405" t="str">
            <v>071156046</v>
          </cell>
          <cell r="E405" t="str">
            <v>West Bend School District</v>
          </cell>
          <cell r="F405" t="str">
            <v>Title II A</v>
          </cell>
          <cell r="G405" t="str">
            <v>00</v>
          </cell>
          <cell r="H405">
            <v>181003</v>
          </cell>
          <cell r="I405">
            <v>181003</v>
          </cell>
          <cell r="J405"/>
          <cell r="K405"/>
          <cell r="L405">
            <v>181003</v>
          </cell>
          <cell r="M405"/>
          <cell r="N405"/>
          <cell r="O405"/>
          <cell r="P405">
            <v>181003</v>
          </cell>
          <cell r="Q405"/>
          <cell r="R405"/>
          <cell r="S405"/>
          <cell r="T405">
            <v>181003</v>
          </cell>
          <cell r="U405"/>
          <cell r="V405"/>
          <cell r="W405" t="str">
            <v>17-666307-Title II-365</v>
          </cell>
        </row>
        <row r="406">
          <cell r="B406" t="str">
            <v>056328</v>
          </cell>
          <cell r="C406" t="str">
            <v>West De Pere School District</v>
          </cell>
          <cell r="D406" t="str">
            <v>001871169</v>
          </cell>
          <cell r="E406" t="str">
            <v>West De Pere School District</v>
          </cell>
          <cell r="F406" t="str">
            <v>Title II A</v>
          </cell>
          <cell r="G406" t="str">
            <v>00</v>
          </cell>
          <cell r="H406">
            <v>52534</v>
          </cell>
          <cell r="I406">
            <v>52534</v>
          </cell>
          <cell r="J406"/>
          <cell r="K406"/>
          <cell r="L406">
            <v>52534</v>
          </cell>
          <cell r="M406"/>
          <cell r="N406"/>
          <cell r="O406"/>
          <cell r="P406">
            <v>52534</v>
          </cell>
          <cell r="Q406"/>
          <cell r="R406"/>
          <cell r="S406"/>
          <cell r="T406">
            <v>52534</v>
          </cell>
          <cell r="U406"/>
          <cell r="V406"/>
          <cell r="W406" t="str">
            <v>17-056328-Title II-365</v>
          </cell>
        </row>
        <row r="407">
          <cell r="B407" t="str">
            <v>326370</v>
          </cell>
          <cell r="C407" t="str">
            <v>West Salem School District</v>
          </cell>
          <cell r="D407" t="str">
            <v>193078730</v>
          </cell>
          <cell r="E407" t="str">
            <v>West Salem School District</v>
          </cell>
          <cell r="F407" t="str">
            <v>Title II A</v>
          </cell>
          <cell r="G407" t="str">
            <v>00</v>
          </cell>
          <cell r="H407">
            <v>37345</v>
          </cell>
          <cell r="I407">
            <v>37345</v>
          </cell>
          <cell r="J407"/>
          <cell r="K407"/>
          <cell r="L407">
            <v>37345</v>
          </cell>
          <cell r="M407"/>
          <cell r="N407"/>
          <cell r="O407"/>
          <cell r="P407">
            <v>37345</v>
          </cell>
          <cell r="Q407"/>
          <cell r="R407"/>
          <cell r="S407"/>
          <cell r="T407">
            <v>37345</v>
          </cell>
          <cell r="U407"/>
          <cell r="V407"/>
          <cell r="W407" t="str">
            <v>17-326370-Title II-365</v>
          </cell>
        </row>
        <row r="408">
          <cell r="B408" t="str">
            <v>626321</v>
          </cell>
          <cell r="C408" t="str">
            <v>Westby Area School District</v>
          </cell>
          <cell r="D408" t="str">
            <v>026067629</v>
          </cell>
          <cell r="E408" t="str">
            <v>Westby Area School District</v>
          </cell>
          <cell r="F408" t="str">
            <v>Title II A</v>
          </cell>
          <cell r="G408" t="str">
            <v>00</v>
          </cell>
          <cell r="H408">
            <v>64147</v>
          </cell>
          <cell r="I408">
            <v>64147</v>
          </cell>
          <cell r="J408"/>
          <cell r="K408"/>
          <cell r="L408">
            <v>64147</v>
          </cell>
          <cell r="M408"/>
          <cell r="N408"/>
          <cell r="O408"/>
          <cell r="P408">
            <v>64147</v>
          </cell>
          <cell r="Q408"/>
          <cell r="R408"/>
          <cell r="S408"/>
          <cell r="T408">
            <v>64147</v>
          </cell>
          <cell r="U408"/>
          <cell r="V408"/>
          <cell r="W408" t="str">
            <v>17-626321-Title II-365</v>
          </cell>
        </row>
        <row r="409">
          <cell r="B409" t="str">
            <v>396335</v>
          </cell>
          <cell r="C409" t="str">
            <v>Westfield School District</v>
          </cell>
          <cell r="D409" t="str">
            <v>008447752</v>
          </cell>
          <cell r="E409" t="str">
            <v>Westfield School District</v>
          </cell>
          <cell r="F409" t="str">
            <v>Title II A</v>
          </cell>
          <cell r="G409" t="str">
            <v>00</v>
          </cell>
          <cell r="H409">
            <v>51237</v>
          </cell>
          <cell r="I409">
            <v>51237</v>
          </cell>
          <cell r="J409"/>
          <cell r="K409"/>
          <cell r="L409">
            <v>51237</v>
          </cell>
          <cell r="M409"/>
          <cell r="N409"/>
          <cell r="O409"/>
          <cell r="P409">
            <v>51237</v>
          </cell>
          <cell r="Q409"/>
          <cell r="R409"/>
          <cell r="S409"/>
          <cell r="T409">
            <v>51237</v>
          </cell>
          <cell r="U409"/>
          <cell r="V409"/>
          <cell r="W409" t="str">
            <v>17-396335-Title II-365</v>
          </cell>
        </row>
        <row r="410">
          <cell r="B410" t="str">
            <v>566354</v>
          </cell>
          <cell r="C410" t="str">
            <v>Weston School District</v>
          </cell>
          <cell r="D410">
            <v>876705344</v>
          </cell>
          <cell r="E410" t="str">
            <v>Weston School District</v>
          </cell>
          <cell r="F410" t="str">
            <v>Title II A</v>
          </cell>
          <cell r="G410" t="str">
            <v>00</v>
          </cell>
          <cell r="H410">
            <v>22547</v>
          </cell>
          <cell r="I410">
            <v>22547</v>
          </cell>
          <cell r="J410"/>
          <cell r="K410"/>
          <cell r="L410">
            <v>22547</v>
          </cell>
          <cell r="M410"/>
          <cell r="N410"/>
          <cell r="O410"/>
          <cell r="P410">
            <v>22547</v>
          </cell>
          <cell r="Q410"/>
          <cell r="R410"/>
          <cell r="S410"/>
          <cell r="T410">
            <v>22547</v>
          </cell>
          <cell r="U410"/>
          <cell r="V410"/>
          <cell r="W410" t="str">
            <v>17-566354-Title II-365</v>
          </cell>
        </row>
        <row r="411">
          <cell r="B411" t="str">
            <v>686384</v>
          </cell>
          <cell r="C411" t="str">
            <v>Weyauwega-Fremont School District</v>
          </cell>
          <cell r="D411">
            <v>193079860</v>
          </cell>
          <cell r="E411" t="str">
            <v>Weyauwega-Fremont School District</v>
          </cell>
          <cell r="F411" t="str">
            <v>Title II A</v>
          </cell>
          <cell r="G411" t="str">
            <v>00</v>
          </cell>
          <cell r="H411">
            <v>42254</v>
          </cell>
          <cell r="I411">
            <v>42254</v>
          </cell>
          <cell r="J411"/>
          <cell r="K411"/>
          <cell r="L411">
            <v>42254</v>
          </cell>
          <cell r="M411"/>
          <cell r="N411"/>
          <cell r="O411"/>
          <cell r="P411">
            <v>42254</v>
          </cell>
          <cell r="Q411"/>
          <cell r="R411"/>
          <cell r="S411"/>
          <cell r="T411">
            <v>42254</v>
          </cell>
          <cell r="U411"/>
          <cell r="V411"/>
          <cell r="W411" t="str">
            <v>17-686384-Title II-365</v>
          </cell>
        </row>
        <row r="412">
          <cell r="B412" t="str">
            <v>306412</v>
          </cell>
          <cell r="C412" t="str">
            <v>Wheatland Joint #1 School District</v>
          </cell>
          <cell r="D412" t="str">
            <v>800473220</v>
          </cell>
          <cell r="E412" t="str">
            <v>Wheatland Joint #1 School District</v>
          </cell>
          <cell r="F412" t="str">
            <v>Title II A</v>
          </cell>
          <cell r="G412" t="str">
            <v>00</v>
          </cell>
          <cell r="H412">
            <v>20347</v>
          </cell>
          <cell r="I412">
            <v>20347</v>
          </cell>
          <cell r="J412"/>
          <cell r="K412"/>
          <cell r="L412">
            <v>20347</v>
          </cell>
          <cell r="M412"/>
          <cell r="N412"/>
          <cell r="O412"/>
          <cell r="P412">
            <v>20347</v>
          </cell>
          <cell r="Q412"/>
          <cell r="R412"/>
          <cell r="S412"/>
          <cell r="T412">
            <v>20347</v>
          </cell>
          <cell r="U412"/>
          <cell r="V412"/>
          <cell r="W412" t="str">
            <v>17-306412-Title II-365</v>
          </cell>
        </row>
        <row r="413">
          <cell r="B413" t="str">
            <v>346440</v>
          </cell>
          <cell r="C413" t="str">
            <v>White Lake School District</v>
          </cell>
          <cell r="D413" t="str">
            <v>082201901</v>
          </cell>
          <cell r="E413" t="str">
            <v>White Lake School District</v>
          </cell>
          <cell r="F413" t="str">
            <v>Title II A</v>
          </cell>
          <cell r="G413" t="str">
            <v>00</v>
          </cell>
          <cell r="H413">
            <v>13116</v>
          </cell>
          <cell r="I413">
            <v>13116</v>
          </cell>
          <cell r="J413"/>
          <cell r="K413"/>
          <cell r="L413">
            <v>13116</v>
          </cell>
          <cell r="M413"/>
          <cell r="N413"/>
          <cell r="O413"/>
          <cell r="P413">
            <v>13116</v>
          </cell>
          <cell r="Q413"/>
          <cell r="R413"/>
          <cell r="S413"/>
          <cell r="T413">
            <v>13116</v>
          </cell>
          <cell r="U413"/>
          <cell r="V413"/>
          <cell r="W413" t="str">
            <v>17-346440-Title II-365</v>
          </cell>
        </row>
        <row r="414">
          <cell r="B414" t="str">
            <v>406419</v>
          </cell>
          <cell r="C414" t="str">
            <v>Whitefish Bay School District</v>
          </cell>
          <cell r="D414" t="str">
            <v>089847891</v>
          </cell>
          <cell r="E414" t="str">
            <v>Whitefish Bay School District</v>
          </cell>
          <cell r="F414" t="str">
            <v>Title II A</v>
          </cell>
          <cell r="G414" t="str">
            <v>00</v>
          </cell>
          <cell r="H414">
            <v>40116</v>
          </cell>
          <cell r="I414">
            <v>40116</v>
          </cell>
          <cell r="J414"/>
          <cell r="K414"/>
          <cell r="L414">
            <v>40116</v>
          </cell>
          <cell r="M414"/>
          <cell r="N414"/>
          <cell r="O414"/>
          <cell r="P414">
            <v>40116</v>
          </cell>
          <cell r="Q414"/>
          <cell r="R414"/>
          <cell r="S414"/>
          <cell r="T414">
            <v>40116</v>
          </cell>
          <cell r="U414"/>
          <cell r="V414"/>
          <cell r="W414" t="str">
            <v>17-406419-Title II-365</v>
          </cell>
        </row>
        <row r="415">
          <cell r="B415" t="str">
            <v>616426</v>
          </cell>
          <cell r="C415" t="str">
            <v>Whitehall School District</v>
          </cell>
          <cell r="D415" t="str">
            <v>100084748</v>
          </cell>
          <cell r="E415" t="str">
            <v>Whitehall School District</v>
          </cell>
          <cell r="F415" t="str">
            <v>Title II A</v>
          </cell>
          <cell r="G415" t="str">
            <v>00</v>
          </cell>
          <cell r="H415">
            <v>30204</v>
          </cell>
          <cell r="I415">
            <v>30204</v>
          </cell>
          <cell r="J415"/>
          <cell r="K415"/>
          <cell r="L415">
            <v>30204</v>
          </cell>
          <cell r="M415"/>
          <cell r="N415"/>
          <cell r="O415"/>
          <cell r="P415">
            <v>30204</v>
          </cell>
          <cell r="Q415"/>
          <cell r="R415"/>
          <cell r="S415"/>
          <cell r="T415">
            <v>30204</v>
          </cell>
          <cell r="U415"/>
          <cell r="V415"/>
          <cell r="W415" t="str">
            <v>17-616426-Title II-365</v>
          </cell>
        </row>
        <row r="416">
          <cell r="B416" t="str">
            <v>646461</v>
          </cell>
          <cell r="C416" t="str">
            <v>Whitewater Unified School District</v>
          </cell>
          <cell r="D416" t="str">
            <v>026726364</v>
          </cell>
          <cell r="E416" t="str">
            <v>Whitewater Unified School District</v>
          </cell>
          <cell r="F416" t="str">
            <v>Title II A</v>
          </cell>
          <cell r="G416" t="str">
            <v>00</v>
          </cell>
          <cell r="H416">
            <v>62297</v>
          </cell>
          <cell r="I416">
            <v>62297</v>
          </cell>
          <cell r="J416"/>
          <cell r="K416"/>
          <cell r="L416">
            <v>62297</v>
          </cell>
          <cell r="M416"/>
          <cell r="N416"/>
          <cell r="O416"/>
          <cell r="P416">
            <v>62297</v>
          </cell>
          <cell r="Q416"/>
          <cell r="R416"/>
          <cell r="S416"/>
          <cell r="T416">
            <v>62297</v>
          </cell>
          <cell r="U416"/>
          <cell r="V416"/>
          <cell r="W416" t="str">
            <v>17-646461-Title II-365</v>
          </cell>
        </row>
        <row r="417">
          <cell r="B417" t="str">
            <v>406470</v>
          </cell>
          <cell r="C417" t="str">
            <v>Whitnall School District</v>
          </cell>
          <cell r="D417" t="str">
            <v>060456084</v>
          </cell>
          <cell r="E417" t="str">
            <v>Whitnall School District</v>
          </cell>
          <cell r="F417" t="str">
            <v>Title II A</v>
          </cell>
          <cell r="G417" t="str">
            <v>00</v>
          </cell>
          <cell r="H417">
            <v>43819</v>
          </cell>
          <cell r="I417">
            <v>43819</v>
          </cell>
          <cell r="J417"/>
          <cell r="K417"/>
          <cell r="L417">
            <v>43819</v>
          </cell>
          <cell r="M417"/>
          <cell r="N417"/>
          <cell r="O417"/>
          <cell r="P417">
            <v>43819</v>
          </cell>
          <cell r="Q417"/>
          <cell r="R417"/>
          <cell r="S417"/>
          <cell r="T417">
            <v>43819</v>
          </cell>
          <cell r="U417"/>
          <cell r="V417"/>
          <cell r="W417" t="str">
            <v>17-406470-Title II-365</v>
          </cell>
        </row>
        <row r="418">
          <cell r="B418" t="str">
            <v>696475</v>
          </cell>
          <cell r="C418" t="str">
            <v>Wild Rose School District</v>
          </cell>
          <cell r="D418" t="str">
            <v>100593276</v>
          </cell>
          <cell r="E418" t="str">
            <v>Wild Rose School District</v>
          </cell>
          <cell r="F418" t="str">
            <v>Title II A</v>
          </cell>
          <cell r="G418" t="str">
            <v>00</v>
          </cell>
          <cell r="H418">
            <v>26250</v>
          </cell>
          <cell r="I418">
            <v>26250</v>
          </cell>
          <cell r="J418"/>
          <cell r="K418"/>
          <cell r="L418">
            <v>26250</v>
          </cell>
          <cell r="M418"/>
          <cell r="N418"/>
          <cell r="O418"/>
          <cell r="P418">
            <v>26250</v>
          </cell>
          <cell r="Q418"/>
          <cell r="R418"/>
          <cell r="S418"/>
          <cell r="T418">
            <v>26250</v>
          </cell>
          <cell r="U418"/>
          <cell r="V418"/>
          <cell r="W418" t="str">
            <v>17-696475-Title II-365</v>
          </cell>
        </row>
        <row r="419">
          <cell r="B419" t="str">
            <v>646482</v>
          </cell>
          <cell r="C419" t="str">
            <v>Williams Bay School District</v>
          </cell>
          <cell r="D419">
            <v>193079647</v>
          </cell>
          <cell r="E419" t="str">
            <v>Williams Bay School District</v>
          </cell>
          <cell r="F419" t="str">
            <v>Title II A</v>
          </cell>
          <cell r="G419" t="str">
            <v>00</v>
          </cell>
          <cell r="H419">
            <v>13720</v>
          </cell>
          <cell r="I419">
            <v>13720</v>
          </cell>
          <cell r="J419"/>
          <cell r="K419"/>
          <cell r="L419">
            <v>13720</v>
          </cell>
          <cell r="M419"/>
          <cell r="N419"/>
          <cell r="O419"/>
          <cell r="P419">
            <v>13720</v>
          </cell>
          <cell r="Q419"/>
          <cell r="R419"/>
          <cell r="S419"/>
          <cell r="T419">
            <v>13720</v>
          </cell>
          <cell r="U419"/>
          <cell r="V419"/>
          <cell r="W419" t="str">
            <v>17-646482-Title II-365</v>
          </cell>
        </row>
        <row r="420">
          <cell r="B420" t="str">
            <v>306545</v>
          </cell>
          <cell r="C420" t="str">
            <v>Wilmot Union High School District</v>
          </cell>
          <cell r="D420">
            <v>100084789</v>
          </cell>
          <cell r="E420" t="str">
            <v>Wilmot Union High School District</v>
          </cell>
          <cell r="F420" t="str">
            <v>Title II A</v>
          </cell>
          <cell r="G420" t="str">
            <v>00</v>
          </cell>
          <cell r="H420">
            <v>18586</v>
          </cell>
          <cell r="I420">
            <v>18586</v>
          </cell>
          <cell r="J420"/>
          <cell r="K420"/>
          <cell r="L420">
            <v>18586</v>
          </cell>
          <cell r="M420"/>
          <cell r="N420"/>
          <cell r="O420"/>
          <cell r="P420">
            <v>18586</v>
          </cell>
          <cell r="Q420"/>
          <cell r="R420"/>
          <cell r="S420"/>
          <cell r="T420">
            <v>18586</v>
          </cell>
          <cell r="U420"/>
          <cell r="V420"/>
          <cell r="W420" t="str">
            <v>17-306545-Title II-365</v>
          </cell>
        </row>
        <row r="421">
          <cell r="B421" t="str">
            <v>706608</v>
          </cell>
          <cell r="C421" t="str">
            <v>Winneconne Community School District</v>
          </cell>
          <cell r="D421" t="str">
            <v>100593342</v>
          </cell>
          <cell r="E421" t="str">
            <v>Winneconne Community School District</v>
          </cell>
          <cell r="F421" t="str">
            <v>Title II A</v>
          </cell>
          <cell r="G421" t="str">
            <v>00</v>
          </cell>
          <cell r="H421">
            <v>32426</v>
          </cell>
          <cell r="I421">
            <v>32426</v>
          </cell>
          <cell r="J421"/>
          <cell r="K421"/>
          <cell r="L421">
            <v>32426</v>
          </cell>
          <cell r="M421"/>
          <cell r="N421"/>
          <cell r="O421"/>
          <cell r="P421">
            <v>32426</v>
          </cell>
          <cell r="Q421"/>
          <cell r="R421"/>
          <cell r="S421"/>
          <cell r="T421">
            <v>32426</v>
          </cell>
          <cell r="U421"/>
          <cell r="V421"/>
          <cell r="W421" t="str">
            <v>17-706608-Title II-365</v>
          </cell>
        </row>
        <row r="422">
          <cell r="B422" t="str">
            <v>576615</v>
          </cell>
          <cell r="C422" t="str">
            <v>Winter School District</v>
          </cell>
          <cell r="D422" t="str">
            <v>193079456</v>
          </cell>
          <cell r="E422" t="str">
            <v>Winter School District</v>
          </cell>
          <cell r="F422" t="str">
            <v>Title II A</v>
          </cell>
          <cell r="G422" t="str">
            <v>00</v>
          </cell>
          <cell r="H422">
            <v>29418</v>
          </cell>
          <cell r="I422">
            <v>29418</v>
          </cell>
          <cell r="J422"/>
          <cell r="K422"/>
          <cell r="L422">
            <v>29418</v>
          </cell>
          <cell r="M422"/>
          <cell r="N422"/>
          <cell r="O422"/>
          <cell r="P422">
            <v>29418</v>
          </cell>
          <cell r="Q422"/>
          <cell r="R422"/>
          <cell r="S422"/>
          <cell r="T422">
            <v>29418</v>
          </cell>
          <cell r="U422"/>
          <cell r="V422"/>
          <cell r="W422" t="str">
            <v>17-576615-Title II-365</v>
          </cell>
        </row>
        <row r="423">
          <cell r="B423" t="str">
            <v>566678</v>
          </cell>
          <cell r="C423" t="str">
            <v>Wisconsin Dells School District</v>
          </cell>
          <cell r="D423">
            <v>193505328</v>
          </cell>
          <cell r="E423" t="str">
            <v>Wisconsin Dells School District</v>
          </cell>
          <cell r="F423" t="str">
            <v>Title II A</v>
          </cell>
          <cell r="G423" t="str">
            <v>00</v>
          </cell>
          <cell r="H423">
            <v>55421</v>
          </cell>
          <cell r="I423">
            <v>55421</v>
          </cell>
          <cell r="J423"/>
          <cell r="K423"/>
          <cell r="L423">
            <v>55421</v>
          </cell>
          <cell r="M423"/>
          <cell r="N423"/>
          <cell r="O423"/>
          <cell r="P423">
            <v>55421</v>
          </cell>
          <cell r="Q423"/>
          <cell r="R423"/>
          <cell r="S423"/>
          <cell r="T423">
            <v>55421</v>
          </cell>
          <cell r="U423"/>
          <cell r="V423"/>
          <cell r="W423" t="str">
            <v>17-566678-Title II-365</v>
          </cell>
        </row>
        <row r="424">
          <cell r="B424" t="str">
            <v>130469</v>
          </cell>
          <cell r="C424" t="str">
            <v>Wisconsin Heights School District</v>
          </cell>
          <cell r="D424">
            <v>193078086</v>
          </cell>
          <cell r="E424" t="str">
            <v>Wisconsin Heights School District</v>
          </cell>
          <cell r="F424" t="str">
            <v>Title II A</v>
          </cell>
          <cell r="G424" t="str">
            <v>00</v>
          </cell>
          <cell r="H424">
            <v>24207</v>
          </cell>
          <cell r="I424">
            <v>24207</v>
          </cell>
          <cell r="J424"/>
          <cell r="K424"/>
          <cell r="L424">
            <v>24207</v>
          </cell>
          <cell r="M424"/>
          <cell r="N424"/>
          <cell r="O424"/>
          <cell r="P424">
            <v>24207</v>
          </cell>
          <cell r="Q424"/>
          <cell r="R424"/>
          <cell r="S424"/>
          <cell r="T424">
            <v>24207</v>
          </cell>
          <cell r="U424"/>
          <cell r="V424"/>
          <cell r="W424" t="str">
            <v>17-130469-Title II-365</v>
          </cell>
        </row>
        <row r="425">
          <cell r="B425" t="str">
            <v>716685</v>
          </cell>
          <cell r="C425" t="str">
            <v>Wisconsin Rapids School District</v>
          </cell>
          <cell r="D425" t="str">
            <v>083302729</v>
          </cell>
          <cell r="E425" t="str">
            <v>Wisconsin Rapids School District</v>
          </cell>
          <cell r="F425" t="str">
            <v>Title II A</v>
          </cell>
          <cell r="G425" t="str">
            <v>00</v>
          </cell>
          <cell r="H425">
            <v>226161</v>
          </cell>
          <cell r="I425">
            <v>226161</v>
          </cell>
          <cell r="J425"/>
          <cell r="K425"/>
          <cell r="L425">
            <v>226161</v>
          </cell>
          <cell r="M425"/>
          <cell r="N425"/>
          <cell r="O425"/>
          <cell r="P425">
            <v>226161</v>
          </cell>
          <cell r="Q425"/>
          <cell r="R425"/>
          <cell r="S425"/>
          <cell r="T425">
            <v>226161</v>
          </cell>
          <cell r="U425"/>
          <cell r="V425"/>
          <cell r="W425" t="str">
            <v>17-716685-Title II-365</v>
          </cell>
        </row>
        <row r="426">
          <cell r="B426" t="str">
            <v>586692</v>
          </cell>
          <cell r="C426" t="str">
            <v>Wittenberg-Birnamwood School District</v>
          </cell>
          <cell r="D426" t="str">
            <v>193079480</v>
          </cell>
          <cell r="E426" t="str">
            <v>Wittenberg-Birnamwood School District</v>
          </cell>
          <cell r="F426" t="str">
            <v>Title II A</v>
          </cell>
          <cell r="G426" t="str">
            <v>00</v>
          </cell>
          <cell r="H426">
            <v>58331</v>
          </cell>
          <cell r="I426">
            <v>58331</v>
          </cell>
          <cell r="J426"/>
          <cell r="K426"/>
          <cell r="L426">
            <v>58331</v>
          </cell>
          <cell r="M426"/>
          <cell r="N426"/>
          <cell r="O426"/>
          <cell r="P426">
            <v>58331</v>
          </cell>
          <cell r="Q426"/>
          <cell r="R426"/>
          <cell r="S426"/>
          <cell r="T426">
            <v>58331</v>
          </cell>
          <cell r="U426"/>
          <cell r="V426"/>
          <cell r="W426" t="str">
            <v>17-586692-Title II-365</v>
          </cell>
        </row>
        <row r="427">
          <cell r="B427" t="str">
            <v>296713</v>
          </cell>
          <cell r="C427" t="str">
            <v>Wonewoc-Union Center School District</v>
          </cell>
          <cell r="D427" t="str">
            <v>780085643</v>
          </cell>
          <cell r="E427" t="str">
            <v>Wonewoc-Union Center School District</v>
          </cell>
          <cell r="F427" t="str">
            <v>Title II A</v>
          </cell>
          <cell r="G427" t="str">
            <v>00</v>
          </cell>
          <cell r="H427">
            <v>18229</v>
          </cell>
          <cell r="I427">
            <v>18229</v>
          </cell>
          <cell r="J427"/>
          <cell r="K427"/>
          <cell r="L427">
            <v>18229</v>
          </cell>
          <cell r="M427"/>
          <cell r="N427"/>
          <cell r="O427"/>
          <cell r="P427">
            <v>18229</v>
          </cell>
          <cell r="Q427"/>
          <cell r="R427"/>
          <cell r="S427"/>
          <cell r="T427">
            <v>18229</v>
          </cell>
          <cell r="U427"/>
          <cell r="V427"/>
          <cell r="W427" t="str">
            <v>17-296713-Title II-365</v>
          </cell>
        </row>
        <row r="428">
          <cell r="B428" t="str">
            <v>636720</v>
          </cell>
          <cell r="C428" t="str">
            <v>Woodruff Joint #1 School District</v>
          </cell>
          <cell r="D428">
            <v>100593540</v>
          </cell>
          <cell r="E428" t="str">
            <v>Woodruff Joint #1 School District</v>
          </cell>
          <cell r="F428" t="str">
            <v>Title II A</v>
          </cell>
          <cell r="G428" t="str">
            <v>00</v>
          </cell>
          <cell r="H428">
            <v>18970</v>
          </cell>
          <cell r="I428">
            <v>18970</v>
          </cell>
          <cell r="J428"/>
          <cell r="K428"/>
          <cell r="L428">
            <v>18970</v>
          </cell>
          <cell r="M428"/>
          <cell r="N428"/>
          <cell r="O428"/>
          <cell r="P428">
            <v>18970</v>
          </cell>
          <cell r="Q428"/>
          <cell r="R428"/>
          <cell r="S428"/>
          <cell r="T428">
            <v>18970</v>
          </cell>
          <cell r="U428"/>
          <cell r="V428"/>
          <cell r="W428" t="str">
            <v>17-636720-Title II-365</v>
          </cell>
        </row>
        <row r="429">
          <cell r="B429" t="str">
            <v>056734</v>
          </cell>
          <cell r="C429" t="str">
            <v>Wrightstown Community School District</v>
          </cell>
          <cell r="D429" t="str">
            <v>001957588</v>
          </cell>
          <cell r="E429" t="str">
            <v>Wrightstown Community School District</v>
          </cell>
          <cell r="F429" t="str">
            <v>Title II A</v>
          </cell>
          <cell r="G429" t="str">
            <v>00</v>
          </cell>
          <cell r="H429">
            <v>26619</v>
          </cell>
          <cell r="I429">
            <v>26619</v>
          </cell>
          <cell r="J429"/>
          <cell r="K429"/>
          <cell r="L429">
            <v>26619</v>
          </cell>
          <cell r="M429"/>
          <cell r="N429"/>
          <cell r="O429"/>
          <cell r="P429">
            <v>26619</v>
          </cell>
          <cell r="Q429"/>
          <cell r="R429"/>
          <cell r="S429"/>
          <cell r="T429">
            <v>26619</v>
          </cell>
          <cell r="U429"/>
          <cell r="V429"/>
          <cell r="W429" t="str">
            <v>17-056734-Title II-365</v>
          </cell>
        </row>
        <row r="430">
          <cell r="B430" t="str">
            <v>516748</v>
          </cell>
          <cell r="C430" t="str">
            <v>Yorkville Joint #2 School Dist.</v>
          </cell>
          <cell r="D430">
            <v>100593573</v>
          </cell>
          <cell r="E430" t="str">
            <v>Yorkville Joint #2 School Dist.</v>
          </cell>
          <cell r="F430" t="str">
            <v>Title II A</v>
          </cell>
          <cell r="G430" t="str">
            <v>00</v>
          </cell>
          <cell r="H430">
            <v>4940</v>
          </cell>
          <cell r="I430">
            <v>4940</v>
          </cell>
          <cell r="J430"/>
          <cell r="K430"/>
          <cell r="L430">
            <v>4940</v>
          </cell>
          <cell r="M430"/>
          <cell r="N430"/>
          <cell r="O430"/>
          <cell r="P430">
            <v>4940</v>
          </cell>
          <cell r="Q430"/>
          <cell r="R430"/>
          <cell r="S430"/>
          <cell r="T430">
            <v>4940</v>
          </cell>
          <cell r="U430"/>
          <cell r="V430"/>
          <cell r="W430" t="str">
            <v>17-516748-Title II-365</v>
          </cell>
        </row>
        <row r="431">
          <cell r="W431" t="str">
            <v>17-518110-Title II-365</v>
          </cell>
        </row>
        <row r="432">
          <cell r="W432" t="str">
            <v>17-408114-Title II-365</v>
          </cell>
        </row>
        <row r="434">
          <cell r="W434" t="str">
            <v>17-408105-Title II-365</v>
          </cell>
        </row>
        <row r="435">
          <cell r="W435" t="str">
            <v>17-408109-Title II-365</v>
          </cell>
        </row>
        <row r="436">
          <cell r="W436" t="str">
            <v>17-408101-Title II-365</v>
          </cell>
        </row>
        <row r="437">
          <cell r="W437" t="str">
            <v>17-408131-Title II-365</v>
          </cell>
        </row>
        <row r="438">
          <cell r="W438" t="str">
            <v>17-678135-Title II-365</v>
          </cell>
        </row>
        <row r="439">
          <cell r="W439" t="str">
            <v>17-408106-Title II-365</v>
          </cell>
        </row>
        <row r="440">
          <cell r="W440" t="str">
            <v>17-408127-Title II-365</v>
          </cell>
        </row>
        <row r="441">
          <cell r="W441" t="str">
            <v>17-408128-Title II-365</v>
          </cell>
        </row>
        <row r="442">
          <cell r="W442" t="str">
            <v>17-408129-Title II-365</v>
          </cell>
        </row>
        <row r="443">
          <cell r="W443" t="str">
            <v>17-408138-Title II-365</v>
          </cell>
        </row>
        <row r="444">
          <cell r="W444" t="str">
            <v>17-408133-Title II-365</v>
          </cell>
        </row>
        <row r="445">
          <cell r="W445" t="str">
            <v>17-408107-Title II-365</v>
          </cell>
        </row>
        <row r="446">
          <cell r="W446" t="str">
            <v>17-408001-Title II-365</v>
          </cell>
        </row>
        <row r="447">
          <cell r="W447" t="str">
            <v>17-408136-Title II-365</v>
          </cell>
        </row>
        <row r="448">
          <cell r="W448" t="str">
            <v>17-408137-Title II-365</v>
          </cell>
        </row>
        <row r="449">
          <cell r="W449" t="str">
            <v>17-408113-Title II-365</v>
          </cell>
        </row>
        <row r="450">
          <cell r="W450" t="str">
            <v>17-408132-Title II-365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  <sheetName val="School Improvement Grants Feder"/>
    </sheetNames>
    <sheetDataSet>
      <sheetData sheetId="0" refreshError="1"/>
      <sheetData sheetId="1">
        <row r="8">
          <cell r="B8" t="str">
            <v>403619</v>
          </cell>
          <cell r="C8" t="str">
            <v>Milwaukee Public Schools</v>
          </cell>
          <cell r="D8" t="str">
            <v>076137892</v>
          </cell>
          <cell r="E8" t="str">
            <v>Milwaukee Public Schools</v>
          </cell>
          <cell r="F8" t="str">
            <v>School Improvement Grants</v>
          </cell>
          <cell r="G8" t="str">
            <v>00</v>
          </cell>
          <cell r="H8">
            <v>12000000</v>
          </cell>
          <cell r="I8">
            <v>12000000</v>
          </cell>
          <cell r="J8">
            <v>0</v>
          </cell>
          <cell r="K8">
            <v>0</v>
          </cell>
          <cell r="L8" t="str">
            <v/>
          </cell>
          <cell r="M8">
            <v>0</v>
          </cell>
          <cell r="N8">
            <v>0</v>
          </cell>
          <cell r="O8">
            <v>0</v>
          </cell>
          <cell r="P8" t="str">
            <v/>
          </cell>
          <cell r="Q8">
            <v>0</v>
          </cell>
          <cell r="R8">
            <v>0</v>
          </cell>
          <cell r="S8">
            <v>0</v>
          </cell>
          <cell r="T8">
            <v>12000000</v>
          </cell>
          <cell r="U8">
            <v>0</v>
          </cell>
          <cell r="V8">
            <v>0</v>
          </cell>
          <cell r="W8" t="str">
            <v>2017-403619-SIG-151</v>
          </cell>
        </row>
        <row r="9">
          <cell r="B9" t="str">
            <v>408109</v>
          </cell>
          <cell r="C9" t="str">
            <v>Darrell Lynn Hines (DLH) Academy of Excellence</v>
          </cell>
          <cell r="D9" t="str">
            <v>624002494</v>
          </cell>
          <cell r="E9" t="str">
            <v>Darrell L. Hines Academy, Inc.</v>
          </cell>
          <cell r="F9" t="str">
            <v>School Improvement Grants</v>
          </cell>
          <cell r="G9" t="str">
            <v>00</v>
          </cell>
          <cell r="H9">
            <v>1250000</v>
          </cell>
          <cell r="I9">
            <v>1250000</v>
          </cell>
          <cell r="J9">
            <v>0</v>
          </cell>
          <cell r="K9">
            <v>0</v>
          </cell>
          <cell r="L9" t="str">
            <v/>
          </cell>
          <cell r="M9">
            <v>0</v>
          </cell>
          <cell r="N9">
            <v>0</v>
          </cell>
          <cell r="O9">
            <v>0</v>
          </cell>
          <cell r="P9" t="str">
            <v/>
          </cell>
          <cell r="Q9">
            <v>0</v>
          </cell>
          <cell r="R9">
            <v>0</v>
          </cell>
          <cell r="S9">
            <v>0</v>
          </cell>
          <cell r="T9">
            <v>1250000</v>
          </cell>
          <cell r="U9">
            <v>0</v>
          </cell>
          <cell r="V9">
            <v>0</v>
          </cell>
          <cell r="W9" t="str">
            <v>2017-408109-SIG-151</v>
          </cell>
        </row>
        <row r="10">
          <cell r="B10" t="str">
            <v>052289</v>
          </cell>
          <cell r="C10" t="str">
            <v>Green Bay Area School District</v>
          </cell>
          <cell r="D10" t="str">
            <v>100582212</v>
          </cell>
          <cell r="E10" t="str">
            <v>Green Bay Area Public School District</v>
          </cell>
          <cell r="F10" t="str">
            <v>School Improvement Grants</v>
          </cell>
          <cell r="G10" t="str">
            <v>00</v>
          </cell>
          <cell r="H10">
            <v>1250000</v>
          </cell>
          <cell r="I10">
            <v>1250000</v>
          </cell>
          <cell r="J10">
            <v>0</v>
          </cell>
          <cell r="K10">
            <v>0</v>
          </cell>
          <cell r="L10" t="str">
            <v/>
          </cell>
          <cell r="M10">
            <v>0</v>
          </cell>
          <cell r="N10">
            <v>0</v>
          </cell>
          <cell r="O10">
            <v>0</v>
          </cell>
          <cell r="P10" t="str">
            <v/>
          </cell>
          <cell r="Q10">
            <v>0</v>
          </cell>
          <cell r="R10">
            <v>0</v>
          </cell>
          <cell r="S10">
            <v>0</v>
          </cell>
          <cell r="T10">
            <v>1250000</v>
          </cell>
          <cell r="U10">
            <v>0</v>
          </cell>
          <cell r="V10">
            <v>0</v>
          </cell>
          <cell r="W10" t="str">
            <v>2017-052289-SIG-151</v>
          </cell>
        </row>
        <row r="11">
          <cell r="B11" t="str">
            <v>514620</v>
          </cell>
          <cell r="C11" t="str">
            <v>Racine School District</v>
          </cell>
          <cell r="D11" t="str">
            <v>080507932</v>
          </cell>
          <cell r="E11" t="str">
            <v>Racine School District</v>
          </cell>
          <cell r="F11" t="str">
            <v>School Improvement Grants</v>
          </cell>
          <cell r="G11" t="str">
            <v>00</v>
          </cell>
          <cell r="H11">
            <v>2500000</v>
          </cell>
          <cell r="I11">
            <v>2500000</v>
          </cell>
          <cell r="J11">
            <v>0</v>
          </cell>
          <cell r="K11">
            <v>0</v>
          </cell>
          <cell r="L11" t="str">
            <v/>
          </cell>
          <cell r="M11">
            <v>0</v>
          </cell>
          <cell r="N11">
            <v>0</v>
          </cell>
          <cell r="O11">
            <v>0</v>
          </cell>
          <cell r="P11" t="str">
            <v/>
          </cell>
          <cell r="Q11">
            <v>0</v>
          </cell>
          <cell r="R11">
            <v>0</v>
          </cell>
          <cell r="S11">
            <v>0</v>
          </cell>
          <cell r="T11">
            <v>2500000</v>
          </cell>
          <cell r="U11">
            <v>0</v>
          </cell>
          <cell r="V11">
            <v>0</v>
          </cell>
          <cell r="W11" t="str">
            <v>2017-514620-SIG-151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B8" t="str">
            <v>440147</v>
          </cell>
          <cell r="C8" t="str">
            <v>Appleton Area School District</v>
          </cell>
          <cell r="D8" t="str">
            <v>106638786</v>
          </cell>
          <cell r="E8" t="str">
            <v>Appleton Area School District</v>
          </cell>
          <cell r="F8" t="str">
            <v>Supporting School Success through School-based HIV/STD and Pregnancy Prevention Project</v>
          </cell>
          <cell r="G8" t="str">
            <v>00</v>
          </cell>
          <cell r="H8">
            <v>6500</v>
          </cell>
          <cell r="I8">
            <v>6500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>
            <v>6500</v>
          </cell>
          <cell r="U8">
            <v>0</v>
          </cell>
          <cell r="V8"/>
          <cell r="W8" t="str">
            <v>2016-17-440147-WILY-334</v>
          </cell>
        </row>
        <row r="9">
          <cell r="B9" t="str">
            <v>530413</v>
          </cell>
          <cell r="C9" t="str">
            <v>Beloit School District</v>
          </cell>
          <cell r="D9" t="str">
            <v>189347594</v>
          </cell>
          <cell r="E9" t="str">
            <v>School District Of Beloit</v>
          </cell>
          <cell r="F9" t="str">
            <v>Supporting School Success through School-based HIV/STD and Pregnancy Prevention Project</v>
          </cell>
          <cell r="G9" t="str">
            <v>00</v>
          </cell>
          <cell r="H9">
            <v>6500</v>
          </cell>
          <cell r="I9">
            <v>6500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6500</v>
          </cell>
          <cell r="U9"/>
          <cell r="V9"/>
          <cell r="W9" t="str">
            <v>2016-17-530413-WILY-334</v>
          </cell>
        </row>
        <row r="10">
          <cell r="B10" t="str">
            <v>211218</v>
          </cell>
          <cell r="C10" t="str">
            <v>Crandon School District</v>
          </cell>
          <cell r="D10">
            <v>100580265</v>
          </cell>
          <cell r="E10" t="str">
            <v>School District of Crandon, Inc.</v>
          </cell>
          <cell r="F10" t="str">
            <v>Supporting School Success through School-based HIV/STD and Pregnancy Prevention Project</v>
          </cell>
          <cell r="G10" t="str">
            <v>00</v>
          </cell>
          <cell r="H10">
            <v>6500</v>
          </cell>
          <cell r="I10">
            <v>6500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6500</v>
          </cell>
          <cell r="U10"/>
          <cell r="V10"/>
          <cell r="W10" t="str">
            <v>2016-17-211218-WILY-334</v>
          </cell>
        </row>
        <row r="11">
          <cell r="B11" t="str">
            <v>641380</v>
          </cell>
          <cell r="C11" t="str">
            <v>Delavan-Darien School District</v>
          </cell>
          <cell r="D11" t="str">
            <v>021105127</v>
          </cell>
          <cell r="E11" t="str">
            <v>Delavan-Darien School District</v>
          </cell>
          <cell r="F11" t="str">
            <v>Supporting School Success through School-based HIV/STD and Pregnancy Prevention Project</v>
          </cell>
          <cell r="G11" t="str">
            <v>00</v>
          </cell>
          <cell r="H11">
            <v>6500</v>
          </cell>
          <cell r="I11">
            <v>6500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6500</v>
          </cell>
          <cell r="U11"/>
          <cell r="V11"/>
          <cell r="W11" t="str">
            <v>2016-17-641380-WILY-334</v>
          </cell>
        </row>
        <row r="12">
          <cell r="B12" t="str">
            <v>201862</v>
          </cell>
          <cell r="C12" t="str">
            <v>Fond du Lac School District</v>
          </cell>
          <cell r="D12" t="str">
            <v>093028843</v>
          </cell>
          <cell r="E12" t="str">
            <v>Fond du Lac School District</v>
          </cell>
          <cell r="F12" t="str">
            <v>Supporting School Success through School-based HIV/STD and Pregnancy Prevention Project</v>
          </cell>
          <cell r="G12" t="str">
            <v>00</v>
          </cell>
          <cell r="H12">
            <v>6500</v>
          </cell>
          <cell r="I12">
            <v>6500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6500</v>
          </cell>
          <cell r="U12"/>
          <cell r="V12"/>
          <cell r="W12" t="str">
            <v>2016-17-201862-WILY-334</v>
          </cell>
        </row>
        <row r="13">
          <cell r="B13" t="str">
            <v>052289</v>
          </cell>
          <cell r="C13" t="str">
            <v>Green Bay Area School District</v>
          </cell>
          <cell r="D13" t="str">
            <v>100582212</v>
          </cell>
          <cell r="E13" t="str">
            <v>Green Bay Area Public School District</v>
          </cell>
          <cell r="F13" t="str">
            <v>Supporting School Success through School-based HIV/STD and Pregnancy Prevention Project</v>
          </cell>
          <cell r="G13" t="str">
            <v>00</v>
          </cell>
          <cell r="H13">
            <v>6500</v>
          </cell>
          <cell r="I13">
            <v>6500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6500</v>
          </cell>
          <cell r="U13"/>
          <cell r="V13"/>
          <cell r="W13" t="str">
            <v>2016-17-052289-WILY-334</v>
          </cell>
        </row>
        <row r="14">
          <cell r="B14" t="str">
            <v>532695</v>
          </cell>
          <cell r="C14" t="str">
            <v>Janesville School District</v>
          </cell>
          <cell r="D14" t="str">
            <v>100083070</v>
          </cell>
          <cell r="E14" t="str">
            <v>Janesville School District</v>
          </cell>
          <cell r="F14" t="str">
            <v>Supporting School Success through School-based HIV/STD and Pregnancy Prevention Project</v>
          </cell>
          <cell r="G14" t="str">
            <v>00</v>
          </cell>
          <cell r="H14">
            <v>6500</v>
          </cell>
          <cell r="I14">
            <v>6500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6500</v>
          </cell>
          <cell r="U14"/>
          <cell r="V14"/>
          <cell r="W14" t="str">
            <v>2016-17-532695-WILY-334</v>
          </cell>
        </row>
        <row r="15">
          <cell r="B15" t="str">
            <v>133269</v>
          </cell>
          <cell r="C15" t="str">
            <v>Madison Metropolitan School District</v>
          </cell>
          <cell r="D15" t="str">
            <v>020466561</v>
          </cell>
          <cell r="E15" t="str">
            <v>Madison Metropolitan School District</v>
          </cell>
          <cell r="F15" t="str">
            <v>Supporting School Success through School-based HIV/STD and Pregnancy Prevention Project</v>
          </cell>
          <cell r="G15" t="str">
            <v>00</v>
          </cell>
          <cell r="H15">
            <v>6500</v>
          </cell>
          <cell r="I15">
            <v>6500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6500</v>
          </cell>
          <cell r="U15"/>
          <cell r="V15"/>
          <cell r="W15" t="str">
            <v>2016-17-133269-WILY-334</v>
          </cell>
        </row>
        <row r="16">
          <cell r="B16" t="str">
            <v>723434</v>
          </cell>
          <cell r="C16" t="str">
            <v>Menominee Indian School District</v>
          </cell>
          <cell r="D16" t="str">
            <v>017442286</v>
          </cell>
          <cell r="E16" t="str">
            <v>Menominee Indian School District</v>
          </cell>
          <cell r="F16" t="str">
            <v>Supporting School Success through School-based HIV/STD and Pregnancy Prevention Project</v>
          </cell>
          <cell r="G16" t="str">
            <v>00</v>
          </cell>
          <cell r="H16">
            <v>6500</v>
          </cell>
          <cell r="I16">
            <v>6500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6500</v>
          </cell>
          <cell r="U16"/>
          <cell r="V16"/>
          <cell r="W16" t="str">
            <v>2016-17-723434-WILY-334</v>
          </cell>
        </row>
        <row r="17">
          <cell r="B17" t="str">
            <v>173444</v>
          </cell>
          <cell r="C17" t="str">
            <v>Menomonie Area School District</v>
          </cell>
          <cell r="D17" t="str">
            <v>055464143</v>
          </cell>
          <cell r="E17" t="str">
            <v>Menomonie Area School District</v>
          </cell>
          <cell r="F17" t="str">
            <v>Supporting School Success through School-based HIV/STD and Pregnancy Prevention Project</v>
          </cell>
          <cell r="G17" t="str">
            <v>00</v>
          </cell>
          <cell r="H17">
            <v>6500</v>
          </cell>
          <cell r="I17">
            <v>6500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6500</v>
          </cell>
          <cell r="U17"/>
          <cell r="V17"/>
          <cell r="W17" t="str">
            <v>2016-17-173444-WILY-334</v>
          </cell>
        </row>
        <row r="18">
          <cell r="B18" t="str">
            <v>403619</v>
          </cell>
          <cell r="C18" t="str">
            <v>Milwaukee Public Schools</v>
          </cell>
          <cell r="D18" t="str">
            <v>076137892</v>
          </cell>
          <cell r="E18" t="str">
            <v>Milwaukee Public Schools</v>
          </cell>
          <cell r="F18" t="str">
            <v>Supporting School Success through School-based HIV/STD and Pregnancy Prevention Project</v>
          </cell>
          <cell r="G18" t="str">
            <v>00</v>
          </cell>
          <cell r="H18">
            <v>6500</v>
          </cell>
          <cell r="I18">
            <v>6500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6500</v>
          </cell>
          <cell r="U18"/>
          <cell r="V18"/>
          <cell r="W18" t="str">
            <v>2016-17-403619-WILY-334</v>
          </cell>
        </row>
        <row r="19">
          <cell r="B19" t="str">
            <v>703892</v>
          </cell>
          <cell r="C19" t="str">
            <v>Neenah Joint School District</v>
          </cell>
          <cell r="D19" t="str">
            <v>100675479</v>
          </cell>
          <cell r="E19" t="str">
            <v>Neenah Joint School District</v>
          </cell>
          <cell r="F19" t="str">
            <v>Supporting School Success through School-based HIV/STD and Pregnancy Prevention Project</v>
          </cell>
          <cell r="G19" t="str">
            <v>00</v>
          </cell>
          <cell r="H19">
            <v>6500</v>
          </cell>
          <cell r="I19">
            <v>6500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6500</v>
          </cell>
          <cell r="U19"/>
          <cell r="V19"/>
          <cell r="W19" t="str">
            <v>2016-17-703892-WILY-334</v>
          </cell>
        </row>
        <row r="20">
          <cell r="B20" t="str">
            <v>514620</v>
          </cell>
          <cell r="C20" t="str">
            <v>Racine School District</v>
          </cell>
          <cell r="D20" t="str">
            <v>080507932</v>
          </cell>
          <cell r="E20" t="str">
            <v>Racine School District</v>
          </cell>
          <cell r="F20" t="str">
            <v>Supporting School Success through School-based HIV/STD and Pregnancy Prevention Project</v>
          </cell>
          <cell r="G20" t="str">
            <v>00</v>
          </cell>
          <cell r="H20">
            <v>6500</v>
          </cell>
          <cell r="I20">
            <v>6500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6500</v>
          </cell>
          <cell r="U20"/>
          <cell r="V20"/>
          <cell r="W20" t="str">
            <v>2016-17-514620-WILY-334</v>
          </cell>
        </row>
        <row r="21">
          <cell r="B21" t="str">
            <v>165663</v>
          </cell>
          <cell r="C21" t="str">
            <v>Superior School District</v>
          </cell>
          <cell r="D21" t="str">
            <v>031366933</v>
          </cell>
          <cell r="E21" t="str">
            <v>Superior School District</v>
          </cell>
          <cell r="F21" t="str">
            <v>Supporting School Success through School-based HIV/STD and Pregnancy Prevention Project</v>
          </cell>
          <cell r="G21" t="str">
            <v>00</v>
          </cell>
          <cell r="H21">
            <v>6500</v>
          </cell>
          <cell r="I21">
            <v>6500</v>
          </cell>
          <cell r="J21">
            <v>0</v>
          </cell>
          <cell r="K21"/>
          <cell r="L21" t="str">
            <v/>
          </cell>
          <cell r="M21"/>
          <cell r="N21"/>
          <cell r="O21"/>
          <cell r="P21" t="str">
            <v/>
          </cell>
          <cell r="Q21"/>
          <cell r="R21"/>
          <cell r="S21"/>
          <cell r="T21">
            <v>6500</v>
          </cell>
          <cell r="U21"/>
          <cell r="V21"/>
          <cell r="W21" t="str">
            <v>2016-17-165663-WILY-334</v>
          </cell>
        </row>
        <row r="22">
          <cell r="B22" t="str">
            <v>376223</v>
          </cell>
          <cell r="C22" t="str">
            <v>Wausau School District</v>
          </cell>
          <cell r="D22" t="str">
            <v>099943987</v>
          </cell>
          <cell r="E22" t="str">
            <v>Wausau School District</v>
          </cell>
          <cell r="F22" t="str">
            <v>Supporting School Success through School-based HIV/STD and Pregnancy Prevention Project</v>
          </cell>
          <cell r="G22" t="str">
            <v>00</v>
          </cell>
          <cell r="H22">
            <v>6500</v>
          </cell>
          <cell r="I22">
            <v>6500</v>
          </cell>
          <cell r="J22">
            <v>0</v>
          </cell>
          <cell r="K22"/>
          <cell r="L22" t="str">
            <v/>
          </cell>
          <cell r="M22"/>
          <cell r="N22"/>
          <cell r="O22"/>
          <cell r="P22" t="str">
            <v/>
          </cell>
          <cell r="Q22"/>
          <cell r="R22"/>
          <cell r="S22"/>
          <cell r="T22">
            <v>6500</v>
          </cell>
          <cell r="U22"/>
          <cell r="V22"/>
          <cell r="W22" t="str">
            <v>2016-17-376223-WILY-334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B8" t="str">
            <v>100007</v>
          </cell>
          <cell r="C8" t="str">
            <v>Abbotsford School District</v>
          </cell>
          <cell r="D8" t="str">
            <v>004268587</v>
          </cell>
          <cell r="E8" t="str">
            <v>Abbotsford School District</v>
          </cell>
          <cell r="F8" t="str">
            <v>Fresh Fruit and Vegetable Program</v>
          </cell>
          <cell r="G8" t="str">
            <v>00</v>
          </cell>
          <cell r="H8">
            <v>1784</v>
          </cell>
          <cell r="I8">
            <v>1784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>
            <v>1784</v>
          </cell>
          <cell r="U8">
            <v>0</v>
          </cell>
          <cell r="V8"/>
          <cell r="W8" t="str">
            <v>2016-100007-FF&amp;VP-594</v>
          </cell>
        </row>
        <row r="9">
          <cell r="B9" t="str">
            <v>010014</v>
          </cell>
          <cell r="C9" t="str">
            <v>Adams-Friendship  School District</v>
          </cell>
          <cell r="D9" t="str">
            <v>963834791</v>
          </cell>
          <cell r="E9" t="str">
            <v>Adams-Friendship  School District</v>
          </cell>
          <cell r="F9" t="str">
            <v>Fresh Fruit and Vegetable Program</v>
          </cell>
          <cell r="G9" t="str">
            <v>00</v>
          </cell>
          <cell r="H9">
            <v>3635</v>
          </cell>
          <cell r="I9">
            <v>3635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3635</v>
          </cell>
          <cell r="U9"/>
          <cell r="V9"/>
          <cell r="W9" t="str">
            <v>2016-010014-FF&amp;VP-594</v>
          </cell>
        </row>
        <row r="10">
          <cell r="B10" t="str">
            <v>340140</v>
          </cell>
          <cell r="C10" t="str">
            <v>Antigo School District</v>
          </cell>
          <cell r="D10" t="str">
            <v>080489594</v>
          </cell>
          <cell r="E10" t="str">
            <v>Unified School District Antigo</v>
          </cell>
          <cell r="F10" t="str">
            <v>Fresh Fruit and Vegetable Program</v>
          </cell>
          <cell r="G10" t="str">
            <v>00</v>
          </cell>
          <cell r="H10">
            <v>1055</v>
          </cell>
          <cell r="I10">
            <v>1055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1055</v>
          </cell>
          <cell r="U10"/>
          <cell r="V10"/>
          <cell r="W10" t="str">
            <v>2016-340140-FF&amp;VP-594</v>
          </cell>
        </row>
        <row r="11">
          <cell r="B11" t="str">
            <v>440147</v>
          </cell>
          <cell r="C11" t="str">
            <v>Appleton Area School District</v>
          </cell>
          <cell r="D11" t="str">
            <v>106638786</v>
          </cell>
          <cell r="E11" t="str">
            <v>Appleton Area School District</v>
          </cell>
          <cell r="F11" t="str">
            <v>Fresh Fruit and Vegetable Program</v>
          </cell>
          <cell r="G11" t="str">
            <v>00</v>
          </cell>
          <cell r="H11">
            <v>5385</v>
          </cell>
          <cell r="I11">
            <v>5385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5385</v>
          </cell>
          <cell r="U11"/>
          <cell r="V11"/>
          <cell r="W11" t="str">
            <v>2016-440147-FF&amp;VP-594</v>
          </cell>
        </row>
        <row r="12">
          <cell r="B12" t="str">
            <v>020170</v>
          </cell>
          <cell r="C12" t="str">
            <v>Ashland School District</v>
          </cell>
          <cell r="D12" t="str">
            <v>617570668</v>
          </cell>
          <cell r="E12" t="str">
            <v>Ashland School District</v>
          </cell>
          <cell r="F12" t="str">
            <v>Fresh Fruit and Vegetable Program</v>
          </cell>
          <cell r="G12" t="str">
            <v>00</v>
          </cell>
          <cell r="H12">
            <v>5558</v>
          </cell>
          <cell r="I12">
            <v>5558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5558</v>
          </cell>
          <cell r="U12"/>
          <cell r="V12"/>
          <cell r="W12" t="str">
            <v>2016-020170-FF&amp;VP-594</v>
          </cell>
        </row>
        <row r="13">
          <cell r="B13" t="str">
            <v>560280</v>
          </cell>
          <cell r="C13" t="str">
            <v>Baraboo School District</v>
          </cell>
          <cell r="D13" t="str">
            <v>100082098</v>
          </cell>
          <cell r="E13" t="str">
            <v>Baraboo School District</v>
          </cell>
          <cell r="F13" t="str">
            <v>Fresh Fruit and Vegetable Program</v>
          </cell>
          <cell r="G13" t="str">
            <v>00</v>
          </cell>
          <cell r="H13">
            <v>1900</v>
          </cell>
          <cell r="I13">
            <v>1900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1900</v>
          </cell>
          <cell r="U13"/>
          <cell r="V13"/>
          <cell r="W13" t="str">
            <v>2016-560280-FF&amp;VP-594</v>
          </cell>
        </row>
        <row r="14">
          <cell r="B14" t="str">
            <v>030308</v>
          </cell>
          <cell r="C14" t="str">
            <v>Barron Area School District</v>
          </cell>
          <cell r="D14" t="str">
            <v>093916997</v>
          </cell>
          <cell r="E14" t="str">
            <v>Barron Area School District</v>
          </cell>
          <cell r="F14" t="str">
            <v>Fresh Fruit and Vegetable Program</v>
          </cell>
          <cell r="G14" t="str">
            <v>00</v>
          </cell>
          <cell r="H14">
            <v>1775</v>
          </cell>
          <cell r="I14">
            <v>1775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1775</v>
          </cell>
          <cell r="U14"/>
          <cell r="V14"/>
          <cell r="W14" t="str">
            <v>2016-030308-FF&amp;VP-594</v>
          </cell>
        </row>
        <row r="15">
          <cell r="B15" t="str">
            <v>040315</v>
          </cell>
          <cell r="C15" t="str">
            <v>Bayfield School District</v>
          </cell>
          <cell r="D15" t="str">
            <v>100082114</v>
          </cell>
          <cell r="E15" t="str">
            <v>Bayfield School District</v>
          </cell>
          <cell r="F15" t="str">
            <v>Fresh Fruit and Vegetable Program</v>
          </cell>
          <cell r="G15" t="str">
            <v>00</v>
          </cell>
          <cell r="H15">
            <v>825</v>
          </cell>
          <cell r="I15">
            <v>825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825</v>
          </cell>
          <cell r="U15"/>
          <cell r="V15"/>
          <cell r="W15" t="str">
            <v>2016-040315-FF&amp;VP-594</v>
          </cell>
        </row>
        <row r="16">
          <cell r="B16" t="str">
            <v>384263</v>
          </cell>
          <cell r="C16" t="str">
            <v>Beecher-Dunbar-Pembine School District</v>
          </cell>
          <cell r="D16">
            <v>159536614</v>
          </cell>
          <cell r="E16" t="str">
            <v>Beecher-Dunbar-Pembine School District</v>
          </cell>
          <cell r="F16" t="str">
            <v>Fresh Fruit and Vegetable Program</v>
          </cell>
          <cell r="G16" t="str">
            <v>00</v>
          </cell>
          <cell r="H16">
            <v>600</v>
          </cell>
          <cell r="I16">
            <v>600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600</v>
          </cell>
          <cell r="U16"/>
          <cell r="V16"/>
          <cell r="W16" t="str">
            <v>2016-384263-FF&amp;VP-594</v>
          </cell>
        </row>
        <row r="17">
          <cell r="B17" t="str">
            <v>530413</v>
          </cell>
          <cell r="C17" t="str">
            <v>Beloit School District</v>
          </cell>
          <cell r="D17" t="str">
            <v>189347594</v>
          </cell>
          <cell r="E17" t="str">
            <v>School District Of Beloit</v>
          </cell>
          <cell r="F17" t="str">
            <v>Fresh Fruit and Vegetable Program</v>
          </cell>
          <cell r="G17" t="str">
            <v>00</v>
          </cell>
          <cell r="H17">
            <v>26229</v>
          </cell>
          <cell r="I17">
            <v>26229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26229</v>
          </cell>
          <cell r="U17"/>
          <cell r="V17"/>
          <cell r="W17" t="str">
            <v>2016-530413-FF&amp;VP-594</v>
          </cell>
        </row>
        <row r="18">
          <cell r="B18" t="str">
            <v>540735</v>
          </cell>
          <cell r="C18" t="str">
            <v>Bruce School District</v>
          </cell>
          <cell r="D18" t="str">
            <v>189347628</v>
          </cell>
          <cell r="E18" t="str">
            <v>Bruce School District</v>
          </cell>
          <cell r="F18" t="str">
            <v>Fresh Fruit and Vegetable Program</v>
          </cell>
          <cell r="G18" t="str">
            <v>00</v>
          </cell>
          <cell r="H18">
            <v>1200</v>
          </cell>
          <cell r="I18">
            <v>1200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1200</v>
          </cell>
          <cell r="U18"/>
          <cell r="V18"/>
          <cell r="W18" t="str">
            <v>2016-540735-FF&amp;VP-594</v>
          </cell>
        </row>
        <row r="19">
          <cell r="B19" t="str">
            <v>408105</v>
          </cell>
          <cell r="C19" t="str">
            <v>Central City Cyberschool</v>
          </cell>
          <cell r="D19" t="str">
            <v>074340436</v>
          </cell>
          <cell r="E19" t="str">
            <v>Central City Cyberschool</v>
          </cell>
          <cell r="F19" t="str">
            <v>Fresh Fruit and Vegetable Program</v>
          </cell>
          <cell r="G19" t="str">
            <v>00</v>
          </cell>
          <cell r="H19">
            <v>2150</v>
          </cell>
          <cell r="I19">
            <v>2150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2150</v>
          </cell>
          <cell r="U19"/>
          <cell r="V19"/>
          <cell r="W19" t="str">
            <v>2016-408105-FF&amp;VP-594</v>
          </cell>
        </row>
        <row r="20">
          <cell r="B20" t="str">
            <v>101162</v>
          </cell>
          <cell r="C20" t="str">
            <v>Colby School District</v>
          </cell>
          <cell r="D20">
            <v>100082445</v>
          </cell>
          <cell r="E20" t="str">
            <v>Colby School District</v>
          </cell>
          <cell r="F20" t="str">
            <v>Fresh Fruit and Vegetable Program</v>
          </cell>
          <cell r="G20" t="str">
            <v>00</v>
          </cell>
          <cell r="H20">
            <v>2400</v>
          </cell>
          <cell r="I20">
            <v>2400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2400</v>
          </cell>
          <cell r="U20"/>
          <cell r="V20"/>
          <cell r="W20" t="str">
            <v>2016-101162-FF&amp;VP-594</v>
          </cell>
        </row>
        <row r="21">
          <cell r="B21" t="str">
            <v>091204</v>
          </cell>
          <cell r="C21" t="str">
            <v>Cornell School District</v>
          </cell>
          <cell r="D21" t="str">
            <v>193459005</v>
          </cell>
          <cell r="E21" t="str">
            <v>Cornell School District</v>
          </cell>
          <cell r="F21" t="str">
            <v>Fresh Fruit and Vegetable Program</v>
          </cell>
          <cell r="G21" t="str">
            <v>00</v>
          </cell>
          <cell r="H21">
            <v>1500</v>
          </cell>
          <cell r="I21">
            <v>1500</v>
          </cell>
          <cell r="J21">
            <v>0</v>
          </cell>
          <cell r="K21"/>
          <cell r="L21" t="str">
            <v/>
          </cell>
          <cell r="M21"/>
          <cell r="N21"/>
          <cell r="O21"/>
          <cell r="P21" t="str">
            <v/>
          </cell>
          <cell r="Q21"/>
          <cell r="R21"/>
          <cell r="S21"/>
          <cell r="T21">
            <v>1500</v>
          </cell>
          <cell r="U21"/>
          <cell r="V21"/>
          <cell r="W21" t="str">
            <v>2016-091204-FF&amp;VP-594</v>
          </cell>
        </row>
        <row r="22">
          <cell r="B22" t="str">
            <v>401253</v>
          </cell>
          <cell r="C22" t="str">
            <v>Cudahy School District</v>
          </cell>
          <cell r="D22" t="str">
            <v>032122525</v>
          </cell>
          <cell r="E22" t="str">
            <v>School District of Cudahy</v>
          </cell>
          <cell r="F22" t="str">
            <v>Fresh Fruit and Vegetable Program</v>
          </cell>
          <cell r="G22" t="str">
            <v>00</v>
          </cell>
          <cell r="H22">
            <v>1200</v>
          </cell>
          <cell r="I22">
            <v>1200</v>
          </cell>
          <cell r="J22">
            <v>0</v>
          </cell>
          <cell r="K22"/>
          <cell r="L22" t="str">
            <v/>
          </cell>
          <cell r="M22"/>
          <cell r="N22"/>
          <cell r="O22"/>
          <cell r="P22" t="str">
            <v/>
          </cell>
          <cell r="Q22"/>
          <cell r="R22"/>
          <cell r="S22"/>
          <cell r="T22">
            <v>1200</v>
          </cell>
          <cell r="U22"/>
          <cell r="V22"/>
          <cell r="W22" t="str">
            <v>2016-401253-FF&amp;VP-594</v>
          </cell>
        </row>
        <row r="23">
          <cell r="B23" t="str">
            <v>181554</v>
          </cell>
          <cell r="C23" t="str">
            <v>Eau Claire Area School District</v>
          </cell>
          <cell r="D23" t="str">
            <v>076505734</v>
          </cell>
          <cell r="E23" t="str">
            <v>Eau Claire Area School District</v>
          </cell>
          <cell r="F23" t="str">
            <v>Fresh Fruit and Vegetable Program</v>
          </cell>
          <cell r="G23" t="str">
            <v>00</v>
          </cell>
          <cell r="H23">
            <v>4250</v>
          </cell>
          <cell r="I23">
            <v>4250</v>
          </cell>
          <cell r="J23">
            <v>0</v>
          </cell>
          <cell r="K23"/>
          <cell r="L23" t="str">
            <v/>
          </cell>
          <cell r="M23"/>
          <cell r="N23"/>
          <cell r="O23"/>
          <cell r="P23" t="str">
            <v/>
          </cell>
          <cell r="Q23"/>
          <cell r="R23"/>
          <cell r="S23"/>
          <cell r="T23">
            <v>4250</v>
          </cell>
          <cell r="U23"/>
          <cell r="V23"/>
          <cell r="W23" t="str">
            <v>2016-181554-FF&amp;VP-594</v>
          </cell>
        </row>
        <row r="24">
          <cell r="B24" t="str">
            <v>201862</v>
          </cell>
          <cell r="C24" t="str">
            <v>Fond du Lac School District</v>
          </cell>
          <cell r="D24" t="str">
            <v>093028843</v>
          </cell>
          <cell r="E24" t="str">
            <v>Fond du Lac School District</v>
          </cell>
          <cell r="F24" t="str">
            <v>Fresh Fruit and Vegetable Program</v>
          </cell>
          <cell r="G24" t="str">
            <v>00</v>
          </cell>
          <cell r="H24">
            <v>3095</v>
          </cell>
          <cell r="I24">
            <v>3095</v>
          </cell>
          <cell r="J24">
            <v>0</v>
          </cell>
          <cell r="K24"/>
          <cell r="L24" t="str">
            <v/>
          </cell>
          <cell r="M24"/>
          <cell r="N24"/>
          <cell r="O24"/>
          <cell r="P24" t="str">
            <v/>
          </cell>
          <cell r="Q24"/>
          <cell r="R24"/>
          <cell r="S24"/>
          <cell r="T24">
            <v>3095</v>
          </cell>
          <cell r="U24"/>
          <cell r="V24"/>
          <cell r="W24" t="str">
            <v>2016-201862-FF&amp;VP-594</v>
          </cell>
        </row>
        <row r="25">
          <cell r="B25" t="str">
            <v>422128</v>
          </cell>
          <cell r="C25" t="str">
            <v>Gillett School District</v>
          </cell>
          <cell r="D25" t="str">
            <v>800510575</v>
          </cell>
          <cell r="E25" t="str">
            <v>Gillett School District</v>
          </cell>
          <cell r="F25" t="str">
            <v>Fresh Fruit and Vegetable Program</v>
          </cell>
          <cell r="G25" t="str">
            <v>00</v>
          </cell>
          <cell r="H25">
            <v>1837</v>
          </cell>
          <cell r="I25">
            <v>1837</v>
          </cell>
          <cell r="J25">
            <v>0</v>
          </cell>
          <cell r="K25"/>
          <cell r="L25" t="str">
            <v/>
          </cell>
          <cell r="M25"/>
          <cell r="N25"/>
          <cell r="O25"/>
          <cell r="P25" t="str">
            <v/>
          </cell>
          <cell r="Q25"/>
          <cell r="R25"/>
          <cell r="S25"/>
          <cell r="T25">
            <v>1837</v>
          </cell>
          <cell r="U25"/>
          <cell r="V25"/>
          <cell r="W25" t="str">
            <v>2016-422128-FF&amp;VP-594</v>
          </cell>
        </row>
        <row r="26">
          <cell r="B26" t="str">
            <v>532695</v>
          </cell>
          <cell r="C26" t="str">
            <v>Janesville School District</v>
          </cell>
          <cell r="D26" t="str">
            <v>100083070</v>
          </cell>
          <cell r="E26" t="str">
            <v>Janesville School District</v>
          </cell>
          <cell r="F26" t="str">
            <v>Fresh Fruit and Vegetable Program</v>
          </cell>
          <cell r="G26" t="str">
            <v>00</v>
          </cell>
          <cell r="H26">
            <v>8775</v>
          </cell>
          <cell r="I26">
            <v>8775</v>
          </cell>
          <cell r="J26">
            <v>0</v>
          </cell>
          <cell r="K26"/>
          <cell r="L26" t="str">
            <v/>
          </cell>
          <cell r="M26"/>
          <cell r="N26"/>
          <cell r="O26"/>
          <cell r="P26" t="str">
            <v/>
          </cell>
          <cell r="Q26"/>
          <cell r="R26"/>
          <cell r="S26"/>
          <cell r="T26">
            <v>8775</v>
          </cell>
          <cell r="U26"/>
          <cell r="V26"/>
          <cell r="W26" t="str">
            <v>2016-532695-FF&amp;VP-594</v>
          </cell>
        </row>
        <row r="27">
          <cell r="B27" t="str">
            <v>302793</v>
          </cell>
          <cell r="C27" t="str">
            <v>Kenosha School District</v>
          </cell>
          <cell r="D27" t="str">
            <v>096344197</v>
          </cell>
          <cell r="E27" t="str">
            <v>Kenosha School District</v>
          </cell>
          <cell r="F27" t="str">
            <v>Fresh Fruit and Vegetable Program</v>
          </cell>
          <cell r="G27" t="str">
            <v>00</v>
          </cell>
          <cell r="H27">
            <v>24576</v>
          </cell>
          <cell r="I27">
            <v>24576</v>
          </cell>
          <cell r="J27">
            <v>0</v>
          </cell>
          <cell r="K27"/>
          <cell r="L27" t="str">
            <v/>
          </cell>
          <cell r="M27"/>
          <cell r="N27"/>
          <cell r="O27"/>
          <cell r="P27" t="str">
            <v/>
          </cell>
          <cell r="Q27"/>
          <cell r="R27"/>
          <cell r="S27"/>
          <cell r="T27">
            <v>24576</v>
          </cell>
          <cell r="U27"/>
          <cell r="V27"/>
          <cell r="W27" t="str">
            <v>2016-302793-FF&amp;VP-594</v>
          </cell>
        </row>
        <row r="28">
          <cell r="B28" t="str">
            <v>631848</v>
          </cell>
          <cell r="C28" t="str">
            <v>Lac du Flambeau #1 School District</v>
          </cell>
          <cell r="D28" t="str">
            <v>195655485</v>
          </cell>
          <cell r="E28" t="str">
            <v>Lac du Flambeau #1 School District</v>
          </cell>
          <cell r="F28" t="str">
            <v>Fresh Fruit and Vegetable Program</v>
          </cell>
          <cell r="G28" t="str">
            <v>00</v>
          </cell>
          <cell r="H28">
            <v>2100</v>
          </cell>
          <cell r="I28">
            <v>2100</v>
          </cell>
          <cell r="J28">
            <v>0</v>
          </cell>
          <cell r="K28"/>
          <cell r="L28" t="str">
            <v/>
          </cell>
          <cell r="M28"/>
          <cell r="N28"/>
          <cell r="O28"/>
          <cell r="P28" t="str">
            <v/>
          </cell>
          <cell r="Q28"/>
          <cell r="R28"/>
          <cell r="S28"/>
          <cell r="T28">
            <v>2100</v>
          </cell>
          <cell r="U28"/>
          <cell r="V28"/>
          <cell r="W28" t="str">
            <v>2016-631848-FF&amp;VP-594</v>
          </cell>
        </row>
        <row r="29">
          <cell r="B29" t="str">
            <v>542856</v>
          </cell>
          <cell r="C29" t="str">
            <v>Ladysmith School District</v>
          </cell>
          <cell r="D29" t="str">
            <v>184360493</v>
          </cell>
          <cell r="E29" t="str">
            <v>Ladysmith-Hawkins School District</v>
          </cell>
          <cell r="F29" t="str">
            <v>Fresh Fruit and Vegetable Program</v>
          </cell>
          <cell r="G29" t="str">
            <v>00</v>
          </cell>
          <cell r="H29">
            <v>2550</v>
          </cell>
          <cell r="I29">
            <v>2550</v>
          </cell>
          <cell r="J29">
            <v>0</v>
          </cell>
          <cell r="K29"/>
          <cell r="L29" t="str">
            <v/>
          </cell>
          <cell r="M29"/>
          <cell r="N29"/>
          <cell r="O29"/>
          <cell r="P29" t="str">
            <v/>
          </cell>
          <cell r="Q29"/>
          <cell r="R29"/>
          <cell r="S29"/>
          <cell r="T29">
            <v>2550</v>
          </cell>
          <cell r="U29"/>
          <cell r="V29"/>
          <cell r="W29" t="str">
            <v>2016-542856-FF&amp;VP-594</v>
          </cell>
        </row>
        <row r="30">
          <cell r="B30" t="str">
            <v>103206</v>
          </cell>
          <cell r="C30" t="str">
            <v>Loyal School District</v>
          </cell>
          <cell r="D30" t="str">
            <v>825396153</v>
          </cell>
          <cell r="E30" t="str">
            <v>Loyal School District</v>
          </cell>
          <cell r="F30" t="str">
            <v>Fresh Fruit and Vegetable Program</v>
          </cell>
          <cell r="G30" t="str">
            <v>00</v>
          </cell>
          <cell r="H30">
            <v>1819</v>
          </cell>
          <cell r="I30">
            <v>1819</v>
          </cell>
          <cell r="J30">
            <v>0</v>
          </cell>
          <cell r="K30"/>
          <cell r="L30" t="str">
            <v/>
          </cell>
          <cell r="M30"/>
          <cell r="N30"/>
          <cell r="O30"/>
          <cell r="P30" t="str">
            <v/>
          </cell>
          <cell r="Q30"/>
          <cell r="R30"/>
          <cell r="S30"/>
          <cell r="T30">
            <v>1819</v>
          </cell>
          <cell r="U30"/>
          <cell r="V30"/>
          <cell r="W30" t="str">
            <v>2016-103206-FF&amp;VP-594</v>
          </cell>
        </row>
        <row r="31">
          <cell r="B31" t="str">
            <v>133269</v>
          </cell>
          <cell r="C31" t="str">
            <v>Madison Metropolitan School District</v>
          </cell>
          <cell r="D31" t="str">
            <v>020466561</v>
          </cell>
          <cell r="E31" t="str">
            <v>Madison Metropolitan School District</v>
          </cell>
          <cell r="F31" t="str">
            <v>Fresh Fruit and Vegetable Program</v>
          </cell>
          <cell r="G31" t="str">
            <v>00</v>
          </cell>
          <cell r="H31">
            <v>24800</v>
          </cell>
          <cell r="I31">
            <v>24800</v>
          </cell>
          <cell r="J31">
            <v>0</v>
          </cell>
          <cell r="K31"/>
          <cell r="L31" t="str">
            <v/>
          </cell>
          <cell r="M31"/>
          <cell r="N31"/>
          <cell r="O31"/>
          <cell r="P31" t="str">
            <v/>
          </cell>
          <cell r="Q31"/>
          <cell r="R31"/>
          <cell r="S31"/>
          <cell r="T31">
            <v>24800</v>
          </cell>
          <cell r="U31"/>
          <cell r="V31"/>
          <cell r="W31" t="str">
            <v>2016-133269-FF&amp;VP-594</v>
          </cell>
        </row>
        <row r="32">
          <cell r="B32" t="str">
            <v>363290</v>
          </cell>
          <cell r="C32" t="str">
            <v>Manitowoc School District</v>
          </cell>
          <cell r="D32" t="str">
            <v>031936974</v>
          </cell>
          <cell r="E32" t="str">
            <v>Manitowoc School District</v>
          </cell>
          <cell r="F32" t="str">
            <v>Fresh Fruit and Vegetable Program</v>
          </cell>
          <cell r="G32" t="str">
            <v>00</v>
          </cell>
          <cell r="H32">
            <v>3007</v>
          </cell>
          <cell r="I32">
            <v>3007</v>
          </cell>
          <cell r="J32">
            <v>0</v>
          </cell>
          <cell r="K32"/>
          <cell r="L32" t="str">
            <v/>
          </cell>
          <cell r="M32"/>
          <cell r="N32"/>
          <cell r="O32"/>
          <cell r="P32" t="str">
            <v/>
          </cell>
          <cell r="Q32"/>
          <cell r="R32"/>
          <cell r="S32"/>
          <cell r="T32">
            <v>3007</v>
          </cell>
          <cell r="U32"/>
          <cell r="V32"/>
          <cell r="W32" t="str">
            <v>2016-363290-FF&amp;VP-594</v>
          </cell>
        </row>
        <row r="33">
          <cell r="B33" t="str">
            <v>293360</v>
          </cell>
          <cell r="C33" t="str">
            <v>Mauston School District</v>
          </cell>
          <cell r="D33">
            <v>868411083</v>
          </cell>
          <cell r="E33" t="str">
            <v>Mauston School District</v>
          </cell>
          <cell r="F33" t="str">
            <v>Fresh Fruit and Vegetable Program</v>
          </cell>
          <cell r="G33" t="str">
            <v>00</v>
          </cell>
          <cell r="H33">
            <v>1405</v>
          </cell>
          <cell r="I33">
            <v>1405</v>
          </cell>
          <cell r="J33">
            <v>0</v>
          </cell>
          <cell r="K33"/>
          <cell r="L33" t="str">
            <v/>
          </cell>
          <cell r="M33"/>
          <cell r="N33"/>
          <cell r="O33"/>
          <cell r="P33" t="str">
            <v/>
          </cell>
          <cell r="Q33"/>
          <cell r="R33"/>
          <cell r="S33"/>
          <cell r="T33">
            <v>1405</v>
          </cell>
          <cell r="U33"/>
          <cell r="V33"/>
          <cell r="W33" t="str">
            <v>2016-293360-FF&amp;VP-594</v>
          </cell>
        </row>
        <row r="34">
          <cell r="B34" t="str">
            <v>703430</v>
          </cell>
          <cell r="C34" t="str">
            <v>Menasha School District</v>
          </cell>
          <cell r="D34" t="str">
            <v>100083419</v>
          </cell>
          <cell r="E34" t="str">
            <v>Menasha School District</v>
          </cell>
          <cell r="F34" t="str">
            <v>Fresh Fruit and Vegetable Program</v>
          </cell>
          <cell r="G34" t="str">
            <v>00</v>
          </cell>
          <cell r="H34">
            <v>4950</v>
          </cell>
          <cell r="I34">
            <v>4950</v>
          </cell>
          <cell r="J34">
            <v>0</v>
          </cell>
          <cell r="K34"/>
          <cell r="L34" t="str">
            <v/>
          </cell>
          <cell r="M34"/>
          <cell r="N34"/>
          <cell r="O34"/>
          <cell r="P34" t="str">
            <v/>
          </cell>
          <cell r="Q34"/>
          <cell r="R34"/>
          <cell r="S34"/>
          <cell r="T34">
            <v>4950</v>
          </cell>
          <cell r="U34"/>
          <cell r="V34"/>
          <cell r="W34" t="str">
            <v>2016-703430-FF&amp;VP-594</v>
          </cell>
        </row>
        <row r="35">
          <cell r="B35" t="str">
            <v>723434</v>
          </cell>
          <cell r="C35" t="str">
            <v>Menominee Indian School District</v>
          </cell>
          <cell r="D35" t="str">
            <v>017442286</v>
          </cell>
          <cell r="E35" t="str">
            <v>Menominee Indian School District</v>
          </cell>
          <cell r="F35" t="str">
            <v>Fresh Fruit and Vegetable Program</v>
          </cell>
          <cell r="G35" t="str">
            <v>00</v>
          </cell>
          <cell r="H35">
            <v>3225</v>
          </cell>
          <cell r="I35">
            <v>3225</v>
          </cell>
          <cell r="J35">
            <v>0</v>
          </cell>
          <cell r="K35"/>
          <cell r="L35" t="str">
            <v/>
          </cell>
          <cell r="M35"/>
          <cell r="N35"/>
          <cell r="O35"/>
          <cell r="P35" t="str">
            <v/>
          </cell>
          <cell r="Q35"/>
          <cell r="R35"/>
          <cell r="S35"/>
          <cell r="T35">
            <v>3225</v>
          </cell>
          <cell r="U35"/>
          <cell r="V35"/>
          <cell r="W35" t="str">
            <v>2016-723434-FF&amp;VP-594</v>
          </cell>
        </row>
        <row r="36">
          <cell r="B36" t="str">
            <v>173444</v>
          </cell>
          <cell r="C36" t="str">
            <v>Menomonie Area School District</v>
          </cell>
          <cell r="D36" t="str">
            <v>055464143</v>
          </cell>
          <cell r="E36" t="str">
            <v>Menomonie Area School District</v>
          </cell>
          <cell r="F36" t="str">
            <v>Fresh Fruit and Vegetable Program</v>
          </cell>
          <cell r="G36" t="str">
            <v>00</v>
          </cell>
          <cell r="H36">
            <v>3075</v>
          </cell>
          <cell r="I36">
            <v>3075</v>
          </cell>
          <cell r="J36">
            <v>0</v>
          </cell>
          <cell r="K36"/>
          <cell r="L36" t="str">
            <v/>
          </cell>
          <cell r="M36"/>
          <cell r="N36"/>
          <cell r="O36"/>
          <cell r="P36" t="str">
            <v/>
          </cell>
          <cell r="Q36"/>
          <cell r="R36"/>
          <cell r="S36"/>
          <cell r="T36">
            <v>3075</v>
          </cell>
          <cell r="U36"/>
          <cell r="V36"/>
          <cell r="W36" t="str">
            <v>2016-173444-FF&amp;VP-594</v>
          </cell>
        </row>
        <row r="37">
          <cell r="B37" t="str">
            <v>408128</v>
          </cell>
          <cell r="C37" t="str">
            <v>Milwaukee Math and Science Academy</v>
          </cell>
          <cell r="D37" t="str">
            <v>061322823</v>
          </cell>
          <cell r="E37" t="str">
            <v>Milwaukee Math and Science Academy</v>
          </cell>
          <cell r="F37" t="str">
            <v>Fresh Fruit and Vegetable Program</v>
          </cell>
          <cell r="G37" t="str">
            <v>00</v>
          </cell>
          <cell r="H37">
            <v>2500</v>
          </cell>
          <cell r="I37">
            <v>2500</v>
          </cell>
          <cell r="J37">
            <v>0</v>
          </cell>
          <cell r="K37"/>
          <cell r="L37" t="str">
            <v/>
          </cell>
          <cell r="M37"/>
          <cell r="N37"/>
          <cell r="O37"/>
          <cell r="P37" t="str">
            <v/>
          </cell>
          <cell r="Q37"/>
          <cell r="R37"/>
          <cell r="S37"/>
          <cell r="T37">
            <v>2500</v>
          </cell>
          <cell r="U37"/>
          <cell r="V37"/>
          <cell r="W37" t="str">
            <v>2016-408128-FF&amp;VP-594</v>
          </cell>
        </row>
        <row r="38">
          <cell r="B38" t="str">
            <v>403619</v>
          </cell>
          <cell r="C38" t="str">
            <v>Milwaukee Public Schools</v>
          </cell>
          <cell r="D38" t="str">
            <v>076137892</v>
          </cell>
          <cell r="E38" t="str">
            <v>Milwaukee Public Schools</v>
          </cell>
          <cell r="F38" t="str">
            <v>Fresh Fruit and Vegetable Program</v>
          </cell>
          <cell r="G38" t="str">
            <v>00</v>
          </cell>
          <cell r="H38">
            <v>145683</v>
          </cell>
          <cell r="I38">
            <v>145683</v>
          </cell>
          <cell r="J38">
            <v>0</v>
          </cell>
          <cell r="K38"/>
          <cell r="L38" t="str">
            <v/>
          </cell>
          <cell r="M38"/>
          <cell r="N38"/>
          <cell r="O38"/>
          <cell r="P38" t="str">
            <v/>
          </cell>
          <cell r="Q38"/>
          <cell r="R38"/>
          <cell r="S38"/>
          <cell r="T38">
            <v>145683</v>
          </cell>
          <cell r="U38"/>
          <cell r="V38"/>
          <cell r="W38" t="str">
            <v>2016-403619-FF&amp;VP-594</v>
          </cell>
        </row>
        <row r="39">
          <cell r="B39" t="str">
            <v>122016</v>
          </cell>
          <cell r="C39" t="str">
            <v>North Crawford School District</v>
          </cell>
          <cell r="D39" t="str">
            <v>004915146</v>
          </cell>
          <cell r="E39" t="str">
            <v>North Crawford School District</v>
          </cell>
          <cell r="F39" t="str">
            <v>Fresh Fruit and Vegetable Program</v>
          </cell>
          <cell r="G39" t="str">
            <v>00</v>
          </cell>
          <cell r="H39">
            <v>1973</v>
          </cell>
          <cell r="I39">
            <v>1973</v>
          </cell>
          <cell r="J39">
            <v>0</v>
          </cell>
          <cell r="K39"/>
          <cell r="L39" t="str">
            <v/>
          </cell>
          <cell r="M39"/>
          <cell r="N39"/>
          <cell r="O39"/>
          <cell r="P39" t="str">
            <v/>
          </cell>
          <cell r="Q39"/>
          <cell r="R39"/>
          <cell r="S39"/>
          <cell r="T39">
            <v>1973</v>
          </cell>
          <cell r="U39"/>
          <cell r="V39"/>
          <cell r="W39" t="str">
            <v>2016-122016-FF&amp;VP-594</v>
          </cell>
        </row>
        <row r="40">
          <cell r="B40" t="str">
            <v>653654</v>
          </cell>
          <cell r="C40" t="str">
            <v>Northwood School District</v>
          </cell>
          <cell r="D40" t="str">
            <v>193459633</v>
          </cell>
          <cell r="E40" t="str">
            <v>Northwood School District</v>
          </cell>
          <cell r="F40" t="str">
            <v>Fresh Fruit and Vegetable Program</v>
          </cell>
          <cell r="G40" t="str">
            <v>00</v>
          </cell>
          <cell r="H40">
            <v>825</v>
          </cell>
          <cell r="I40">
            <v>825</v>
          </cell>
          <cell r="J40">
            <v>0</v>
          </cell>
          <cell r="K40"/>
          <cell r="L40" t="str">
            <v/>
          </cell>
          <cell r="M40"/>
          <cell r="N40"/>
          <cell r="O40"/>
          <cell r="P40" t="str">
            <v/>
          </cell>
          <cell r="Q40"/>
          <cell r="R40"/>
          <cell r="S40"/>
          <cell r="T40">
            <v>825</v>
          </cell>
          <cell r="U40"/>
          <cell r="V40"/>
          <cell r="W40" t="str">
            <v>2016-653654-FF&amp;VP-594</v>
          </cell>
        </row>
        <row r="41">
          <cell r="B41" t="str">
            <v>704179</v>
          </cell>
          <cell r="C41" t="str">
            <v>Oshkosh Area School District</v>
          </cell>
          <cell r="D41" t="str">
            <v>021114251</v>
          </cell>
          <cell r="E41" t="str">
            <v>Oshkosh Area School District</v>
          </cell>
          <cell r="F41" t="str">
            <v>Fresh Fruit and Vegetable Program</v>
          </cell>
          <cell r="G41" t="str">
            <v>00</v>
          </cell>
          <cell r="H41">
            <v>6914</v>
          </cell>
          <cell r="I41">
            <v>6914</v>
          </cell>
          <cell r="J41">
            <v>0</v>
          </cell>
          <cell r="K41"/>
          <cell r="L41" t="str">
            <v/>
          </cell>
          <cell r="M41"/>
          <cell r="N41"/>
          <cell r="O41"/>
          <cell r="P41" t="str">
            <v/>
          </cell>
          <cell r="Q41"/>
          <cell r="R41"/>
          <cell r="S41"/>
          <cell r="T41">
            <v>6914</v>
          </cell>
          <cell r="U41"/>
          <cell r="V41"/>
          <cell r="W41" t="str">
            <v>2016-704179-FF&amp;VP-594</v>
          </cell>
        </row>
        <row r="42">
          <cell r="B42" t="str">
            <v>124543</v>
          </cell>
          <cell r="C42" t="str">
            <v>Prairie du Chien Area School District</v>
          </cell>
          <cell r="D42">
            <v>799008318</v>
          </cell>
          <cell r="E42" t="str">
            <v>Prairie du Chien Area School District</v>
          </cell>
          <cell r="F42" t="str">
            <v>Fresh Fruit and Vegetable Program</v>
          </cell>
          <cell r="G42" t="str">
            <v>00</v>
          </cell>
          <cell r="H42">
            <v>1000</v>
          </cell>
          <cell r="I42">
            <v>1000</v>
          </cell>
          <cell r="J42">
            <v>0</v>
          </cell>
          <cell r="K42"/>
          <cell r="L42" t="str">
            <v/>
          </cell>
          <cell r="M42"/>
          <cell r="N42"/>
          <cell r="O42"/>
          <cell r="P42" t="str">
            <v/>
          </cell>
          <cell r="Q42"/>
          <cell r="R42"/>
          <cell r="S42"/>
          <cell r="T42">
            <v>1000</v>
          </cell>
          <cell r="U42"/>
          <cell r="V42"/>
          <cell r="W42" t="str">
            <v>2016-124543-FF&amp;VP-594</v>
          </cell>
        </row>
        <row r="43">
          <cell r="B43" t="str">
            <v>514620</v>
          </cell>
          <cell r="C43" t="str">
            <v>Racine School District</v>
          </cell>
          <cell r="D43" t="str">
            <v>080507932</v>
          </cell>
          <cell r="E43" t="str">
            <v>Racine School District</v>
          </cell>
          <cell r="F43" t="str">
            <v>Fresh Fruit and Vegetable Program</v>
          </cell>
          <cell r="G43" t="str">
            <v>00</v>
          </cell>
          <cell r="H43">
            <v>9005</v>
          </cell>
          <cell r="I43">
            <v>9005</v>
          </cell>
          <cell r="J43">
            <v>0</v>
          </cell>
          <cell r="K43"/>
          <cell r="L43" t="str">
            <v/>
          </cell>
          <cell r="M43"/>
          <cell r="N43"/>
          <cell r="O43"/>
          <cell r="P43" t="str">
            <v/>
          </cell>
          <cell r="Q43"/>
          <cell r="R43"/>
          <cell r="S43"/>
          <cell r="T43">
            <v>9005</v>
          </cell>
          <cell r="U43"/>
          <cell r="V43"/>
          <cell r="W43" t="str">
            <v>2016-514620-FF&amp;VP-594</v>
          </cell>
        </row>
        <row r="44">
          <cell r="B44" t="str">
            <v>524851</v>
          </cell>
          <cell r="C44" t="str">
            <v>Richland School District</v>
          </cell>
          <cell r="D44">
            <v>193508942</v>
          </cell>
          <cell r="E44" t="str">
            <v>Richland School District</v>
          </cell>
          <cell r="F44" t="str">
            <v>Fresh Fruit and Vegetable Program</v>
          </cell>
          <cell r="G44" t="str">
            <v>00</v>
          </cell>
          <cell r="H44">
            <v>835</v>
          </cell>
          <cell r="I44">
            <v>835</v>
          </cell>
          <cell r="J44">
            <v>0</v>
          </cell>
          <cell r="K44"/>
          <cell r="L44" t="str">
            <v/>
          </cell>
          <cell r="M44"/>
          <cell r="N44"/>
          <cell r="O44"/>
          <cell r="P44" t="str">
            <v/>
          </cell>
          <cell r="Q44"/>
          <cell r="R44"/>
          <cell r="S44"/>
          <cell r="T44">
            <v>835</v>
          </cell>
          <cell r="U44"/>
          <cell r="V44"/>
          <cell r="W44" t="str">
            <v>2016-524851-FF&amp;VP-594</v>
          </cell>
        </row>
        <row r="45">
          <cell r="B45" t="str">
            <v>408107</v>
          </cell>
          <cell r="C45" t="str">
            <v>School for Early Development &amp; Achievement, Inc. (SEDA)</v>
          </cell>
          <cell r="D45">
            <v>140723797</v>
          </cell>
          <cell r="E45" t="str">
            <v>School for Early Development &amp; Achievement, Inc. (SEDA)</v>
          </cell>
          <cell r="F45" t="str">
            <v>Fresh Fruit and Vegetable Program</v>
          </cell>
          <cell r="G45" t="str">
            <v>00</v>
          </cell>
          <cell r="H45">
            <v>638</v>
          </cell>
          <cell r="I45">
            <v>638</v>
          </cell>
          <cell r="J45">
            <v>0</v>
          </cell>
          <cell r="K45"/>
          <cell r="L45" t="str">
            <v/>
          </cell>
          <cell r="M45"/>
          <cell r="N45"/>
          <cell r="O45"/>
          <cell r="P45" t="str">
            <v/>
          </cell>
          <cell r="Q45"/>
          <cell r="R45"/>
          <cell r="S45"/>
          <cell r="T45">
            <v>638</v>
          </cell>
          <cell r="U45"/>
          <cell r="V45"/>
          <cell r="W45" t="str">
            <v>2016-408107-FF&amp;VP-594</v>
          </cell>
        </row>
        <row r="46">
          <cell r="B46" t="str">
            <v>125124</v>
          </cell>
          <cell r="C46" t="str">
            <v>Seneca School District</v>
          </cell>
          <cell r="D46">
            <v>100084219</v>
          </cell>
          <cell r="E46" t="str">
            <v>Seneca School District</v>
          </cell>
          <cell r="F46" t="str">
            <v>Fresh Fruit and Vegetable Program</v>
          </cell>
          <cell r="G46" t="str">
            <v>00</v>
          </cell>
          <cell r="H46">
            <v>1140</v>
          </cell>
          <cell r="I46">
            <v>1140</v>
          </cell>
          <cell r="J46">
            <v>0</v>
          </cell>
          <cell r="K46"/>
          <cell r="L46" t="str">
            <v/>
          </cell>
          <cell r="M46"/>
          <cell r="N46"/>
          <cell r="O46"/>
          <cell r="P46" t="str">
            <v/>
          </cell>
          <cell r="Q46"/>
          <cell r="R46"/>
          <cell r="S46"/>
          <cell r="T46">
            <v>1140</v>
          </cell>
          <cell r="U46"/>
          <cell r="V46"/>
          <cell r="W46" t="str">
            <v>2016-125124-FF&amp;VP-594</v>
          </cell>
        </row>
        <row r="47">
          <cell r="B47" t="str">
            <v>595271</v>
          </cell>
          <cell r="C47" t="str">
            <v>Sheboygan Area School District</v>
          </cell>
          <cell r="D47" t="str">
            <v>032878456</v>
          </cell>
          <cell r="E47" t="str">
            <v>Sheboygan Area School District</v>
          </cell>
          <cell r="F47" t="str">
            <v>Fresh Fruit and Vegetable Program</v>
          </cell>
          <cell r="G47" t="str">
            <v>00</v>
          </cell>
          <cell r="H47">
            <v>8175</v>
          </cell>
          <cell r="I47">
            <v>8175</v>
          </cell>
          <cell r="J47">
            <v>0</v>
          </cell>
          <cell r="K47"/>
          <cell r="L47" t="str">
            <v/>
          </cell>
          <cell r="M47"/>
          <cell r="N47"/>
          <cell r="O47"/>
          <cell r="P47" t="str">
            <v/>
          </cell>
          <cell r="Q47"/>
          <cell r="R47"/>
          <cell r="S47"/>
          <cell r="T47">
            <v>8175</v>
          </cell>
          <cell r="U47"/>
          <cell r="V47"/>
          <cell r="W47" t="str">
            <v>2016-595271-FF&amp;VP-594</v>
          </cell>
        </row>
        <row r="48">
          <cell r="B48" t="str">
            <v>165663</v>
          </cell>
          <cell r="C48" t="str">
            <v>Superior School District</v>
          </cell>
          <cell r="D48" t="str">
            <v>031366933</v>
          </cell>
          <cell r="E48" t="str">
            <v>Superior School District</v>
          </cell>
          <cell r="F48" t="str">
            <v>Fresh Fruit and Vegetable Program</v>
          </cell>
          <cell r="G48" t="str">
            <v>00</v>
          </cell>
          <cell r="H48">
            <v>4450</v>
          </cell>
          <cell r="I48">
            <v>4450</v>
          </cell>
          <cell r="J48">
            <v>0</v>
          </cell>
          <cell r="K48"/>
          <cell r="L48" t="str">
            <v/>
          </cell>
          <cell r="M48"/>
          <cell r="N48"/>
          <cell r="O48"/>
          <cell r="P48" t="str">
            <v/>
          </cell>
          <cell r="Q48"/>
          <cell r="R48"/>
          <cell r="S48"/>
          <cell r="T48">
            <v>4450</v>
          </cell>
          <cell r="U48"/>
          <cell r="V48"/>
          <cell r="W48" t="str">
            <v>2016-165663-FF&amp;VP-594</v>
          </cell>
        </row>
        <row r="49">
          <cell r="B49" t="str">
            <v>585740</v>
          </cell>
          <cell r="C49" t="str">
            <v>Tigerton School District</v>
          </cell>
          <cell r="D49">
            <v>100084417</v>
          </cell>
          <cell r="E49" t="str">
            <v>Tigerton School District</v>
          </cell>
          <cell r="F49" t="str">
            <v>Fresh Fruit and Vegetable Program</v>
          </cell>
          <cell r="G49" t="str">
            <v>00</v>
          </cell>
          <cell r="H49">
            <v>885</v>
          </cell>
          <cell r="I49">
            <v>885</v>
          </cell>
          <cell r="J49">
            <v>0</v>
          </cell>
          <cell r="K49"/>
          <cell r="L49" t="str">
            <v/>
          </cell>
          <cell r="M49"/>
          <cell r="N49"/>
          <cell r="O49"/>
          <cell r="P49" t="str">
            <v/>
          </cell>
          <cell r="Q49"/>
          <cell r="R49"/>
          <cell r="S49"/>
          <cell r="T49">
            <v>885</v>
          </cell>
          <cell r="U49"/>
          <cell r="V49"/>
          <cell r="W49" t="str">
            <v>2016-585740-FF&amp;VP-594</v>
          </cell>
        </row>
        <row r="50">
          <cell r="B50" t="str">
            <v>415747</v>
          </cell>
          <cell r="C50" t="str">
            <v>Tomah Area School District</v>
          </cell>
          <cell r="D50" t="str">
            <v>017966086</v>
          </cell>
          <cell r="E50" t="str">
            <v>Tomah Area School District</v>
          </cell>
          <cell r="F50" t="str">
            <v>Fresh Fruit and Vegetable Program</v>
          </cell>
          <cell r="G50" t="str">
            <v>00</v>
          </cell>
          <cell r="H50">
            <v>2640</v>
          </cell>
          <cell r="I50">
            <v>2640</v>
          </cell>
          <cell r="J50">
            <v>0</v>
          </cell>
          <cell r="K50"/>
          <cell r="L50" t="str">
            <v/>
          </cell>
          <cell r="M50"/>
          <cell r="N50"/>
          <cell r="O50"/>
          <cell r="P50" t="str">
            <v/>
          </cell>
          <cell r="Q50"/>
          <cell r="R50"/>
          <cell r="S50"/>
          <cell r="T50">
            <v>2640</v>
          </cell>
          <cell r="U50"/>
          <cell r="V50"/>
          <cell r="W50" t="str">
            <v>2016-415747-FF&amp;VP-594</v>
          </cell>
        </row>
        <row r="51">
          <cell r="B51" t="str">
            <v>694375</v>
          </cell>
          <cell r="C51" t="str">
            <v>Tri-County Area School District</v>
          </cell>
          <cell r="D51" t="str">
            <v>159536713</v>
          </cell>
          <cell r="E51" t="str">
            <v>Tri-County Area School District</v>
          </cell>
          <cell r="F51" t="str">
            <v>Fresh Fruit and Vegetable Program</v>
          </cell>
          <cell r="G51" t="str">
            <v>00</v>
          </cell>
          <cell r="H51">
            <v>2000</v>
          </cell>
          <cell r="I51">
            <v>2000</v>
          </cell>
          <cell r="J51">
            <v>0</v>
          </cell>
          <cell r="K51"/>
          <cell r="L51" t="str">
            <v/>
          </cell>
          <cell r="M51"/>
          <cell r="N51"/>
          <cell r="O51"/>
          <cell r="P51" t="str">
            <v/>
          </cell>
          <cell r="Q51"/>
          <cell r="R51"/>
          <cell r="S51"/>
          <cell r="T51">
            <v>2000</v>
          </cell>
          <cell r="U51"/>
          <cell r="V51"/>
          <cell r="W51" t="str">
            <v>2016-694375-FF&amp;VP-594</v>
          </cell>
        </row>
        <row r="52">
          <cell r="B52" t="str">
            <v>365824</v>
          </cell>
          <cell r="C52" t="str">
            <v>Two Rivers School District</v>
          </cell>
          <cell r="D52" t="str">
            <v>100084466</v>
          </cell>
          <cell r="E52" t="str">
            <v>Two Rivers School District</v>
          </cell>
          <cell r="F52" t="str">
            <v>Fresh Fruit and Vegetable Program</v>
          </cell>
          <cell r="G52" t="str">
            <v>00</v>
          </cell>
          <cell r="H52">
            <v>1325</v>
          </cell>
          <cell r="I52">
            <v>1325</v>
          </cell>
          <cell r="J52">
            <v>0</v>
          </cell>
          <cell r="K52"/>
          <cell r="L52" t="str">
            <v/>
          </cell>
          <cell r="M52"/>
          <cell r="N52"/>
          <cell r="O52"/>
          <cell r="P52" t="str">
            <v/>
          </cell>
          <cell r="Q52"/>
          <cell r="R52"/>
          <cell r="S52"/>
          <cell r="T52">
            <v>1325</v>
          </cell>
          <cell r="U52"/>
          <cell r="V52"/>
          <cell r="W52" t="str">
            <v>2016-365824-FF&amp;VP-594</v>
          </cell>
        </row>
        <row r="53">
          <cell r="B53" t="str">
            <v>480238</v>
          </cell>
          <cell r="C53" t="str">
            <v>Unity School District</v>
          </cell>
          <cell r="D53" t="str">
            <v>050345990</v>
          </cell>
          <cell r="E53" t="str">
            <v>Unity School District</v>
          </cell>
          <cell r="F53" t="str">
            <v>Fresh Fruit and Vegetable Program</v>
          </cell>
          <cell r="G53" t="str">
            <v>00</v>
          </cell>
          <cell r="H53">
            <v>2085</v>
          </cell>
          <cell r="I53">
            <v>2085</v>
          </cell>
          <cell r="J53">
            <v>0</v>
          </cell>
          <cell r="K53"/>
          <cell r="L53" t="str">
            <v/>
          </cell>
          <cell r="M53"/>
          <cell r="N53"/>
          <cell r="O53"/>
          <cell r="P53" t="str">
            <v/>
          </cell>
          <cell r="Q53"/>
          <cell r="R53"/>
          <cell r="S53"/>
          <cell r="T53">
            <v>2085</v>
          </cell>
          <cell r="U53"/>
          <cell r="V53"/>
          <cell r="W53" t="str">
            <v>2016-480238-FF&amp;VP-594</v>
          </cell>
        </row>
        <row r="54">
          <cell r="B54" t="str">
            <v>676174</v>
          </cell>
          <cell r="C54" t="str">
            <v>Waukesha School District</v>
          </cell>
          <cell r="D54" t="str">
            <v>060458049</v>
          </cell>
          <cell r="E54" t="str">
            <v>Waukesha School District</v>
          </cell>
          <cell r="F54" t="str">
            <v>Fresh Fruit and Vegetable Program</v>
          </cell>
          <cell r="G54" t="str">
            <v>00</v>
          </cell>
          <cell r="H54">
            <v>6851</v>
          </cell>
          <cell r="I54">
            <v>6851</v>
          </cell>
          <cell r="J54">
            <v>0</v>
          </cell>
          <cell r="K54"/>
          <cell r="L54" t="str">
            <v/>
          </cell>
          <cell r="M54"/>
          <cell r="N54"/>
          <cell r="O54"/>
          <cell r="P54" t="str">
            <v/>
          </cell>
          <cell r="Q54"/>
          <cell r="R54"/>
          <cell r="S54"/>
          <cell r="T54">
            <v>6851</v>
          </cell>
          <cell r="U54"/>
          <cell r="V54"/>
          <cell r="W54" t="str">
            <v>2016-676174-FF&amp;VP-594</v>
          </cell>
        </row>
        <row r="55">
          <cell r="B55" t="str">
            <v>076293</v>
          </cell>
          <cell r="C55" t="str">
            <v>Webster School District</v>
          </cell>
          <cell r="D55" t="str">
            <v>100084656</v>
          </cell>
          <cell r="E55" t="str">
            <v>Webster School District</v>
          </cell>
          <cell r="F55" t="str">
            <v>Fresh Fruit and Vegetable Program</v>
          </cell>
          <cell r="G55" t="str">
            <v>00</v>
          </cell>
          <cell r="H55">
            <v>2362</v>
          </cell>
          <cell r="I55">
            <v>2362</v>
          </cell>
          <cell r="J55">
            <v>0</v>
          </cell>
          <cell r="K55"/>
          <cell r="L55" t="str">
            <v/>
          </cell>
          <cell r="M55"/>
          <cell r="N55"/>
          <cell r="O55"/>
          <cell r="P55" t="str">
            <v/>
          </cell>
          <cell r="Q55"/>
          <cell r="R55"/>
          <cell r="S55"/>
          <cell r="T55">
            <v>2362</v>
          </cell>
          <cell r="U55"/>
          <cell r="V55"/>
          <cell r="W55" t="str">
            <v>2016-076293-FF&amp;VP-594</v>
          </cell>
        </row>
        <row r="56">
          <cell r="B56" t="str">
            <v>406300</v>
          </cell>
          <cell r="C56" t="str">
            <v>West Allis School District</v>
          </cell>
          <cell r="D56" t="str">
            <v>089847107</v>
          </cell>
          <cell r="E56" t="str">
            <v>West Allis School District</v>
          </cell>
          <cell r="F56" t="str">
            <v>Fresh Fruit and Vegetable Program</v>
          </cell>
          <cell r="G56" t="str">
            <v>00</v>
          </cell>
          <cell r="H56">
            <v>10475</v>
          </cell>
          <cell r="I56">
            <v>10475</v>
          </cell>
          <cell r="J56">
            <v>0</v>
          </cell>
          <cell r="K56"/>
          <cell r="L56" t="str">
            <v/>
          </cell>
          <cell r="M56"/>
          <cell r="N56"/>
          <cell r="O56"/>
          <cell r="P56" t="str">
            <v/>
          </cell>
          <cell r="Q56"/>
          <cell r="R56"/>
          <cell r="S56"/>
          <cell r="T56">
            <v>10475</v>
          </cell>
          <cell r="U56"/>
          <cell r="V56"/>
          <cell r="W56" t="str">
            <v>2016-406300-FF&amp;VP-594</v>
          </cell>
        </row>
        <row r="57">
          <cell r="B57" t="str">
            <v>716685</v>
          </cell>
          <cell r="C57" t="str">
            <v>Wisconsin Rapids School District</v>
          </cell>
          <cell r="D57" t="str">
            <v>083302729</v>
          </cell>
          <cell r="E57" t="str">
            <v>Wisconsin Rapids School District</v>
          </cell>
          <cell r="F57" t="str">
            <v>Fresh Fruit and Vegetable Program</v>
          </cell>
          <cell r="G57" t="str">
            <v>00</v>
          </cell>
          <cell r="H57">
            <v>4748</v>
          </cell>
          <cell r="I57">
            <v>4748</v>
          </cell>
          <cell r="J57">
            <v>0</v>
          </cell>
          <cell r="K57"/>
          <cell r="L57" t="str">
            <v/>
          </cell>
          <cell r="M57"/>
          <cell r="N57"/>
          <cell r="O57"/>
          <cell r="P57" t="str">
            <v/>
          </cell>
          <cell r="Q57"/>
          <cell r="R57"/>
          <cell r="S57"/>
          <cell r="T57">
            <v>4748</v>
          </cell>
          <cell r="U57"/>
          <cell r="V57"/>
          <cell r="W57" t="str">
            <v>2016-716685-FF&amp;VP-594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Sheet1"/>
    </sheetNames>
    <sheetDataSet>
      <sheetData sheetId="0"/>
      <sheetData sheetId="1">
        <row r="8">
          <cell r="B8" t="str">
            <v>010014</v>
          </cell>
          <cell r="C8" t="str">
            <v>Adams-Friendship  School District</v>
          </cell>
          <cell r="D8" t="str">
            <v>963834791</v>
          </cell>
          <cell r="E8" t="str">
            <v>Adams-Friendship  School District</v>
          </cell>
          <cell r="F8" t="str">
            <v>In School Pregnant/Parenting Interventions, Resources, and Education (InSPIRE)</v>
          </cell>
          <cell r="G8" t="str">
            <v>00</v>
          </cell>
          <cell r="H8">
            <v>40000</v>
          </cell>
          <cell r="I8">
            <v>40000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>
            <v>40000</v>
          </cell>
          <cell r="U8">
            <v>0</v>
          </cell>
          <cell r="V8"/>
          <cell r="W8" t="str">
            <v>17-010014-InSPIRE-591</v>
          </cell>
        </row>
        <row r="9">
          <cell r="B9" t="str">
            <v>040315</v>
          </cell>
          <cell r="C9" t="str">
            <v>Bayfield School District</v>
          </cell>
          <cell r="D9" t="str">
            <v>100082114</v>
          </cell>
          <cell r="E9" t="str">
            <v>Bayfield School District</v>
          </cell>
          <cell r="F9" t="str">
            <v>In School Pregnant/Parenting Interventions, Resources, and Education (InSPIRE)</v>
          </cell>
          <cell r="G9" t="str">
            <v>00</v>
          </cell>
          <cell r="H9">
            <v>40000</v>
          </cell>
          <cell r="I9">
            <v>40000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>
            <v>40000</v>
          </cell>
          <cell r="U9"/>
          <cell r="V9"/>
          <cell r="W9" t="str">
            <v>17-040315-InSPIRE-591</v>
          </cell>
        </row>
        <row r="10">
          <cell r="B10" t="str">
            <v>530413</v>
          </cell>
          <cell r="C10" t="str">
            <v>Beloit School District</v>
          </cell>
          <cell r="D10" t="str">
            <v>189347594</v>
          </cell>
          <cell r="E10" t="str">
            <v>School District Of Beloit</v>
          </cell>
          <cell r="F10" t="str">
            <v>In School Pregnant/Parenting Interventions, Resources, and Education (InSPIRE)</v>
          </cell>
          <cell r="G10" t="str">
            <v>00</v>
          </cell>
          <cell r="H10">
            <v>75000</v>
          </cell>
          <cell r="I10">
            <v>75000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>
            <v>75000</v>
          </cell>
          <cell r="U10"/>
          <cell r="V10"/>
          <cell r="W10" t="str">
            <v>17-530413-InSPIRE-591</v>
          </cell>
        </row>
        <row r="11">
          <cell r="B11" t="str">
            <v>749903</v>
          </cell>
          <cell r="C11" t="str">
            <v>CESA #03</v>
          </cell>
          <cell r="D11" t="str">
            <v>060447828</v>
          </cell>
          <cell r="E11" t="str">
            <v>CESA #03</v>
          </cell>
          <cell r="F11" t="str">
            <v>In School Pregnant/Parenting Interventions, Resources, and Education (InSPIRE)</v>
          </cell>
          <cell r="G11" t="str">
            <v>00</v>
          </cell>
          <cell r="H11">
            <v>75000</v>
          </cell>
          <cell r="I11">
            <v>75000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>
            <v>75000</v>
          </cell>
          <cell r="U11"/>
          <cell r="V11"/>
          <cell r="W11" t="str">
            <v>17-749903-InSPIRE-591</v>
          </cell>
        </row>
        <row r="12">
          <cell r="B12" t="str">
            <v>641638</v>
          </cell>
          <cell r="C12" t="str">
            <v>Elkhorn Area School District</v>
          </cell>
          <cell r="D12" t="str">
            <v>026744540</v>
          </cell>
          <cell r="E12" t="str">
            <v>Elkhorn Area School District</v>
          </cell>
          <cell r="F12" t="str">
            <v>In School Pregnant/Parenting Interventions, Resources, and Education (InSPIRE)</v>
          </cell>
          <cell r="G12" t="str">
            <v>00</v>
          </cell>
          <cell r="H12">
            <v>40000</v>
          </cell>
          <cell r="I12">
            <v>40000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>
            <v>40000</v>
          </cell>
          <cell r="U12"/>
          <cell r="V12"/>
          <cell r="W12" t="str">
            <v>17-641638-InSPIRE-591</v>
          </cell>
        </row>
        <row r="13">
          <cell r="B13" t="str">
            <v>201862</v>
          </cell>
          <cell r="C13" t="str">
            <v>Fond du Lac School District</v>
          </cell>
          <cell r="D13" t="str">
            <v>093028843</v>
          </cell>
          <cell r="E13" t="str">
            <v>Fond du Lac School District</v>
          </cell>
          <cell r="F13" t="str">
            <v>In School Pregnant/Parenting Interventions, Resources, and Education (InSPIRE)</v>
          </cell>
          <cell r="G13" t="str">
            <v>00</v>
          </cell>
          <cell r="H13">
            <v>75000</v>
          </cell>
          <cell r="I13">
            <v>75000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>
            <v>75000</v>
          </cell>
          <cell r="U13"/>
          <cell r="V13"/>
          <cell r="W13" t="str">
            <v>17-201862-InSPIRE-591</v>
          </cell>
        </row>
        <row r="14">
          <cell r="B14" t="str">
            <v>052289</v>
          </cell>
          <cell r="C14" t="str">
            <v>Green Bay Area School District</v>
          </cell>
          <cell r="D14" t="str">
            <v>100582212</v>
          </cell>
          <cell r="E14" t="str">
            <v>Green Bay Area Public School District</v>
          </cell>
          <cell r="F14" t="str">
            <v>In School Pregnant/Parenting Interventions, Resources, and Education (InSPIRE)</v>
          </cell>
          <cell r="G14" t="str">
            <v>00</v>
          </cell>
          <cell r="H14">
            <v>200000</v>
          </cell>
          <cell r="I14">
            <v>200000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>
            <v>200000</v>
          </cell>
          <cell r="U14"/>
          <cell r="V14"/>
          <cell r="W14" t="str">
            <v>17-052289-InSPIRE-591</v>
          </cell>
        </row>
        <row r="15">
          <cell r="B15" t="str">
            <v>532695</v>
          </cell>
          <cell r="C15" t="str">
            <v>Janesville School District</v>
          </cell>
          <cell r="D15" t="str">
            <v>100083070</v>
          </cell>
          <cell r="E15" t="str">
            <v>Janesville School District</v>
          </cell>
          <cell r="F15" t="str">
            <v>In School Pregnant/Parenting Interventions, Resources, and Education (InSPIRE)</v>
          </cell>
          <cell r="G15" t="str">
            <v>00</v>
          </cell>
          <cell r="H15">
            <v>103500</v>
          </cell>
          <cell r="I15">
            <v>103500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>
            <v>103500</v>
          </cell>
          <cell r="U15"/>
          <cell r="V15"/>
          <cell r="W15" t="str">
            <v>17-532695-InSPIRE-591</v>
          </cell>
        </row>
        <row r="16">
          <cell r="B16" t="str">
            <v>133269</v>
          </cell>
          <cell r="C16" t="str">
            <v>Madison Metropolitan School District</v>
          </cell>
          <cell r="D16" t="str">
            <v>020466561</v>
          </cell>
          <cell r="E16" t="str">
            <v>Madison Metropolitan School District</v>
          </cell>
          <cell r="F16" t="str">
            <v>In School Pregnant/Parenting Interventions, Resources, and Education (InSPIRE)</v>
          </cell>
          <cell r="G16" t="str">
            <v>00</v>
          </cell>
          <cell r="H16">
            <v>131500</v>
          </cell>
          <cell r="I16">
            <v>131500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131500</v>
          </cell>
          <cell r="U16"/>
          <cell r="V16"/>
          <cell r="W16" t="str">
            <v>17-133269-InSPIRE-591</v>
          </cell>
        </row>
        <row r="17">
          <cell r="B17" t="str">
            <v>173444</v>
          </cell>
          <cell r="C17" t="str">
            <v>Menomonie Area School District</v>
          </cell>
          <cell r="D17" t="str">
            <v>055464143</v>
          </cell>
          <cell r="E17" t="str">
            <v>Menomonie Area School District</v>
          </cell>
          <cell r="F17" t="str">
            <v>In School Pregnant/Parenting Interventions, Resources, and Education (InSPIRE)</v>
          </cell>
          <cell r="G17" t="str">
            <v>00</v>
          </cell>
          <cell r="H17">
            <v>40000</v>
          </cell>
          <cell r="I17">
            <v>40000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40000</v>
          </cell>
          <cell r="U17"/>
          <cell r="V17"/>
          <cell r="W17" t="str">
            <v>17-173444-InSPIRE-591</v>
          </cell>
        </row>
        <row r="18">
          <cell r="B18" t="str">
            <v>403619</v>
          </cell>
          <cell r="C18" t="str">
            <v>Milwaukee Public Schools</v>
          </cell>
          <cell r="D18" t="str">
            <v>076137892</v>
          </cell>
          <cell r="E18" t="str">
            <v>Milwaukee Public Schools</v>
          </cell>
          <cell r="F18" t="str">
            <v>In School Pregnant/Parenting Interventions, Resources, and Education (InSPIRE)</v>
          </cell>
          <cell r="G18" t="str">
            <v>00</v>
          </cell>
          <cell r="H18">
            <v>190000</v>
          </cell>
          <cell r="I18">
            <v>190000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190000</v>
          </cell>
          <cell r="U18"/>
          <cell r="V18"/>
          <cell r="W18" t="str">
            <v>17-403619-InSPIRE-591</v>
          </cell>
        </row>
        <row r="19">
          <cell r="B19" t="str">
            <v>514620</v>
          </cell>
          <cell r="C19" t="str">
            <v>Racine School District</v>
          </cell>
          <cell r="D19" t="str">
            <v>080507932</v>
          </cell>
          <cell r="E19" t="str">
            <v>Racine School District</v>
          </cell>
          <cell r="F19" t="str">
            <v>In School Pregnant/Parenting Interventions, Resources, and Education (InSPIRE)</v>
          </cell>
          <cell r="G19" t="str">
            <v>00</v>
          </cell>
          <cell r="H19">
            <v>200000</v>
          </cell>
          <cell r="I19">
            <v>200000</v>
          </cell>
          <cell r="J19">
            <v>0</v>
          </cell>
          <cell r="K19"/>
          <cell r="L19" t="str">
            <v/>
          </cell>
          <cell r="M19"/>
          <cell r="N19"/>
          <cell r="O19"/>
          <cell r="P19" t="str">
            <v/>
          </cell>
          <cell r="Q19"/>
          <cell r="R19"/>
          <cell r="S19"/>
          <cell r="T19">
            <v>200000</v>
          </cell>
          <cell r="U19"/>
          <cell r="V19"/>
          <cell r="W19" t="str">
            <v>17-514620-InSPIRE-591</v>
          </cell>
        </row>
        <row r="20">
          <cell r="B20" t="str">
            <v>406300</v>
          </cell>
          <cell r="C20" t="str">
            <v>West Allis School District</v>
          </cell>
          <cell r="D20" t="str">
            <v>089847107</v>
          </cell>
          <cell r="E20" t="str">
            <v>West Allis School District</v>
          </cell>
          <cell r="F20" t="str">
            <v>In School Pregnant/Parenting Interventions, Resources, and Education (InSPIRE)</v>
          </cell>
          <cell r="G20" t="str">
            <v>00</v>
          </cell>
          <cell r="H20">
            <v>40000</v>
          </cell>
          <cell r="I20">
            <v>40000</v>
          </cell>
          <cell r="J20">
            <v>0</v>
          </cell>
          <cell r="K20"/>
          <cell r="L20" t="str">
            <v/>
          </cell>
          <cell r="M20"/>
          <cell r="N20"/>
          <cell r="O20"/>
          <cell r="P20" t="str">
            <v/>
          </cell>
          <cell r="Q20"/>
          <cell r="R20"/>
          <cell r="S20"/>
          <cell r="T20">
            <v>40000</v>
          </cell>
          <cell r="U20"/>
          <cell r="V20"/>
          <cell r="W20" t="str">
            <v>17-406300-InSPIRE-591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  <sheetName val="Refugee Federal Grant Subaward "/>
    </sheetNames>
    <sheetDataSet>
      <sheetData sheetId="0"/>
      <sheetData sheetId="1">
        <row r="9">
          <cell r="W9" t="str">
            <v>FY2017-440147-Refugee-538</v>
          </cell>
        </row>
        <row r="10">
          <cell r="W10" t="str">
            <v>FY2017-030308-Refugee-538</v>
          </cell>
        </row>
        <row r="11">
          <cell r="W11" t="str">
            <v>FY2017-052289-Refugee-538</v>
          </cell>
        </row>
        <row r="12">
          <cell r="W12" t="str">
            <v>FY2017-409112-Refugee-538</v>
          </cell>
        </row>
        <row r="13">
          <cell r="W13" t="str">
            <v>FY2017-133269-Refugee-538</v>
          </cell>
        </row>
        <row r="15">
          <cell r="W15" t="str">
            <v>FY2017-403619-Refugee-538</v>
          </cell>
        </row>
        <row r="16">
          <cell r="W16" t="str">
            <v>FY2017-704179-Refugee-538</v>
          </cell>
        </row>
        <row r="17">
          <cell r="W17" t="str">
            <v>FY2017-034802-Refugee-538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W9" t="str">
            <v>FY2017-052289-NTO-420</v>
          </cell>
        </row>
        <row r="10">
          <cell r="W10" t="str">
            <v>FY2017-403619-NTO-420</v>
          </cell>
        </row>
        <row r="11">
          <cell r="W11" t="str">
            <v>FY2017-052604-NTO-420</v>
          </cell>
        </row>
        <row r="12">
          <cell r="W12" t="str">
            <v>FY2017-270476-NTO-420</v>
          </cell>
        </row>
        <row r="13">
          <cell r="W13" t="str">
            <v>FY2017-560280-NTO-420</v>
          </cell>
        </row>
        <row r="14">
          <cell r="W14" t="str">
            <v>FY2017-135621-NTO-420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23">
          <cell r="W23" t="str">
            <v>2017-403619-PIDEA-348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431">
          <cell r="W431" t="str">
            <v>17-518110-Pre-S-347</v>
          </cell>
        </row>
        <row r="432">
          <cell r="W432" t="str">
            <v>17-408114-Pre-S-347</v>
          </cell>
        </row>
        <row r="433">
          <cell r="W433" t="str">
            <v>17-408123-Pre-S-347</v>
          </cell>
        </row>
        <row r="434">
          <cell r="W434" t="str">
            <v>17-408105-Pre-S-347</v>
          </cell>
        </row>
        <row r="435">
          <cell r="W435" t="str">
            <v>17-408109-Pre-S-347</v>
          </cell>
        </row>
        <row r="436">
          <cell r="W436" t="str">
            <v>17-408101-Pre-S-347</v>
          </cell>
        </row>
        <row r="437">
          <cell r="W437" t="str">
            <v>17-408131-Pre-S-347</v>
          </cell>
        </row>
        <row r="438">
          <cell r="W438" t="str">
            <v>17-678135-Pre-S-347</v>
          </cell>
        </row>
        <row r="439">
          <cell r="W439" t="str">
            <v>17-408106-Pre-S-347</v>
          </cell>
        </row>
        <row r="440">
          <cell r="W440" t="str">
            <v>17-408127-Pre-S-347</v>
          </cell>
        </row>
        <row r="441">
          <cell r="W441" t="str">
            <v>17-408128-Pre-S-347</v>
          </cell>
        </row>
        <row r="442">
          <cell r="W442" t="str">
            <v>17-408129-Pre-S-347</v>
          </cell>
        </row>
        <row r="443">
          <cell r="W443" t="str">
            <v>17-408138-Pre-S-347</v>
          </cell>
        </row>
        <row r="444">
          <cell r="W444" t="str">
            <v>17-408133-Pre-S-347</v>
          </cell>
        </row>
        <row r="445">
          <cell r="W445" t="str">
            <v>17-408107-Pre-S-347</v>
          </cell>
        </row>
        <row r="446">
          <cell r="W446" t="str">
            <v>17-408001-Pre-S-347</v>
          </cell>
        </row>
        <row r="447">
          <cell r="W447" t="str">
            <v>17-408136-Pre-S-347</v>
          </cell>
        </row>
        <row r="448">
          <cell r="W448" t="str">
            <v>17-408137-Pre-S-347</v>
          </cell>
        </row>
        <row r="449">
          <cell r="W449" t="str">
            <v>17-408113-Pre-S-347</v>
          </cell>
        </row>
        <row r="450">
          <cell r="W450" t="str">
            <v>17-408132-Pre-S-347</v>
          </cell>
        </row>
        <row r="452">
          <cell r="W452" t="str">
            <v>17-749901-Pre-S-347</v>
          </cell>
        </row>
        <row r="453">
          <cell r="W453" t="str">
            <v>17-749902-Pre-S-347</v>
          </cell>
        </row>
        <row r="454">
          <cell r="W454" t="str">
            <v>17-749903-Pre-S-347</v>
          </cell>
        </row>
        <row r="455">
          <cell r="W455" t="str">
            <v>17-749904-Pre-S-347</v>
          </cell>
        </row>
        <row r="456">
          <cell r="W456" t="str">
            <v>17-749905-Pre-S-347</v>
          </cell>
        </row>
        <row r="457">
          <cell r="W457" t="str">
            <v>17-749906-Pre-S-347</v>
          </cell>
        </row>
        <row r="458">
          <cell r="W458" t="str">
            <v>17-749907-Pre-S-347</v>
          </cell>
        </row>
        <row r="459">
          <cell r="W459" t="str">
            <v>17-749908-Pre-S-347</v>
          </cell>
        </row>
        <row r="461">
          <cell r="W461" t="str">
            <v>17-749909-Pre-S-347</v>
          </cell>
        </row>
        <row r="462">
          <cell r="W462" t="str">
            <v>17-749910-Pre-S-347</v>
          </cell>
        </row>
        <row r="463">
          <cell r="W463" t="str">
            <v>17-749911-Pre-S-347</v>
          </cell>
        </row>
        <row r="464">
          <cell r="W464" t="str">
            <v>17-749912-Pre-S-347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W9" t="str">
            <v>2017-408109-SIG-151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  <sheetName val="Carl Perkins - CTE - Federal Gr"/>
    </sheetNames>
    <sheetDataSet>
      <sheetData sheetId="0"/>
      <sheetData sheetId="1">
        <row r="18">
          <cell r="W18" t="str">
            <v>2017-749901-CP-CTE-400</v>
          </cell>
        </row>
        <row r="19">
          <cell r="W19" t="str">
            <v>2017-749903-CP-CTE-400</v>
          </cell>
        </row>
        <row r="20">
          <cell r="W20" t="str">
            <v>2017-749904-CP-CTE-400</v>
          </cell>
        </row>
        <row r="21">
          <cell r="W21" t="str">
            <v>2017-749905-CP-CTE-400</v>
          </cell>
        </row>
        <row r="23">
          <cell r="W23" t="str">
            <v>2017-749906-CP-CTE-400</v>
          </cell>
        </row>
        <row r="24">
          <cell r="W24" t="str">
            <v>2017-749907-CP-CTE-400</v>
          </cell>
        </row>
        <row r="25">
          <cell r="W25" t="str">
            <v>2017-749908-CP-CTE-400</v>
          </cell>
        </row>
        <row r="26">
          <cell r="W26" t="str">
            <v>2017-749909-CP-CTE-400</v>
          </cell>
        </row>
        <row r="27">
          <cell r="W27" t="str">
            <v>2017-749910-CP-CTE-400</v>
          </cell>
        </row>
        <row r="28">
          <cell r="W28" t="str">
            <v>2017-749911-CP-CTE-400</v>
          </cell>
        </row>
        <row r="29">
          <cell r="W29" t="str">
            <v>2017-749912-CP-CTE-400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11">
          <cell r="W11" t="str">
            <v>2017-749903-Homeless-335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  <sheetName val="Immigrant Grant - Federal Grant"/>
    </sheetNames>
    <sheetDataSet>
      <sheetData sheetId="0"/>
      <sheetData sheetId="1">
        <row r="10">
          <cell r="W10" t="str">
            <v>17-749904-Immigrant-371</v>
          </cell>
        </row>
        <row r="11">
          <cell r="W11" t="str">
            <v>17-749906-Immigrant-371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W9" t="str">
            <v>2016-749905-Mig. Summer-142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100007</v>
          </cell>
          <cell r="C9" t="str">
            <v>Abbotsford School District</v>
          </cell>
          <cell r="D9" t="str">
            <v>004268587</v>
          </cell>
          <cell r="E9" t="str">
            <v>Abbotsford School District</v>
          </cell>
          <cell r="F9" t="str">
            <v>Fresh Fruit and Vegetable Program</v>
          </cell>
          <cell r="G9" t="str">
            <v>00</v>
          </cell>
          <cell r="H9">
            <v>17066</v>
          </cell>
          <cell r="I9">
            <v>17066</v>
          </cell>
          <cell r="J9">
            <v>0</v>
          </cell>
          <cell r="K9"/>
          <cell r="L9">
            <v>17066</v>
          </cell>
          <cell r="M9"/>
          <cell r="N9"/>
          <cell r="O9"/>
          <cell r="P9">
            <v>17066</v>
          </cell>
          <cell r="Q9"/>
          <cell r="R9"/>
          <cell r="S9"/>
          <cell r="T9">
            <v>17066</v>
          </cell>
          <cell r="U9"/>
          <cell r="V9"/>
          <cell r="W9" t="str">
            <v>2017-100007-FF&amp;V-376</v>
          </cell>
        </row>
        <row r="10">
          <cell r="B10" t="str">
            <v>010014</v>
          </cell>
          <cell r="C10" t="str">
            <v>Adams-Friendship  School District</v>
          </cell>
          <cell r="D10" t="str">
            <v>963834791</v>
          </cell>
          <cell r="E10" t="str">
            <v>Adams-Friendship  School District</v>
          </cell>
          <cell r="F10" t="str">
            <v>Fresh Fruit and Vegetable Program</v>
          </cell>
          <cell r="G10" t="str">
            <v>00</v>
          </cell>
          <cell r="H10">
            <v>33715</v>
          </cell>
          <cell r="I10">
            <v>33715</v>
          </cell>
          <cell r="J10">
            <v>0</v>
          </cell>
          <cell r="K10"/>
          <cell r="L10">
            <v>33715</v>
          </cell>
          <cell r="M10"/>
          <cell r="N10"/>
          <cell r="O10"/>
          <cell r="P10">
            <v>33715</v>
          </cell>
          <cell r="Q10"/>
          <cell r="R10"/>
          <cell r="S10"/>
          <cell r="T10">
            <v>33715</v>
          </cell>
          <cell r="U10"/>
          <cell r="V10"/>
          <cell r="W10" t="str">
            <v>2017-010014-FF&amp;V-376</v>
          </cell>
        </row>
        <row r="11">
          <cell r="B11" t="str">
            <v>340140</v>
          </cell>
          <cell r="C11" t="str">
            <v>Antigo School District</v>
          </cell>
          <cell r="D11" t="str">
            <v>080489594</v>
          </cell>
          <cell r="E11" t="str">
            <v>Unified School District Antigo</v>
          </cell>
          <cell r="F11" t="str">
            <v>Fresh Fruit and Vegetable Program</v>
          </cell>
          <cell r="G11" t="str">
            <v>00</v>
          </cell>
          <cell r="H11">
            <v>8496</v>
          </cell>
          <cell r="I11">
            <v>8496</v>
          </cell>
          <cell r="J11">
            <v>0</v>
          </cell>
          <cell r="K11"/>
          <cell r="L11">
            <v>8496</v>
          </cell>
          <cell r="M11"/>
          <cell r="N11"/>
          <cell r="O11"/>
          <cell r="P11">
            <v>8496</v>
          </cell>
          <cell r="Q11"/>
          <cell r="R11"/>
          <cell r="S11"/>
          <cell r="T11">
            <v>8496</v>
          </cell>
          <cell r="U11"/>
          <cell r="V11"/>
          <cell r="W11" t="str">
            <v>2017-340140-FF&amp;V-376</v>
          </cell>
        </row>
        <row r="12">
          <cell r="B12" t="str">
            <v>440147</v>
          </cell>
          <cell r="C12" t="str">
            <v>Appleton Area School District</v>
          </cell>
          <cell r="D12" t="str">
            <v>106638786</v>
          </cell>
          <cell r="E12" t="str">
            <v>Appleton Area School District</v>
          </cell>
          <cell r="F12" t="str">
            <v>Fresh Fruit and Vegetable Program</v>
          </cell>
          <cell r="G12" t="str">
            <v>00</v>
          </cell>
          <cell r="H12">
            <v>64440</v>
          </cell>
          <cell r="I12">
            <v>64440</v>
          </cell>
          <cell r="J12">
            <v>0</v>
          </cell>
          <cell r="K12"/>
          <cell r="L12">
            <v>64440</v>
          </cell>
          <cell r="M12"/>
          <cell r="N12"/>
          <cell r="O12"/>
          <cell r="P12">
            <v>64440</v>
          </cell>
          <cell r="Q12"/>
          <cell r="R12"/>
          <cell r="S12"/>
          <cell r="T12">
            <v>64440</v>
          </cell>
          <cell r="U12"/>
          <cell r="V12"/>
          <cell r="W12" t="str">
            <v>2017-440147-FF&amp;V-376</v>
          </cell>
        </row>
        <row r="13">
          <cell r="B13" t="str">
            <v>020170</v>
          </cell>
          <cell r="C13" t="str">
            <v>Ashland School District</v>
          </cell>
          <cell r="D13" t="str">
            <v>617570668</v>
          </cell>
          <cell r="E13" t="str">
            <v>Ashland School District</v>
          </cell>
          <cell r="F13" t="str">
            <v>Fresh Fruit and Vegetable Program</v>
          </cell>
          <cell r="G13" t="str">
            <v>00</v>
          </cell>
          <cell r="H13">
            <v>38990</v>
          </cell>
          <cell r="I13">
            <v>38990</v>
          </cell>
          <cell r="J13">
            <v>0</v>
          </cell>
          <cell r="K13"/>
          <cell r="L13">
            <v>38990</v>
          </cell>
          <cell r="M13"/>
          <cell r="N13"/>
          <cell r="O13"/>
          <cell r="P13">
            <v>38990</v>
          </cell>
          <cell r="Q13"/>
          <cell r="R13"/>
          <cell r="S13"/>
          <cell r="T13">
            <v>38990</v>
          </cell>
          <cell r="U13"/>
          <cell r="V13"/>
          <cell r="W13" t="str">
            <v>2017-020170-FF&amp;V-376</v>
          </cell>
        </row>
        <row r="14">
          <cell r="B14" t="str">
            <v>560280</v>
          </cell>
          <cell r="C14" t="str">
            <v>Baraboo School District</v>
          </cell>
          <cell r="D14" t="str">
            <v>100082098</v>
          </cell>
          <cell r="E14" t="str">
            <v>Baraboo School District</v>
          </cell>
          <cell r="F14" t="str">
            <v>Fresh Fruit and Vegetable Program</v>
          </cell>
          <cell r="G14" t="str">
            <v>00</v>
          </cell>
          <cell r="H14">
            <v>17400</v>
          </cell>
          <cell r="I14">
            <v>17400</v>
          </cell>
          <cell r="J14">
            <v>0</v>
          </cell>
          <cell r="K14"/>
          <cell r="L14">
            <v>17400</v>
          </cell>
          <cell r="M14"/>
          <cell r="N14"/>
          <cell r="O14"/>
          <cell r="P14">
            <v>17400</v>
          </cell>
          <cell r="Q14"/>
          <cell r="R14"/>
          <cell r="S14"/>
          <cell r="T14">
            <v>17400</v>
          </cell>
          <cell r="U14"/>
          <cell r="V14"/>
          <cell r="W14" t="str">
            <v>2017-560280-FF&amp;V-376</v>
          </cell>
        </row>
        <row r="15">
          <cell r="B15" t="str">
            <v>030308</v>
          </cell>
          <cell r="C15" t="str">
            <v>Barron Area School District</v>
          </cell>
          <cell r="D15" t="str">
            <v>093916997</v>
          </cell>
          <cell r="E15" t="str">
            <v>Barron Area School District</v>
          </cell>
          <cell r="F15" t="str">
            <v>Fresh Fruit and Vegetable Program</v>
          </cell>
          <cell r="G15" t="str">
            <v>00</v>
          </cell>
          <cell r="H15">
            <v>15975</v>
          </cell>
          <cell r="I15">
            <v>15975</v>
          </cell>
          <cell r="J15">
            <v>0</v>
          </cell>
          <cell r="K15"/>
          <cell r="L15">
            <v>15975</v>
          </cell>
          <cell r="M15"/>
          <cell r="N15"/>
          <cell r="O15"/>
          <cell r="P15">
            <v>15975</v>
          </cell>
          <cell r="Q15"/>
          <cell r="R15"/>
          <cell r="S15"/>
          <cell r="T15">
            <v>15975</v>
          </cell>
          <cell r="U15"/>
          <cell r="V15"/>
          <cell r="W15" t="str">
            <v>2017-030308-FF&amp;V-376</v>
          </cell>
        </row>
        <row r="16">
          <cell r="B16" t="str">
            <v>040315</v>
          </cell>
          <cell r="C16" t="str">
            <v>Bayfield School District</v>
          </cell>
          <cell r="D16" t="str">
            <v>100082114</v>
          </cell>
          <cell r="E16" t="str">
            <v>Bayfield School District</v>
          </cell>
          <cell r="F16" t="str">
            <v>Fresh Fruit and Vegetable Program</v>
          </cell>
          <cell r="G16" t="str">
            <v>00</v>
          </cell>
          <cell r="H16">
            <v>7425</v>
          </cell>
          <cell r="I16">
            <v>7425</v>
          </cell>
          <cell r="J16">
            <v>0</v>
          </cell>
          <cell r="K16"/>
          <cell r="L16">
            <v>7425</v>
          </cell>
          <cell r="M16"/>
          <cell r="N16"/>
          <cell r="O16"/>
          <cell r="P16">
            <v>7425</v>
          </cell>
          <cell r="Q16"/>
          <cell r="R16"/>
          <cell r="S16"/>
          <cell r="T16">
            <v>7425</v>
          </cell>
          <cell r="U16"/>
          <cell r="V16"/>
          <cell r="W16" t="str">
            <v>2017-040315-FF&amp;V-376</v>
          </cell>
        </row>
        <row r="17">
          <cell r="B17" t="str">
            <v>384263</v>
          </cell>
          <cell r="C17" t="str">
            <v>Beecher-Dunbar-Pembine School District</v>
          </cell>
          <cell r="D17">
            <v>159536614</v>
          </cell>
          <cell r="E17" t="str">
            <v>Beecher-Dunbar-Pembine School District</v>
          </cell>
          <cell r="F17" t="str">
            <v>Fresh Fruit and Vegetable Program</v>
          </cell>
          <cell r="G17" t="str">
            <v>00</v>
          </cell>
          <cell r="H17">
            <v>6000</v>
          </cell>
          <cell r="I17">
            <v>6000</v>
          </cell>
          <cell r="J17">
            <v>0</v>
          </cell>
          <cell r="K17"/>
          <cell r="L17">
            <v>6000</v>
          </cell>
          <cell r="M17"/>
          <cell r="N17"/>
          <cell r="O17"/>
          <cell r="P17">
            <v>6000</v>
          </cell>
          <cell r="Q17"/>
          <cell r="R17"/>
          <cell r="S17"/>
          <cell r="T17">
            <v>6000</v>
          </cell>
          <cell r="U17"/>
          <cell r="V17"/>
          <cell r="W17" t="str">
            <v>2017-384263-FF&amp;V-376</v>
          </cell>
        </row>
        <row r="18">
          <cell r="B18" t="str">
            <v>530413</v>
          </cell>
          <cell r="C18" t="str">
            <v>Beloit School District</v>
          </cell>
          <cell r="D18" t="str">
            <v>189347594</v>
          </cell>
          <cell r="E18" t="str">
            <v>School District Of Beloit</v>
          </cell>
          <cell r="F18" t="str">
            <v>Fresh Fruit and Vegetable Program</v>
          </cell>
          <cell r="G18" t="str">
            <v>00</v>
          </cell>
          <cell r="H18">
            <v>165470</v>
          </cell>
          <cell r="I18">
            <v>165470</v>
          </cell>
          <cell r="J18">
            <v>0</v>
          </cell>
          <cell r="K18"/>
          <cell r="L18">
            <v>165470</v>
          </cell>
          <cell r="M18"/>
          <cell r="N18"/>
          <cell r="O18"/>
          <cell r="P18">
            <v>165470</v>
          </cell>
          <cell r="Q18"/>
          <cell r="R18"/>
          <cell r="S18"/>
          <cell r="T18">
            <v>165470</v>
          </cell>
          <cell r="U18"/>
          <cell r="V18"/>
          <cell r="W18" t="str">
            <v>2017-530413-FF&amp;V-376</v>
          </cell>
        </row>
        <row r="19">
          <cell r="B19" t="str">
            <v>540735</v>
          </cell>
          <cell r="C19" t="str">
            <v>Bruce School District</v>
          </cell>
          <cell r="D19" t="str">
            <v>189347628</v>
          </cell>
          <cell r="E19" t="str">
            <v>Bruce School District</v>
          </cell>
          <cell r="F19" t="str">
            <v>Fresh Fruit and Vegetable Program</v>
          </cell>
          <cell r="G19" t="str">
            <v>00</v>
          </cell>
          <cell r="H19">
            <v>8450</v>
          </cell>
          <cell r="I19">
            <v>8450</v>
          </cell>
          <cell r="J19">
            <v>0</v>
          </cell>
          <cell r="K19"/>
          <cell r="L19">
            <v>8450</v>
          </cell>
          <cell r="M19"/>
          <cell r="N19"/>
          <cell r="O19"/>
          <cell r="P19">
            <v>8450</v>
          </cell>
          <cell r="Q19"/>
          <cell r="R19"/>
          <cell r="S19"/>
          <cell r="T19">
            <v>8450</v>
          </cell>
          <cell r="U19"/>
          <cell r="V19"/>
          <cell r="W19" t="str">
            <v>2017-540735-FF&amp;V-376</v>
          </cell>
        </row>
        <row r="20">
          <cell r="B20" t="str">
            <v>408105</v>
          </cell>
          <cell r="C20" t="str">
            <v>Central City Cyberschool</v>
          </cell>
          <cell r="D20" t="str">
            <v>074340436</v>
          </cell>
          <cell r="E20" t="str">
            <v>Central City Cyberschool</v>
          </cell>
          <cell r="F20" t="str">
            <v>Fresh Fruit and Vegetable Program</v>
          </cell>
          <cell r="G20" t="str">
            <v>00</v>
          </cell>
          <cell r="H20">
            <v>19850</v>
          </cell>
          <cell r="I20">
            <v>19850</v>
          </cell>
          <cell r="J20">
            <v>0</v>
          </cell>
          <cell r="K20"/>
          <cell r="L20">
            <v>19850</v>
          </cell>
          <cell r="M20"/>
          <cell r="N20"/>
          <cell r="O20"/>
          <cell r="P20">
            <v>19850</v>
          </cell>
          <cell r="Q20"/>
          <cell r="R20"/>
          <cell r="S20"/>
          <cell r="T20">
            <v>19850</v>
          </cell>
          <cell r="U20"/>
          <cell r="V20"/>
          <cell r="W20" t="str">
            <v>2017-408105-FF&amp;V-376</v>
          </cell>
        </row>
        <row r="21">
          <cell r="B21" t="str">
            <v>101162</v>
          </cell>
          <cell r="C21" t="str">
            <v>Colby School District</v>
          </cell>
          <cell r="D21">
            <v>100082445</v>
          </cell>
          <cell r="E21" t="str">
            <v>Colby School District</v>
          </cell>
          <cell r="F21" t="str">
            <v>Fresh Fruit and Vegetable Program</v>
          </cell>
          <cell r="G21" t="str">
            <v>00</v>
          </cell>
          <cell r="H21">
            <v>13740</v>
          </cell>
          <cell r="I21">
            <v>13740</v>
          </cell>
          <cell r="J21">
            <v>0</v>
          </cell>
          <cell r="K21"/>
          <cell r="L21">
            <v>13740</v>
          </cell>
          <cell r="M21"/>
          <cell r="N21"/>
          <cell r="O21"/>
          <cell r="P21">
            <v>13740</v>
          </cell>
          <cell r="Q21"/>
          <cell r="R21"/>
          <cell r="S21"/>
          <cell r="T21">
            <v>13740</v>
          </cell>
          <cell r="U21"/>
          <cell r="V21"/>
          <cell r="W21" t="str">
            <v>2017-101162-FF&amp;V-376</v>
          </cell>
        </row>
        <row r="22">
          <cell r="B22" t="str">
            <v>091204</v>
          </cell>
          <cell r="C22" t="str">
            <v>Cornell School District</v>
          </cell>
          <cell r="D22" t="str">
            <v>193459005</v>
          </cell>
          <cell r="E22" t="str">
            <v>Cornell School District</v>
          </cell>
          <cell r="F22" t="str">
            <v>Fresh Fruit and Vegetable Program</v>
          </cell>
          <cell r="G22" t="str">
            <v>00</v>
          </cell>
          <cell r="H22">
            <v>9300</v>
          </cell>
          <cell r="I22">
            <v>9300</v>
          </cell>
          <cell r="J22">
            <v>0</v>
          </cell>
          <cell r="K22"/>
          <cell r="L22">
            <v>9300</v>
          </cell>
          <cell r="M22"/>
          <cell r="N22"/>
          <cell r="O22"/>
          <cell r="P22">
            <v>9300</v>
          </cell>
          <cell r="Q22"/>
          <cell r="R22"/>
          <cell r="S22"/>
          <cell r="T22">
            <v>9300</v>
          </cell>
          <cell r="U22"/>
          <cell r="V22"/>
          <cell r="W22" t="str">
            <v>2017-091204-FF&amp;V-376</v>
          </cell>
        </row>
        <row r="23">
          <cell r="B23" t="str">
            <v>401253</v>
          </cell>
          <cell r="C23" t="str">
            <v>Cudahy School District</v>
          </cell>
          <cell r="D23" t="str">
            <v>032122525</v>
          </cell>
          <cell r="E23" t="str">
            <v>School District of Cudahy</v>
          </cell>
          <cell r="F23" t="str">
            <v>Fresh Fruit and Vegetable Program</v>
          </cell>
          <cell r="G23" t="str">
            <v>00</v>
          </cell>
          <cell r="H23">
            <v>23950</v>
          </cell>
          <cell r="I23">
            <v>23950</v>
          </cell>
          <cell r="J23">
            <v>0</v>
          </cell>
          <cell r="K23"/>
          <cell r="L23">
            <v>23950</v>
          </cell>
          <cell r="M23"/>
          <cell r="N23"/>
          <cell r="O23"/>
          <cell r="P23">
            <v>23950</v>
          </cell>
          <cell r="Q23"/>
          <cell r="R23"/>
          <cell r="S23"/>
          <cell r="T23">
            <v>23950</v>
          </cell>
          <cell r="U23"/>
          <cell r="V23"/>
          <cell r="W23" t="str">
            <v>2017-401253-FF&amp;V-376</v>
          </cell>
        </row>
        <row r="24">
          <cell r="B24" t="str">
            <v>181554</v>
          </cell>
          <cell r="C24" t="str">
            <v>Eau Claire Area School District</v>
          </cell>
          <cell r="D24" t="str">
            <v>076505734</v>
          </cell>
          <cell r="E24" t="str">
            <v>Eau Claire Area School District</v>
          </cell>
          <cell r="F24" t="str">
            <v>Fresh Fruit and Vegetable Program</v>
          </cell>
          <cell r="G24" t="str">
            <v>00</v>
          </cell>
          <cell r="H24">
            <v>37950</v>
          </cell>
          <cell r="I24">
            <v>37950</v>
          </cell>
          <cell r="J24">
            <v>0</v>
          </cell>
          <cell r="K24"/>
          <cell r="L24">
            <v>37950</v>
          </cell>
          <cell r="M24"/>
          <cell r="N24"/>
          <cell r="O24"/>
          <cell r="P24">
            <v>37950</v>
          </cell>
          <cell r="Q24"/>
          <cell r="R24"/>
          <cell r="S24"/>
          <cell r="T24">
            <v>37950</v>
          </cell>
          <cell r="U24"/>
          <cell r="V24"/>
          <cell r="W24" t="str">
            <v>2017-181554-FF&amp;V-376</v>
          </cell>
        </row>
        <row r="25">
          <cell r="B25" t="str">
            <v>201862</v>
          </cell>
          <cell r="C25" t="str">
            <v>Fond du Lac School District</v>
          </cell>
          <cell r="D25" t="str">
            <v>093028843</v>
          </cell>
          <cell r="E25" t="str">
            <v>Fond du Lac School District</v>
          </cell>
          <cell r="F25" t="str">
            <v>Fresh Fruit and Vegetable Program</v>
          </cell>
          <cell r="G25" t="str">
            <v>00</v>
          </cell>
          <cell r="H25">
            <v>28371</v>
          </cell>
          <cell r="I25">
            <v>28371</v>
          </cell>
          <cell r="J25">
            <v>0</v>
          </cell>
          <cell r="K25"/>
          <cell r="L25">
            <v>28371</v>
          </cell>
          <cell r="M25"/>
          <cell r="N25"/>
          <cell r="O25"/>
          <cell r="P25">
            <v>28371</v>
          </cell>
          <cell r="Q25"/>
          <cell r="R25"/>
          <cell r="S25"/>
          <cell r="T25">
            <v>28371</v>
          </cell>
          <cell r="U25"/>
          <cell r="V25"/>
          <cell r="W25" t="str">
            <v>2017-201862-FF&amp;V-376</v>
          </cell>
        </row>
        <row r="26">
          <cell r="B26" t="str">
            <v>422128</v>
          </cell>
          <cell r="C26" t="str">
            <v>Gillett School District</v>
          </cell>
          <cell r="D26" t="str">
            <v>800510575</v>
          </cell>
          <cell r="E26" t="str">
            <v>Gillett School District</v>
          </cell>
          <cell r="F26" t="str">
            <v>Fresh Fruit and Vegetable Program</v>
          </cell>
          <cell r="G26" t="str">
            <v>00</v>
          </cell>
          <cell r="H26">
            <v>10816</v>
          </cell>
          <cell r="I26">
            <v>10816</v>
          </cell>
          <cell r="J26">
            <v>0</v>
          </cell>
          <cell r="K26"/>
          <cell r="L26">
            <v>10816</v>
          </cell>
          <cell r="M26"/>
          <cell r="N26"/>
          <cell r="O26"/>
          <cell r="P26">
            <v>10816</v>
          </cell>
          <cell r="Q26"/>
          <cell r="R26"/>
          <cell r="S26"/>
          <cell r="T26">
            <v>10816</v>
          </cell>
          <cell r="U26"/>
          <cell r="V26"/>
          <cell r="W26" t="str">
            <v>2017-422128-FF&amp;V-376</v>
          </cell>
        </row>
        <row r="27">
          <cell r="B27" t="str">
            <v>532695</v>
          </cell>
          <cell r="C27" t="str">
            <v>Janesville School District</v>
          </cell>
          <cell r="D27" t="str">
            <v>100083070</v>
          </cell>
          <cell r="E27" t="str">
            <v>Janesville School District</v>
          </cell>
          <cell r="F27" t="str">
            <v>Fresh Fruit and Vegetable Program</v>
          </cell>
          <cell r="G27" t="str">
            <v>00</v>
          </cell>
          <cell r="H27">
            <v>80700</v>
          </cell>
          <cell r="I27">
            <v>80700</v>
          </cell>
          <cell r="J27">
            <v>0</v>
          </cell>
          <cell r="K27"/>
          <cell r="L27">
            <v>80700</v>
          </cell>
          <cell r="M27"/>
          <cell r="N27"/>
          <cell r="O27"/>
          <cell r="P27">
            <v>80700</v>
          </cell>
          <cell r="Q27"/>
          <cell r="R27"/>
          <cell r="S27"/>
          <cell r="T27">
            <v>80700</v>
          </cell>
          <cell r="U27"/>
          <cell r="V27"/>
          <cell r="W27" t="str">
            <v>2017-532695-FF&amp;V-376</v>
          </cell>
        </row>
        <row r="28">
          <cell r="B28" t="str">
            <v>302793</v>
          </cell>
          <cell r="C28" t="str">
            <v>Kenosha School District</v>
          </cell>
          <cell r="D28" t="str">
            <v>096344197</v>
          </cell>
          <cell r="E28" t="str">
            <v>Kenosha School District</v>
          </cell>
          <cell r="F28" t="str">
            <v>Fresh Fruit and Vegetable Program</v>
          </cell>
          <cell r="G28" t="str">
            <v>00</v>
          </cell>
          <cell r="H28">
            <v>194224</v>
          </cell>
          <cell r="I28">
            <v>194224</v>
          </cell>
          <cell r="J28">
            <v>0</v>
          </cell>
          <cell r="K28"/>
          <cell r="L28">
            <v>194224</v>
          </cell>
          <cell r="M28"/>
          <cell r="N28"/>
          <cell r="O28"/>
          <cell r="P28">
            <v>194224</v>
          </cell>
          <cell r="Q28"/>
          <cell r="R28"/>
          <cell r="S28"/>
          <cell r="T28">
            <v>194224</v>
          </cell>
          <cell r="U28"/>
          <cell r="V28"/>
          <cell r="W28" t="str">
            <v>2017-302793-FF&amp;V-376</v>
          </cell>
        </row>
        <row r="29">
          <cell r="B29" t="str">
            <v>631848</v>
          </cell>
          <cell r="C29" t="str">
            <v>Lac du Flambeau #1 School District</v>
          </cell>
          <cell r="D29" t="str">
            <v>195655485</v>
          </cell>
          <cell r="E29" t="str">
            <v>Lac du Flambeau #1 School District</v>
          </cell>
          <cell r="F29" t="str">
            <v>Fresh Fruit and Vegetable Program</v>
          </cell>
          <cell r="G29" t="str">
            <v>00</v>
          </cell>
          <cell r="H29">
            <v>22955</v>
          </cell>
          <cell r="I29">
            <v>22955</v>
          </cell>
          <cell r="J29">
            <v>0</v>
          </cell>
          <cell r="K29"/>
          <cell r="L29">
            <v>22955</v>
          </cell>
          <cell r="M29"/>
          <cell r="N29"/>
          <cell r="O29"/>
          <cell r="P29">
            <v>22955</v>
          </cell>
          <cell r="Q29"/>
          <cell r="R29"/>
          <cell r="S29"/>
          <cell r="T29">
            <v>22955</v>
          </cell>
          <cell r="U29"/>
          <cell r="V29"/>
          <cell r="W29" t="str">
            <v>2017-631848-FF&amp;V-376</v>
          </cell>
        </row>
        <row r="30">
          <cell r="B30" t="str">
            <v>542856</v>
          </cell>
          <cell r="C30" t="str">
            <v>Ladysmith School District</v>
          </cell>
          <cell r="D30" t="str">
            <v>184360493</v>
          </cell>
          <cell r="E30" t="str">
            <v>Ladysmith-Hawkins School District</v>
          </cell>
          <cell r="F30" t="str">
            <v>Fresh Fruit and Vegetable Program</v>
          </cell>
          <cell r="G30" t="str">
            <v>00</v>
          </cell>
          <cell r="H30">
            <v>16370</v>
          </cell>
          <cell r="I30">
            <v>16370</v>
          </cell>
          <cell r="J30">
            <v>0</v>
          </cell>
          <cell r="K30"/>
          <cell r="L30">
            <v>16370</v>
          </cell>
          <cell r="M30"/>
          <cell r="N30"/>
          <cell r="O30"/>
          <cell r="P30">
            <v>16370</v>
          </cell>
          <cell r="Q30"/>
          <cell r="R30"/>
          <cell r="S30"/>
          <cell r="T30">
            <v>16370</v>
          </cell>
          <cell r="U30"/>
          <cell r="V30"/>
          <cell r="W30" t="str">
            <v>2017-542856-FF&amp;V-376</v>
          </cell>
        </row>
        <row r="31">
          <cell r="B31" t="str">
            <v>103206</v>
          </cell>
          <cell r="C31" t="str">
            <v>Loyal School District</v>
          </cell>
          <cell r="D31" t="str">
            <v>825396153</v>
          </cell>
          <cell r="E31" t="str">
            <v>Loyal School District</v>
          </cell>
          <cell r="F31" t="str">
            <v>Fresh Fruit and Vegetable Program</v>
          </cell>
          <cell r="G31" t="str">
            <v>00</v>
          </cell>
          <cell r="H31">
            <v>13431</v>
          </cell>
          <cell r="I31">
            <v>13431</v>
          </cell>
          <cell r="J31">
            <v>0</v>
          </cell>
          <cell r="K31"/>
          <cell r="L31">
            <v>13431</v>
          </cell>
          <cell r="M31"/>
          <cell r="N31"/>
          <cell r="O31"/>
          <cell r="P31">
            <v>13431</v>
          </cell>
          <cell r="Q31"/>
          <cell r="R31"/>
          <cell r="S31"/>
          <cell r="T31">
            <v>13431</v>
          </cell>
          <cell r="U31"/>
          <cell r="V31"/>
          <cell r="W31" t="str">
            <v>2017-103206-FF&amp;V-376</v>
          </cell>
        </row>
        <row r="32">
          <cell r="B32" t="str">
            <v>133269</v>
          </cell>
          <cell r="C32" t="str">
            <v>Madison Metropolitan School District</v>
          </cell>
          <cell r="D32" t="str">
            <v>020466561</v>
          </cell>
          <cell r="E32" t="str">
            <v>Madison Metropolitan School District</v>
          </cell>
          <cell r="F32" t="str">
            <v>Fresh Fruit and Vegetable Program</v>
          </cell>
          <cell r="G32" t="str">
            <v>00</v>
          </cell>
          <cell r="H32">
            <v>218567</v>
          </cell>
          <cell r="I32">
            <v>218567</v>
          </cell>
          <cell r="J32">
            <v>0</v>
          </cell>
          <cell r="K32"/>
          <cell r="L32">
            <v>218567</v>
          </cell>
          <cell r="M32"/>
          <cell r="N32"/>
          <cell r="O32"/>
          <cell r="P32">
            <v>218567</v>
          </cell>
          <cell r="Q32"/>
          <cell r="R32"/>
          <cell r="S32"/>
          <cell r="T32">
            <v>218567</v>
          </cell>
          <cell r="U32"/>
          <cell r="V32"/>
          <cell r="W32" t="str">
            <v>2017-133269-FF&amp;V-376</v>
          </cell>
        </row>
        <row r="33">
          <cell r="B33" t="str">
            <v>363290</v>
          </cell>
          <cell r="C33" t="str">
            <v>Manitowoc School District</v>
          </cell>
          <cell r="D33" t="str">
            <v>031936974</v>
          </cell>
          <cell r="E33" t="str">
            <v>Manitowoc School District</v>
          </cell>
          <cell r="F33" t="str">
            <v>Fresh Fruit and Vegetable Program</v>
          </cell>
          <cell r="G33" t="str">
            <v>00</v>
          </cell>
          <cell r="H33">
            <v>17043</v>
          </cell>
          <cell r="I33">
            <v>17043</v>
          </cell>
          <cell r="J33">
            <v>0</v>
          </cell>
          <cell r="K33"/>
          <cell r="L33">
            <v>17043</v>
          </cell>
          <cell r="M33"/>
          <cell r="N33"/>
          <cell r="O33"/>
          <cell r="P33">
            <v>17043</v>
          </cell>
          <cell r="Q33"/>
          <cell r="R33"/>
          <cell r="S33"/>
          <cell r="T33">
            <v>17043</v>
          </cell>
          <cell r="U33"/>
          <cell r="V33"/>
          <cell r="W33" t="str">
            <v>2017-363290-FF&amp;V-376</v>
          </cell>
        </row>
        <row r="34">
          <cell r="B34" t="str">
            <v>293360</v>
          </cell>
          <cell r="C34" t="str">
            <v>Mauston School District</v>
          </cell>
          <cell r="D34">
            <v>868411083</v>
          </cell>
          <cell r="E34" t="str">
            <v>Mauston School District</v>
          </cell>
          <cell r="F34" t="str">
            <v>Fresh Fruit and Vegetable Program</v>
          </cell>
          <cell r="G34" t="str">
            <v>00</v>
          </cell>
          <cell r="H34">
            <v>12645</v>
          </cell>
          <cell r="I34">
            <v>12645</v>
          </cell>
          <cell r="J34">
            <v>0</v>
          </cell>
          <cell r="K34"/>
          <cell r="L34">
            <v>12645</v>
          </cell>
          <cell r="M34"/>
          <cell r="N34"/>
          <cell r="O34"/>
          <cell r="P34">
            <v>12645</v>
          </cell>
          <cell r="Q34"/>
          <cell r="R34"/>
          <cell r="S34"/>
          <cell r="T34">
            <v>12645</v>
          </cell>
          <cell r="U34"/>
          <cell r="V34"/>
          <cell r="W34" t="str">
            <v>2017-293360-FF&amp;V-376</v>
          </cell>
        </row>
        <row r="35">
          <cell r="B35" t="str">
            <v>703430</v>
          </cell>
          <cell r="C35" t="str">
            <v>Menasha School District</v>
          </cell>
          <cell r="D35" t="str">
            <v>100083419</v>
          </cell>
          <cell r="E35" t="str">
            <v>Menasha School District</v>
          </cell>
          <cell r="F35" t="str">
            <v>Fresh Fruit and Vegetable Program</v>
          </cell>
          <cell r="G35" t="str">
            <v>00</v>
          </cell>
          <cell r="H35">
            <v>56100</v>
          </cell>
          <cell r="I35">
            <v>56100</v>
          </cell>
          <cell r="J35">
            <v>0</v>
          </cell>
          <cell r="K35"/>
          <cell r="L35">
            <v>56100</v>
          </cell>
          <cell r="M35"/>
          <cell r="N35"/>
          <cell r="O35"/>
          <cell r="P35">
            <v>56100</v>
          </cell>
          <cell r="Q35"/>
          <cell r="R35"/>
          <cell r="S35"/>
          <cell r="T35">
            <v>56100</v>
          </cell>
          <cell r="U35"/>
          <cell r="V35"/>
          <cell r="W35" t="str">
            <v>2017-703430-FF&amp;V-376</v>
          </cell>
        </row>
        <row r="36">
          <cell r="B36" t="str">
            <v>723434</v>
          </cell>
          <cell r="C36" t="str">
            <v>Menominee Indian School District</v>
          </cell>
          <cell r="D36" t="str">
            <v>017442286</v>
          </cell>
          <cell r="E36" t="str">
            <v>Menominee Indian School District</v>
          </cell>
          <cell r="F36" t="str">
            <v>Fresh Fruit and Vegetable Program</v>
          </cell>
          <cell r="G36" t="str">
            <v>00</v>
          </cell>
          <cell r="H36">
            <v>18275</v>
          </cell>
          <cell r="I36">
            <v>18275</v>
          </cell>
          <cell r="J36">
            <v>0</v>
          </cell>
          <cell r="K36"/>
          <cell r="L36">
            <v>18275</v>
          </cell>
          <cell r="M36"/>
          <cell r="N36"/>
          <cell r="O36"/>
          <cell r="P36">
            <v>18275</v>
          </cell>
          <cell r="Q36"/>
          <cell r="R36"/>
          <cell r="S36"/>
          <cell r="T36">
            <v>18275</v>
          </cell>
          <cell r="U36"/>
          <cell r="V36"/>
          <cell r="W36" t="str">
            <v>2017-723434-FF&amp;V-376</v>
          </cell>
        </row>
        <row r="37">
          <cell r="B37" t="str">
            <v>173444</v>
          </cell>
          <cell r="C37" t="str">
            <v>Menomonie Area School District</v>
          </cell>
          <cell r="D37" t="str">
            <v>055464143</v>
          </cell>
          <cell r="E37" t="str">
            <v>Menomonie Area School District</v>
          </cell>
          <cell r="F37" t="str">
            <v>Fresh Fruit and Vegetable Program</v>
          </cell>
          <cell r="G37" t="str">
            <v>00</v>
          </cell>
          <cell r="H37">
            <v>17625</v>
          </cell>
          <cell r="I37">
            <v>17625</v>
          </cell>
          <cell r="J37">
            <v>0</v>
          </cell>
          <cell r="K37"/>
          <cell r="L37">
            <v>17625</v>
          </cell>
          <cell r="M37"/>
          <cell r="N37"/>
          <cell r="O37"/>
          <cell r="P37">
            <v>17625</v>
          </cell>
          <cell r="Q37"/>
          <cell r="R37"/>
          <cell r="S37"/>
          <cell r="T37">
            <v>17625</v>
          </cell>
          <cell r="U37"/>
          <cell r="V37"/>
          <cell r="W37" t="str">
            <v>2017-173444-FF&amp;V-376</v>
          </cell>
        </row>
        <row r="38">
          <cell r="B38" t="str">
            <v>408128</v>
          </cell>
          <cell r="C38" t="str">
            <v>Milwaukee Math and Science Academy</v>
          </cell>
          <cell r="D38" t="str">
            <v>061322823</v>
          </cell>
          <cell r="E38" t="str">
            <v>Milwaukee Math and Science Academy</v>
          </cell>
          <cell r="F38" t="str">
            <v>Fresh Fruit and Vegetable Program</v>
          </cell>
          <cell r="G38" t="str">
            <v>00</v>
          </cell>
          <cell r="H38">
            <v>14800</v>
          </cell>
          <cell r="I38">
            <v>14800</v>
          </cell>
          <cell r="J38">
            <v>0</v>
          </cell>
          <cell r="K38"/>
          <cell r="L38">
            <v>14800</v>
          </cell>
          <cell r="M38"/>
          <cell r="N38"/>
          <cell r="O38"/>
          <cell r="P38">
            <v>14800</v>
          </cell>
          <cell r="Q38"/>
          <cell r="R38"/>
          <cell r="S38"/>
          <cell r="T38">
            <v>14800</v>
          </cell>
          <cell r="U38"/>
          <cell r="V38"/>
          <cell r="W38" t="str">
            <v>2017-408128-FF&amp;V-376</v>
          </cell>
        </row>
        <row r="39">
          <cell r="B39" t="str">
            <v>403619</v>
          </cell>
          <cell r="C39" t="str">
            <v>Milwaukee Public Schools</v>
          </cell>
          <cell r="D39" t="str">
            <v>076137892</v>
          </cell>
          <cell r="E39" t="str">
            <v>Milwaukee Public Schools</v>
          </cell>
          <cell r="F39" t="str">
            <v>Fresh Fruit and Vegetable Program</v>
          </cell>
          <cell r="G39" t="str">
            <v>00</v>
          </cell>
          <cell r="H39">
            <v>1002381</v>
          </cell>
          <cell r="I39">
            <v>1002381</v>
          </cell>
          <cell r="J39">
            <v>0</v>
          </cell>
          <cell r="K39"/>
          <cell r="L39">
            <v>1002381</v>
          </cell>
          <cell r="M39"/>
          <cell r="N39"/>
          <cell r="O39"/>
          <cell r="P39">
            <v>1002381</v>
          </cell>
          <cell r="Q39"/>
          <cell r="R39"/>
          <cell r="S39"/>
          <cell r="T39">
            <v>1002381</v>
          </cell>
          <cell r="U39"/>
          <cell r="V39"/>
          <cell r="W39" t="str">
            <v>2017-403619-FF&amp;V-376</v>
          </cell>
        </row>
        <row r="40">
          <cell r="B40" t="str">
            <v>122016</v>
          </cell>
          <cell r="C40" t="str">
            <v>North Crawford School District</v>
          </cell>
          <cell r="D40" t="str">
            <v>004915146</v>
          </cell>
          <cell r="E40" t="str">
            <v>North Crawford School District</v>
          </cell>
          <cell r="F40" t="str">
            <v>Fresh Fruit and Vegetable Program</v>
          </cell>
          <cell r="G40" t="str">
            <v>00</v>
          </cell>
          <cell r="H40">
            <v>13477</v>
          </cell>
          <cell r="I40">
            <v>13477</v>
          </cell>
          <cell r="J40">
            <v>0</v>
          </cell>
          <cell r="K40"/>
          <cell r="L40">
            <v>13477</v>
          </cell>
          <cell r="M40"/>
          <cell r="N40"/>
          <cell r="O40"/>
          <cell r="P40">
            <v>13477</v>
          </cell>
          <cell r="Q40"/>
          <cell r="R40"/>
          <cell r="S40"/>
          <cell r="T40">
            <v>13477</v>
          </cell>
          <cell r="U40"/>
          <cell r="V40"/>
          <cell r="W40" t="str">
            <v>2017-122016-FF&amp;V-376</v>
          </cell>
        </row>
        <row r="41">
          <cell r="B41" t="str">
            <v>653654</v>
          </cell>
          <cell r="C41" t="str">
            <v>Northwood School District</v>
          </cell>
          <cell r="D41" t="str">
            <v>193459633</v>
          </cell>
          <cell r="E41" t="str">
            <v>Northwood School District</v>
          </cell>
          <cell r="F41" t="str">
            <v>Fresh Fruit and Vegetable Program</v>
          </cell>
          <cell r="G41" t="str">
            <v>00</v>
          </cell>
          <cell r="H41">
            <v>7475</v>
          </cell>
          <cell r="I41">
            <v>7475</v>
          </cell>
          <cell r="J41">
            <v>0</v>
          </cell>
          <cell r="K41"/>
          <cell r="L41">
            <v>7475</v>
          </cell>
          <cell r="M41"/>
          <cell r="N41"/>
          <cell r="O41"/>
          <cell r="P41">
            <v>7475</v>
          </cell>
          <cell r="Q41"/>
          <cell r="R41"/>
          <cell r="S41"/>
          <cell r="T41">
            <v>7475</v>
          </cell>
          <cell r="U41"/>
          <cell r="V41"/>
          <cell r="W41" t="str">
            <v>2017-653654-FF&amp;V-376</v>
          </cell>
        </row>
        <row r="42">
          <cell r="B42" t="str">
            <v>704179</v>
          </cell>
          <cell r="C42" t="str">
            <v>Oshkosh Area School District</v>
          </cell>
          <cell r="D42" t="str">
            <v>021114251</v>
          </cell>
          <cell r="E42" t="str">
            <v>Oshkosh Area School District</v>
          </cell>
          <cell r="F42" t="str">
            <v>Fresh Fruit and Vegetable Program</v>
          </cell>
          <cell r="G42" t="str">
            <v>00</v>
          </cell>
          <cell r="H42">
            <v>39186</v>
          </cell>
          <cell r="I42">
            <v>39186</v>
          </cell>
          <cell r="J42">
            <v>0</v>
          </cell>
          <cell r="K42"/>
          <cell r="L42">
            <v>39186</v>
          </cell>
          <cell r="M42"/>
          <cell r="N42"/>
          <cell r="O42"/>
          <cell r="P42">
            <v>39186</v>
          </cell>
          <cell r="Q42"/>
          <cell r="R42"/>
          <cell r="S42"/>
          <cell r="T42">
            <v>39186</v>
          </cell>
          <cell r="U42"/>
          <cell r="V42"/>
          <cell r="W42" t="str">
            <v>2017-704179-FF&amp;V-376</v>
          </cell>
        </row>
        <row r="43">
          <cell r="B43" t="str">
            <v>124543</v>
          </cell>
          <cell r="C43" t="str">
            <v>Prairie du Chien Area School District</v>
          </cell>
          <cell r="D43">
            <v>799008318</v>
          </cell>
          <cell r="E43" t="str">
            <v>Prairie du Chien Area School District</v>
          </cell>
          <cell r="F43" t="str">
            <v>Fresh Fruit and Vegetable Program</v>
          </cell>
          <cell r="G43" t="str">
            <v>00</v>
          </cell>
          <cell r="H43">
            <v>10800</v>
          </cell>
          <cell r="I43">
            <v>10800</v>
          </cell>
          <cell r="J43">
            <v>0</v>
          </cell>
          <cell r="K43"/>
          <cell r="L43">
            <v>10800</v>
          </cell>
          <cell r="M43"/>
          <cell r="N43"/>
          <cell r="O43"/>
          <cell r="P43">
            <v>10800</v>
          </cell>
          <cell r="Q43"/>
          <cell r="R43"/>
          <cell r="S43"/>
          <cell r="T43">
            <v>10800</v>
          </cell>
          <cell r="U43"/>
          <cell r="V43"/>
          <cell r="W43" t="str">
            <v>2017-124543-FF&amp;V-376</v>
          </cell>
        </row>
        <row r="44">
          <cell r="B44" t="str">
            <v>514620</v>
          </cell>
          <cell r="C44" t="str">
            <v>Racine School District</v>
          </cell>
          <cell r="D44" t="str">
            <v>080507932</v>
          </cell>
          <cell r="E44" t="str">
            <v>Racine School District</v>
          </cell>
          <cell r="F44" t="str">
            <v>Fresh Fruit and Vegetable Program</v>
          </cell>
          <cell r="G44" t="str">
            <v>00</v>
          </cell>
          <cell r="H44">
            <v>69695</v>
          </cell>
          <cell r="I44">
            <v>69695</v>
          </cell>
          <cell r="J44">
            <v>0</v>
          </cell>
          <cell r="K44"/>
          <cell r="L44">
            <v>69695</v>
          </cell>
          <cell r="M44"/>
          <cell r="N44"/>
          <cell r="O44"/>
          <cell r="P44">
            <v>69695</v>
          </cell>
          <cell r="Q44"/>
          <cell r="R44"/>
          <cell r="S44"/>
          <cell r="T44">
            <v>69695</v>
          </cell>
          <cell r="U44"/>
          <cell r="V44"/>
          <cell r="W44" t="str">
            <v>2017-514620-FF&amp;V-376</v>
          </cell>
        </row>
        <row r="45">
          <cell r="B45" t="str">
            <v>524851</v>
          </cell>
          <cell r="C45" t="str">
            <v>Richland School District</v>
          </cell>
          <cell r="D45">
            <v>193508942</v>
          </cell>
          <cell r="E45" t="str">
            <v>Richland School District</v>
          </cell>
          <cell r="F45" t="str">
            <v>Fresh Fruit and Vegetable Program</v>
          </cell>
          <cell r="G45" t="str">
            <v>00</v>
          </cell>
          <cell r="H45">
            <v>7515</v>
          </cell>
          <cell r="I45">
            <v>7515</v>
          </cell>
          <cell r="J45">
            <v>0</v>
          </cell>
          <cell r="K45"/>
          <cell r="L45">
            <v>7515</v>
          </cell>
          <cell r="M45"/>
          <cell r="N45"/>
          <cell r="O45"/>
          <cell r="P45">
            <v>7515</v>
          </cell>
          <cell r="Q45"/>
          <cell r="R45"/>
          <cell r="S45"/>
          <cell r="T45">
            <v>7515</v>
          </cell>
          <cell r="U45"/>
          <cell r="V45"/>
          <cell r="W45" t="str">
            <v>2017-524851-FF&amp;V-376</v>
          </cell>
        </row>
        <row r="46">
          <cell r="B46" t="str">
            <v>408107</v>
          </cell>
          <cell r="C46" t="str">
            <v>School for Early Development &amp; Achievement, Inc. (SEDA)</v>
          </cell>
          <cell r="D46">
            <v>140723797</v>
          </cell>
          <cell r="E46" t="str">
            <v>School for Early Development &amp; Achievement, Inc. (SEDA)</v>
          </cell>
          <cell r="F46" t="str">
            <v>Fresh Fruit and Vegetable Program</v>
          </cell>
          <cell r="G46" t="str">
            <v>00</v>
          </cell>
          <cell r="H46">
            <v>3241</v>
          </cell>
          <cell r="I46">
            <v>3241</v>
          </cell>
          <cell r="J46">
            <v>0</v>
          </cell>
          <cell r="K46"/>
          <cell r="L46">
            <v>3241</v>
          </cell>
          <cell r="M46"/>
          <cell r="N46"/>
          <cell r="O46"/>
          <cell r="P46">
            <v>3241</v>
          </cell>
          <cell r="Q46"/>
          <cell r="R46"/>
          <cell r="S46"/>
          <cell r="T46">
            <v>3241</v>
          </cell>
          <cell r="U46"/>
          <cell r="V46"/>
          <cell r="W46" t="str">
            <v>2017-408107-FF&amp;V-376</v>
          </cell>
        </row>
        <row r="47">
          <cell r="B47" t="str">
            <v>125124</v>
          </cell>
          <cell r="C47" t="str">
            <v>Seneca School District</v>
          </cell>
          <cell r="D47">
            <v>100084219</v>
          </cell>
          <cell r="E47" t="str">
            <v>Seneca School District</v>
          </cell>
          <cell r="F47" t="str">
            <v>Fresh Fruit and Vegetable Program</v>
          </cell>
          <cell r="G47" t="str">
            <v>00</v>
          </cell>
          <cell r="H47">
            <v>6825</v>
          </cell>
          <cell r="I47">
            <v>6825</v>
          </cell>
          <cell r="J47">
            <v>0</v>
          </cell>
          <cell r="K47"/>
          <cell r="L47">
            <v>6825</v>
          </cell>
          <cell r="M47"/>
          <cell r="N47"/>
          <cell r="O47"/>
          <cell r="P47">
            <v>6825</v>
          </cell>
          <cell r="Q47"/>
          <cell r="R47"/>
          <cell r="S47"/>
          <cell r="T47">
            <v>6825</v>
          </cell>
          <cell r="U47"/>
          <cell r="V47"/>
          <cell r="W47" t="str">
            <v>2017-125124-FF&amp;V-376</v>
          </cell>
        </row>
        <row r="48">
          <cell r="B48" t="str">
            <v>595271</v>
          </cell>
          <cell r="C48" t="str">
            <v>Sheboygan Area School District</v>
          </cell>
          <cell r="D48" t="str">
            <v>032878456</v>
          </cell>
          <cell r="E48" t="str">
            <v>Sheboygan Area School District</v>
          </cell>
          <cell r="F48" t="str">
            <v>Fresh Fruit and Vegetable Program</v>
          </cell>
          <cell r="G48" t="str">
            <v>00</v>
          </cell>
          <cell r="H48">
            <v>46325</v>
          </cell>
          <cell r="I48">
            <v>46325</v>
          </cell>
          <cell r="J48">
            <v>0</v>
          </cell>
          <cell r="K48"/>
          <cell r="L48">
            <v>46325</v>
          </cell>
          <cell r="M48"/>
          <cell r="N48"/>
          <cell r="O48"/>
          <cell r="P48">
            <v>46325</v>
          </cell>
          <cell r="Q48"/>
          <cell r="R48"/>
          <cell r="S48"/>
          <cell r="T48">
            <v>46325</v>
          </cell>
          <cell r="U48"/>
          <cell r="V48"/>
          <cell r="W48" t="str">
            <v>2017-595271-FF&amp;V-376</v>
          </cell>
        </row>
        <row r="49">
          <cell r="B49" t="str">
            <v>165663</v>
          </cell>
          <cell r="C49" t="str">
            <v>Superior School District</v>
          </cell>
          <cell r="D49" t="str">
            <v>031366933</v>
          </cell>
          <cell r="E49" t="str">
            <v>Superior School District</v>
          </cell>
          <cell r="F49" t="str">
            <v>Fresh Fruit and Vegetable Program</v>
          </cell>
          <cell r="G49" t="str">
            <v>00</v>
          </cell>
          <cell r="H49">
            <v>27625</v>
          </cell>
          <cell r="I49">
            <v>27625</v>
          </cell>
          <cell r="J49">
            <v>0</v>
          </cell>
          <cell r="K49"/>
          <cell r="L49">
            <v>27625</v>
          </cell>
          <cell r="M49"/>
          <cell r="N49"/>
          <cell r="O49"/>
          <cell r="P49">
            <v>27625</v>
          </cell>
          <cell r="Q49"/>
          <cell r="R49"/>
          <cell r="S49"/>
          <cell r="T49">
            <v>27625</v>
          </cell>
          <cell r="U49"/>
          <cell r="V49"/>
          <cell r="W49" t="str">
            <v>2017-165663-FF&amp;V-376</v>
          </cell>
        </row>
        <row r="50">
          <cell r="B50" t="str">
            <v>585740</v>
          </cell>
          <cell r="C50" t="str">
            <v>Tigerton School District</v>
          </cell>
          <cell r="D50">
            <v>100084417</v>
          </cell>
          <cell r="E50" t="str">
            <v>Tigerton School District</v>
          </cell>
          <cell r="F50" t="str">
            <v>Fresh Fruit and Vegetable Program</v>
          </cell>
          <cell r="G50" t="str">
            <v>00</v>
          </cell>
          <cell r="H50">
            <v>5015</v>
          </cell>
          <cell r="I50">
            <v>5015</v>
          </cell>
          <cell r="J50">
            <v>0</v>
          </cell>
          <cell r="K50"/>
          <cell r="L50">
            <v>5015</v>
          </cell>
          <cell r="M50"/>
          <cell r="N50"/>
          <cell r="O50"/>
          <cell r="P50">
            <v>5015</v>
          </cell>
          <cell r="Q50"/>
          <cell r="R50"/>
          <cell r="S50"/>
          <cell r="T50">
            <v>5015</v>
          </cell>
          <cell r="U50"/>
          <cell r="V50"/>
          <cell r="W50" t="str">
            <v>2017-585740-FF&amp;V-376</v>
          </cell>
        </row>
        <row r="51">
          <cell r="B51" t="str">
            <v>415747</v>
          </cell>
          <cell r="C51" t="str">
            <v>Tomah Area School District</v>
          </cell>
          <cell r="D51" t="str">
            <v>017966086</v>
          </cell>
          <cell r="E51" t="str">
            <v>Tomah Area School District</v>
          </cell>
          <cell r="F51" t="str">
            <v>Fresh Fruit and Vegetable Program</v>
          </cell>
          <cell r="G51" t="str">
            <v>00</v>
          </cell>
          <cell r="H51">
            <v>15150</v>
          </cell>
          <cell r="I51">
            <v>15150</v>
          </cell>
          <cell r="J51">
            <v>0</v>
          </cell>
          <cell r="K51"/>
          <cell r="L51">
            <v>15150</v>
          </cell>
          <cell r="M51"/>
          <cell r="N51"/>
          <cell r="O51"/>
          <cell r="P51">
            <v>15150</v>
          </cell>
          <cell r="Q51"/>
          <cell r="R51"/>
          <cell r="S51"/>
          <cell r="T51">
            <v>15150</v>
          </cell>
          <cell r="U51"/>
          <cell r="V51"/>
          <cell r="W51" t="str">
            <v>2017-415747-FF&amp;V-376</v>
          </cell>
        </row>
        <row r="52">
          <cell r="B52" t="str">
            <v>694375</v>
          </cell>
          <cell r="C52" t="str">
            <v>Tri-County Area School District</v>
          </cell>
          <cell r="D52" t="str">
            <v>159536713</v>
          </cell>
          <cell r="E52" t="str">
            <v>Tri-County Area School District</v>
          </cell>
          <cell r="F52" t="str">
            <v>Fresh Fruit and Vegetable Program</v>
          </cell>
          <cell r="G52" t="str">
            <v>00</v>
          </cell>
          <cell r="H52">
            <v>11400</v>
          </cell>
          <cell r="I52">
            <v>11400</v>
          </cell>
          <cell r="J52">
            <v>0</v>
          </cell>
          <cell r="K52"/>
          <cell r="L52">
            <v>11400</v>
          </cell>
          <cell r="M52"/>
          <cell r="N52"/>
          <cell r="O52"/>
          <cell r="P52">
            <v>11400</v>
          </cell>
          <cell r="Q52"/>
          <cell r="R52"/>
          <cell r="S52"/>
          <cell r="T52">
            <v>11400</v>
          </cell>
          <cell r="U52"/>
          <cell r="V52"/>
          <cell r="W52" t="str">
            <v>2017-694375-FF&amp;V-376</v>
          </cell>
        </row>
        <row r="53">
          <cell r="B53" t="str">
            <v>365824</v>
          </cell>
          <cell r="C53" t="str">
            <v>Two Rivers School District</v>
          </cell>
          <cell r="D53" t="str">
            <v>100084466</v>
          </cell>
          <cell r="E53" t="str">
            <v>Two Rivers School District</v>
          </cell>
          <cell r="F53" t="str">
            <v>Fresh Fruit and Vegetable Program</v>
          </cell>
          <cell r="G53" t="str">
            <v>00</v>
          </cell>
          <cell r="H53">
            <v>11925</v>
          </cell>
          <cell r="I53">
            <v>11925</v>
          </cell>
          <cell r="J53">
            <v>0</v>
          </cell>
          <cell r="K53"/>
          <cell r="L53">
            <v>11925</v>
          </cell>
          <cell r="M53"/>
          <cell r="N53"/>
          <cell r="O53"/>
          <cell r="P53">
            <v>11925</v>
          </cell>
          <cell r="Q53"/>
          <cell r="R53"/>
          <cell r="S53"/>
          <cell r="T53">
            <v>11925</v>
          </cell>
          <cell r="U53"/>
          <cell r="V53"/>
          <cell r="W53" t="str">
            <v>2017-365824-FF&amp;V-376</v>
          </cell>
        </row>
        <row r="54">
          <cell r="B54" t="str">
            <v>480238</v>
          </cell>
          <cell r="C54" t="str">
            <v>Unity School District</v>
          </cell>
          <cell r="D54" t="str">
            <v>050345990</v>
          </cell>
          <cell r="E54" t="str">
            <v>Unity School District</v>
          </cell>
          <cell r="F54" t="str">
            <v>Fresh Fruit and Vegetable Program</v>
          </cell>
          <cell r="G54" t="str">
            <v>00</v>
          </cell>
          <cell r="H54">
            <v>18799</v>
          </cell>
          <cell r="I54">
            <v>18799</v>
          </cell>
          <cell r="J54">
            <v>0</v>
          </cell>
          <cell r="K54"/>
          <cell r="L54">
            <v>18799</v>
          </cell>
          <cell r="M54"/>
          <cell r="N54"/>
          <cell r="O54"/>
          <cell r="P54">
            <v>18799</v>
          </cell>
          <cell r="Q54"/>
          <cell r="R54"/>
          <cell r="S54"/>
          <cell r="T54">
            <v>18799</v>
          </cell>
          <cell r="U54"/>
          <cell r="V54"/>
          <cell r="W54" t="str">
            <v>2017-480238-FF&amp;V-376</v>
          </cell>
        </row>
        <row r="55">
          <cell r="B55" t="str">
            <v>676174</v>
          </cell>
          <cell r="C55" t="str">
            <v>Waukesha School District</v>
          </cell>
          <cell r="D55" t="str">
            <v>060458049</v>
          </cell>
          <cell r="E55" t="str">
            <v>Waukesha School District</v>
          </cell>
          <cell r="F55" t="str">
            <v>Fresh Fruit and Vegetable Program</v>
          </cell>
          <cell r="G55" t="str">
            <v>00</v>
          </cell>
          <cell r="H55">
            <v>61099</v>
          </cell>
          <cell r="I55">
            <v>61099</v>
          </cell>
          <cell r="J55">
            <v>0</v>
          </cell>
          <cell r="K55"/>
          <cell r="L55">
            <v>61099</v>
          </cell>
          <cell r="M55"/>
          <cell r="N55"/>
          <cell r="O55"/>
          <cell r="P55">
            <v>61099</v>
          </cell>
          <cell r="Q55"/>
          <cell r="R55"/>
          <cell r="S55"/>
          <cell r="T55">
            <v>61099</v>
          </cell>
          <cell r="U55"/>
          <cell r="V55"/>
          <cell r="W55" t="str">
            <v>2017-676174-FF&amp;V-376</v>
          </cell>
        </row>
        <row r="56">
          <cell r="B56" t="str">
            <v>076293</v>
          </cell>
          <cell r="C56" t="str">
            <v>Webster School District</v>
          </cell>
          <cell r="D56" t="str">
            <v>100084656</v>
          </cell>
          <cell r="E56" t="str">
            <v>Webster School District</v>
          </cell>
          <cell r="F56" t="str">
            <v>Fresh Fruit and Vegetable Program</v>
          </cell>
          <cell r="G56" t="str">
            <v>00</v>
          </cell>
          <cell r="H56">
            <v>14070</v>
          </cell>
          <cell r="I56">
            <v>14070</v>
          </cell>
          <cell r="J56">
            <v>0</v>
          </cell>
          <cell r="K56"/>
          <cell r="L56">
            <v>14070</v>
          </cell>
          <cell r="M56"/>
          <cell r="N56"/>
          <cell r="O56"/>
          <cell r="P56">
            <v>14070</v>
          </cell>
          <cell r="Q56"/>
          <cell r="R56"/>
          <cell r="S56"/>
          <cell r="T56">
            <v>14070</v>
          </cell>
          <cell r="U56"/>
          <cell r="V56"/>
          <cell r="W56" t="str">
            <v>2017-076293-FF&amp;V-376</v>
          </cell>
        </row>
        <row r="57">
          <cell r="B57" t="str">
            <v>406300</v>
          </cell>
          <cell r="C57" t="str">
            <v>West Allis School District</v>
          </cell>
          <cell r="D57" t="str">
            <v>089847107</v>
          </cell>
          <cell r="E57" t="str">
            <v>West Allis School District</v>
          </cell>
          <cell r="F57" t="str">
            <v>Fresh Fruit and Vegetable Program</v>
          </cell>
          <cell r="G57" t="str">
            <v>00</v>
          </cell>
          <cell r="H57">
            <v>94275</v>
          </cell>
          <cell r="I57">
            <v>94275</v>
          </cell>
          <cell r="J57">
            <v>0</v>
          </cell>
          <cell r="K57"/>
          <cell r="L57">
            <v>94275</v>
          </cell>
          <cell r="M57"/>
          <cell r="N57"/>
          <cell r="O57"/>
          <cell r="P57">
            <v>94275</v>
          </cell>
          <cell r="Q57"/>
          <cell r="R57"/>
          <cell r="S57"/>
          <cell r="T57">
            <v>94275</v>
          </cell>
          <cell r="U57"/>
          <cell r="V57"/>
          <cell r="W57" t="str">
            <v>2017-406300-FF&amp;V-376</v>
          </cell>
        </row>
        <row r="58">
          <cell r="B58" t="str">
            <v>716685</v>
          </cell>
          <cell r="C58" t="str">
            <v>Wisconsin Rapids School District</v>
          </cell>
          <cell r="D58" t="str">
            <v>083302729</v>
          </cell>
          <cell r="E58" t="str">
            <v>Wisconsin Rapids School District</v>
          </cell>
          <cell r="F58" t="str">
            <v>Fresh Fruit and Vegetable Program</v>
          </cell>
          <cell r="G58" t="str">
            <v>00</v>
          </cell>
          <cell r="H58">
            <v>33002</v>
          </cell>
          <cell r="I58">
            <v>33002</v>
          </cell>
          <cell r="J58">
            <v>0</v>
          </cell>
          <cell r="K58"/>
          <cell r="L58">
            <v>33002</v>
          </cell>
          <cell r="M58"/>
          <cell r="N58"/>
          <cell r="O58"/>
          <cell r="P58">
            <v>33002</v>
          </cell>
          <cell r="Q58"/>
          <cell r="R58"/>
          <cell r="S58"/>
          <cell r="T58">
            <v>33002</v>
          </cell>
          <cell r="U58"/>
          <cell r="V58"/>
          <cell r="W58" t="str">
            <v>2017-716685-FF&amp;V-376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W8" t="str">
            <v>2017-759120-CP CTE-400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W9" t="str">
            <v>2017-759120-Title I D-143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W9" t="str">
            <v>2017-766802-Garden-552</v>
          </cell>
        </row>
        <row r="10">
          <cell r="W10" t="str">
            <v>2017-758862-Garden-552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Notes"/>
      <sheetName val="Sheet1"/>
    </sheetNames>
    <sheetDataSet>
      <sheetData sheetId="0"/>
      <sheetData sheetId="1">
        <row r="8">
          <cell r="A8" t="str">
            <v>409933</v>
          </cell>
          <cell r="B8" t="str">
            <v>Milwaukee County Federated Library System</v>
          </cell>
          <cell r="C8" t="str">
            <v>186931192</v>
          </cell>
          <cell r="D8" t="str">
            <v>Milwaukee County Federated Library System</v>
          </cell>
          <cell r="E8" t="str">
            <v>MKE Mixers Mobile Makerspace</v>
          </cell>
          <cell r="F8" t="str">
            <v>00</v>
          </cell>
          <cell r="G8">
            <v>16816</v>
          </cell>
          <cell r="H8">
            <v>16816</v>
          </cell>
          <cell r="I8">
            <v>0</v>
          </cell>
          <cell r="J8"/>
          <cell r="K8"/>
          <cell r="L8"/>
          <cell r="M8"/>
          <cell r="N8"/>
          <cell r="O8"/>
          <cell r="P8"/>
          <cell r="Q8"/>
          <cell r="R8"/>
          <cell r="S8" t="str">
            <v>16-40-9933-16-101-LSTA</v>
          </cell>
        </row>
        <row r="9">
          <cell r="A9" t="str">
            <v>329940</v>
          </cell>
          <cell r="B9" t="str">
            <v>Winding Rivers Library System</v>
          </cell>
          <cell r="C9" t="str">
            <v>120555057</v>
          </cell>
          <cell r="D9" t="str">
            <v>Winding Rivers Library System</v>
          </cell>
          <cell r="E9" t="str">
            <v>WRLS Mobile Media Conversion Lab</v>
          </cell>
          <cell r="F9" t="str">
            <v>00</v>
          </cell>
          <cell r="G9">
            <v>12008</v>
          </cell>
          <cell r="H9">
            <v>12008</v>
          </cell>
          <cell r="I9">
            <v>0</v>
          </cell>
          <cell r="J9"/>
          <cell r="K9"/>
          <cell r="L9"/>
          <cell r="M9"/>
          <cell r="N9"/>
          <cell r="O9"/>
          <cell r="P9"/>
          <cell r="Q9"/>
          <cell r="R9"/>
          <cell r="S9" t="str">
            <v>16-32-9940-16-103-LSTA</v>
          </cell>
        </row>
        <row r="10">
          <cell r="A10" t="str">
            <v>717703</v>
          </cell>
          <cell r="B10" t="str">
            <v>McMillan Memorial Library</v>
          </cell>
          <cell r="C10" t="str">
            <v>010285641</v>
          </cell>
          <cell r="D10" t="str">
            <v>WISCONSIN RAPIDS, CITY OF - Also Traded as MCMILLAN MEMORIAL LIBRARY</v>
          </cell>
          <cell r="E10" t="str">
            <v>McMillan Media Studio</v>
          </cell>
          <cell r="F10" t="str">
            <v>00</v>
          </cell>
          <cell r="G10">
            <v>19635</v>
          </cell>
          <cell r="H10">
            <v>19635</v>
          </cell>
          <cell r="I10">
            <v>0</v>
          </cell>
          <cell r="J10"/>
          <cell r="K10"/>
          <cell r="L10"/>
          <cell r="M10"/>
          <cell r="N10"/>
          <cell r="O10"/>
          <cell r="P10"/>
          <cell r="Q10"/>
          <cell r="R10"/>
          <cell r="S10" t="str">
            <v>16-71-7703-16-105-LSTA</v>
          </cell>
        </row>
        <row r="11">
          <cell r="A11" t="str">
            <v>207485</v>
          </cell>
          <cell r="B11" t="str">
            <v>Fond du Lac Public Library</v>
          </cell>
          <cell r="C11" t="str">
            <v>044555899</v>
          </cell>
          <cell r="D11" t="str">
            <v>Fond du Lac Public Library</v>
          </cell>
          <cell r="E11" t="str">
            <v>Teacher Technology Kits</v>
          </cell>
          <cell r="F11" t="str">
            <v>00</v>
          </cell>
          <cell r="G11">
            <v>12195</v>
          </cell>
          <cell r="H11">
            <v>12195</v>
          </cell>
          <cell r="I11">
            <v>0</v>
          </cell>
          <cell r="J11"/>
          <cell r="K11"/>
          <cell r="L11"/>
          <cell r="M11"/>
          <cell r="N11"/>
          <cell r="O11"/>
          <cell r="P11"/>
          <cell r="Q11"/>
          <cell r="R11"/>
          <cell r="S11" t="str">
            <v>16-20-7485-16-107-LSTA</v>
          </cell>
        </row>
        <row r="12">
          <cell r="A12" t="str">
            <v>637549</v>
          </cell>
          <cell r="B12" t="str">
            <v>Frank B. Koller Memorial Library</v>
          </cell>
          <cell r="C12" t="str">
            <v>056362806</v>
          </cell>
          <cell r="D12" t="str">
            <v>Frank B. Koller Memorial Library</v>
          </cell>
          <cell r="E12" t="str">
            <v>Memory Project Studio</v>
          </cell>
          <cell r="F12" t="str">
            <v>00</v>
          </cell>
          <cell r="G12">
            <v>920</v>
          </cell>
          <cell r="H12">
            <v>920</v>
          </cell>
          <cell r="I12">
            <v>0</v>
          </cell>
          <cell r="J12"/>
          <cell r="K12"/>
          <cell r="L12"/>
          <cell r="M12"/>
          <cell r="N12"/>
          <cell r="O12"/>
          <cell r="P12"/>
          <cell r="Q12"/>
          <cell r="R12"/>
          <cell r="S12" t="str">
            <v>16-63-7549-16-109-LSTA</v>
          </cell>
        </row>
        <row r="13">
          <cell r="A13" t="str">
            <v>519930</v>
          </cell>
          <cell r="B13" t="str">
            <v>Lakeshores Library System</v>
          </cell>
          <cell r="C13" t="str">
            <v>619844442</v>
          </cell>
          <cell r="D13" t="str">
            <v>Lakeshores Library System</v>
          </cell>
          <cell r="E13" t="str">
            <v>LLS / KCLS Mobile Maker Spaces</v>
          </cell>
          <cell r="F13" t="str">
            <v>00</v>
          </cell>
          <cell r="G13">
            <v>16710</v>
          </cell>
          <cell r="H13">
            <v>16710</v>
          </cell>
          <cell r="I13">
            <v>0</v>
          </cell>
          <cell r="J13"/>
          <cell r="K13"/>
          <cell r="L13"/>
          <cell r="M13"/>
          <cell r="N13"/>
          <cell r="O13"/>
          <cell r="P13"/>
          <cell r="Q13"/>
          <cell r="R13"/>
          <cell r="S13" t="str">
            <v>16-51-9930-16-111-LSTA</v>
          </cell>
        </row>
        <row r="14">
          <cell r="A14" t="str">
            <v>077522</v>
          </cell>
          <cell r="B14" t="str">
            <v>Grantsburg Public Library</v>
          </cell>
          <cell r="C14" t="str">
            <v>171809705</v>
          </cell>
          <cell r="D14" t="str">
            <v>Grantsburg Public Library</v>
          </cell>
          <cell r="E14" t="str">
            <v>STEAMpacs</v>
          </cell>
          <cell r="F14" t="str">
            <v>00</v>
          </cell>
          <cell r="G14">
            <v>1729</v>
          </cell>
          <cell r="H14">
            <v>1729</v>
          </cell>
          <cell r="I14">
            <v>0</v>
          </cell>
          <cell r="J14"/>
          <cell r="K14"/>
          <cell r="L14"/>
          <cell r="M14"/>
          <cell r="N14"/>
          <cell r="O14"/>
          <cell r="P14"/>
          <cell r="Q14"/>
          <cell r="R14"/>
          <cell r="S14" t="str">
            <v>16-07-7522-16-113-LSTA</v>
          </cell>
        </row>
        <row r="15">
          <cell r="A15" t="str">
            <v>707577</v>
          </cell>
          <cell r="B15" t="str">
            <v>Neenah Public Library</v>
          </cell>
          <cell r="C15" t="str">
            <v>054114067</v>
          </cell>
          <cell r="D15" t="str">
            <v>Neenah Public Library</v>
          </cell>
          <cell r="E15" t="str">
            <v>Neenah Laptop Project</v>
          </cell>
          <cell r="F15" t="str">
            <v>00</v>
          </cell>
          <cell r="G15">
            <v>8880</v>
          </cell>
          <cell r="H15">
            <v>8880</v>
          </cell>
          <cell r="I15">
            <v>0</v>
          </cell>
          <cell r="J15"/>
          <cell r="K15"/>
          <cell r="L15"/>
          <cell r="M15"/>
          <cell r="N15"/>
          <cell r="O15"/>
          <cell r="P15"/>
          <cell r="Q15"/>
          <cell r="R15"/>
          <cell r="S15" t="str">
            <v>16-70-7577-16-115-LSTA</v>
          </cell>
        </row>
        <row r="16">
          <cell r="A16" t="str">
            <v>539926</v>
          </cell>
          <cell r="B16" t="str">
            <v>Arrowhead Library System</v>
          </cell>
          <cell r="C16" t="str">
            <v>078376758</v>
          </cell>
          <cell r="D16" t="str">
            <v>Arrowhead Library System</v>
          </cell>
          <cell r="E16" t="str">
            <v>ALS Mobile Makerspace</v>
          </cell>
          <cell r="F16" t="str">
            <v>00</v>
          </cell>
          <cell r="G16">
            <v>6388</v>
          </cell>
          <cell r="H16">
            <v>6388</v>
          </cell>
          <cell r="I16">
            <v>0</v>
          </cell>
          <cell r="J16"/>
          <cell r="K16"/>
          <cell r="L16"/>
          <cell r="M16"/>
          <cell r="N16"/>
          <cell r="O16"/>
          <cell r="P16"/>
          <cell r="Q16"/>
          <cell r="R16"/>
          <cell r="S16" t="str">
            <v>16-53-9926-16-117-LSTA</v>
          </cell>
        </row>
        <row r="17">
          <cell r="A17" t="str">
            <v>287487</v>
          </cell>
          <cell r="B17" t="str">
            <v>Dwight Foster Public Library</v>
          </cell>
          <cell r="C17" t="str">
            <v>159324326</v>
          </cell>
          <cell r="D17" t="str">
            <v>Dwight Foster Public Library</v>
          </cell>
          <cell r="E17" t="str">
            <v>Jefferson County Union/Hoard's Dairyman Digitization</v>
          </cell>
          <cell r="F17" t="str">
            <v>00</v>
          </cell>
          <cell r="G17">
            <v>9280</v>
          </cell>
          <cell r="H17">
            <v>9280</v>
          </cell>
          <cell r="I17">
            <v>0</v>
          </cell>
          <cell r="J17"/>
          <cell r="K17"/>
          <cell r="L17"/>
          <cell r="M17"/>
          <cell r="N17"/>
          <cell r="O17"/>
          <cell r="P17"/>
          <cell r="Q17"/>
          <cell r="R17"/>
          <cell r="S17" t="str">
            <v>16-28-7487-16-119-LSTA</v>
          </cell>
        </row>
        <row r="18">
          <cell r="A18" t="str">
            <v>139937</v>
          </cell>
          <cell r="B18" t="str">
            <v>South Central Library System</v>
          </cell>
          <cell r="C18" t="str">
            <v>096349006</v>
          </cell>
          <cell r="D18" t="str">
            <v>South Central Library System</v>
          </cell>
          <cell r="E18" t="str">
            <v>Serving job-seekers, the jobless, and the under-employed: A planning grant</v>
          </cell>
          <cell r="F18" t="str">
            <v>00</v>
          </cell>
          <cell r="G18">
            <v>1000</v>
          </cell>
          <cell r="H18">
            <v>1000</v>
          </cell>
          <cell r="I18">
            <v>0</v>
          </cell>
          <cell r="J18"/>
          <cell r="K18"/>
          <cell r="L18"/>
          <cell r="M18"/>
          <cell r="N18"/>
          <cell r="O18"/>
          <cell r="P18"/>
          <cell r="Q18"/>
          <cell r="R18"/>
          <cell r="S18" t="str">
            <v>16-13-9937-16-121-LSTA</v>
          </cell>
        </row>
        <row r="19">
          <cell r="A19" t="str">
            <v>367452</v>
          </cell>
          <cell r="B19" t="str">
            <v>Manitowoc Public Library</v>
          </cell>
          <cell r="C19" t="str">
            <v>621351501</v>
          </cell>
          <cell r="D19" t="str">
            <v>MANITOWOC, CITY OF - Also Traded as MANITOWOC PUBLIC LIBRARY</v>
          </cell>
          <cell r="E19" t="str">
            <v>Manitowoc Public Library Citizenship Information Project</v>
          </cell>
          <cell r="F19" t="str">
            <v>00</v>
          </cell>
          <cell r="G19">
            <v>8393</v>
          </cell>
          <cell r="H19">
            <v>8393</v>
          </cell>
          <cell r="I19">
            <v>0</v>
          </cell>
          <cell r="J19"/>
          <cell r="K19"/>
          <cell r="L19"/>
          <cell r="M19"/>
          <cell r="N19"/>
          <cell r="O19"/>
          <cell r="P19"/>
          <cell r="Q19"/>
          <cell r="R19"/>
          <cell r="S19" t="str">
            <v>16-36-7452-16-123-LSTA</v>
          </cell>
        </row>
        <row r="20">
          <cell r="A20" t="str">
            <v>137414</v>
          </cell>
          <cell r="B20" t="str">
            <v>Dane County Library Service</v>
          </cell>
          <cell r="C20" t="str">
            <v>124300971</v>
          </cell>
          <cell r="D20" t="str">
            <v>Dane County Library Service</v>
          </cell>
          <cell r="E20" t="str">
            <v>Library Outreach  to Dane County Economic Assistance Participants</v>
          </cell>
          <cell r="F20" t="str">
            <v>00</v>
          </cell>
          <cell r="G20">
            <v>6485</v>
          </cell>
          <cell r="H20">
            <v>6485</v>
          </cell>
          <cell r="I20">
            <v>0</v>
          </cell>
          <cell r="J20"/>
          <cell r="K20"/>
          <cell r="L20"/>
          <cell r="M20"/>
          <cell r="N20"/>
          <cell r="O20"/>
          <cell r="P20"/>
          <cell r="Q20"/>
          <cell r="R20"/>
          <cell r="S20" t="str">
            <v>16-13-7414-16-125-LSTA</v>
          </cell>
        </row>
        <row r="21">
          <cell r="A21" t="str">
            <v>029935</v>
          </cell>
          <cell r="B21" t="str">
            <v>Northern Waters Library Service</v>
          </cell>
          <cell r="C21" t="str">
            <v>092311851</v>
          </cell>
          <cell r="D21" t="str">
            <v>Northern Waters Library Service</v>
          </cell>
          <cell r="E21" t="str">
            <v>Building Dementia Friendly Libraries in Northern Wisconsin</v>
          </cell>
          <cell r="F21" t="str">
            <v>00</v>
          </cell>
          <cell r="G21">
            <v>20321</v>
          </cell>
          <cell r="H21">
            <v>20321</v>
          </cell>
          <cell r="I21">
            <v>0</v>
          </cell>
          <cell r="J21"/>
          <cell r="K21"/>
          <cell r="L21"/>
          <cell r="M21"/>
          <cell r="N21"/>
          <cell r="O21"/>
          <cell r="P21"/>
          <cell r="Q21"/>
          <cell r="R21"/>
          <cell r="S21" t="str">
            <v>16-02-9935-16-127-LSTA</v>
          </cell>
        </row>
        <row r="22">
          <cell r="A22" t="str">
            <v>369931</v>
          </cell>
          <cell r="B22" t="str">
            <v>Manitowoc-Calumet Library System</v>
          </cell>
          <cell r="C22" t="str">
            <v>020678808</v>
          </cell>
          <cell r="D22" t="str">
            <v>Manitowoc-Calumet Library System</v>
          </cell>
          <cell r="E22" t="str">
            <v>Hearing Loops in Community Meeting Rooms</v>
          </cell>
          <cell r="F22" t="str">
            <v>00</v>
          </cell>
          <cell r="G22">
            <v>20000</v>
          </cell>
          <cell r="H22">
            <v>20000</v>
          </cell>
          <cell r="I22">
            <v>0</v>
          </cell>
          <cell r="J22"/>
          <cell r="K22"/>
          <cell r="L22"/>
          <cell r="M22"/>
          <cell r="N22"/>
          <cell r="O22"/>
          <cell r="P22"/>
          <cell r="Q22"/>
          <cell r="R22"/>
          <cell r="S22" t="str">
            <v>16-36-9931-16-129-LSTA</v>
          </cell>
        </row>
        <row r="23">
          <cell r="A23" t="str">
            <v>307402</v>
          </cell>
          <cell r="B23" t="str">
            <v>Kenosha Public Library</v>
          </cell>
          <cell r="C23" t="str">
            <v>114385367</v>
          </cell>
          <cell r="D23" t="str">
            <v>Kenosha Public Library</v>
          </cell>
          <cell r="E23" t="str">
            <v>Kenosha Connects</v>
          </cell>
          <cell r="F23" t="str">
            <v>00</v>
          </cell>
          <cell r="G23">
            <v>15928</v>
          </cell>
          <cell r="H23">
            <v>15928</v>
          </cell>
          <cell r="I23">
            <v>0</v>
          </cell>
          <cell r="J23"/>
          <cell r="K23"/>
          <cell r="L23"/>
          <cell r="M23"/>
          <cell r="N23"/>
          <cell r="O23"/>
          <cell r="P23"/>
          <cell r="Q23"/>
          <cell r="R23"/>
          <cell r="S23" t="str">
            <v>16-30-7402-16-131-LSTA</v>
          </cell>
        </row>
        <row r="24">
          <cell r="A24" t="str">
            <v>189928</v>
          </cell>
          <cell r="B24" t="str">
            <v>Indianhead Federated Library System</v>
          </cell>
          <cell r="C24" t="str">
            <v>078570871</v>
          </cell>
          <cell r="D24" t="str">
            <v>Indianhead Federated Library System</v>
          </cell>
          <cell r="E24" t="str">
            <v>Unpacking the Complex Issues of Poverty:  A Planning Grant</v>
          </cell>
          <cell r="F24" t="str">
            <v>00</v>
          </cell>
          <cell r="G24">
            <v>2000</v>
          </cell>
          <cell r="H24">
            <v>2000</v>
          </cell>
          <cell r="I24">
            <v>0</v>
          </cell>
          <cell r="J24"/>
          <cell r="K24"/>
          <cell r="L24"/>
          <cell r="M24"/>
          <cell r="N24"/>
          <cell r="O24"/>
          <cell r="P24"/>
          <cell r="Q24"/>
          <cell r="R24"/>
          <cell r="S24" t="str">
            <v>16-18-9928-16-133-LSTA</v>
          </cell>
        </row>
        <row r="25">
          <cell r="A25" t="str">
            <v>539926</v>
          </cell>
          <cell r="B25" t="str">
            <v>Arrowhead Library System</v>
          </cell>
          <cell r="C25" t="str">
            <v>078376758</v>
          </cell>
          <cell r="D25" t="str">
            <v>Arrowhead Library System</v>
          </cell>
          <cell r="E25" t="str">
            <v>Accessible Early Literacy: Apps and Websites Supporting Early Learning and Building Community in Rock County</v>
          </cell>
          <cell r="F25" t="str">
            <v>00</v>
          </cell>
          <cell r="G25">
            <v>15000</v>
          </cell>
          <cell r="H25">
            <v>15000</v>
          </cell>
          <cell r="I25">
            <v>0</v>
          </cell>
          <cell r="J25"/>
          <cell r="K25"/>
          <cell r="L25"/>
          <cell r="M25"/>
          <cell r="N25"/>
          <cell r="O25"/>
          <cell r="P25"/>
          <cell r="Q25"/>
          <cell r="R25"/>
          <cell r="S25" t="str">
            <v>16-53-9926-16-135-LSTA</v>
          </cell>
        </row>
        <row r="26">
          <cell r="A26" t="str">
            <v>487438</v>
          </cell>
          <cell r="B26" t="str">
            <v>St. Croix Falls Public Library</v>
          </cell>
          <cell r="C26" t="str">
            <v>193559184</v>
          </cell>
          <cell r="D26" t="str">
            <v>St. Croix Falls Public Library</v>
          </cell>
          <cell r="E26" t="str">
            <v>Parent Engagement, School Readiness, and Play with the St. Croix Falls Public Library</v>
          </cell>
          <cell r="F26" t="str">
            <v>00</v>
          </cell>
          <cell r="G26">
            <v>7250</v>
          </cell>
          <cell r="H26">
            <v>7250</v>
          </cell>
          <cell r="I26">
            <v>0</v>
          </cell>
          <cell r="J26"/>
          <cell r="K26"/>
          <cell r="L26"/>
          <cell r="M26"/>
          <cell r="N26"/>
          <cell r="O26"/>
          <cell r="P26"/>
          <cell r="Q26"/>
          <cell r="R26"/>
          <cell r="S26" t="str">
            <v>16-48-7438-16-137-LSTA</v>
          </cell>
        </row>
        <row r="27">
          <cell r="A27" t="str">
            <v>407454</v>
          </cell>
          <cell r="B27" t="str">
            <v>Milwaukee Public Library</v>
          </cell>
          <cell r="C27" t="str">
            <v>030467963</v>
          </cell>
          <cell r="D27" t="str">
            <v>Milwaukee Public Library</v>
          </cell>
          <cell r="E27" t="str">
            <v>Milwaukee Public Library Literacy Kits</v>
          </cell>
          <cell r="F27" t="str">
            <v>00</v>
          </cell>
          <cell r="G27">
            <v>3360</v>
          </cell>
          <cell r="H27">
            <v>3360</v>
          </cell>
          <cell r="I27">
            <v>0</v>
          </cell>
          <cell r="J27"/>
          <cell r="K27"/>
          <cell r="L27"/>
          <cell r="M27"/>
          <cell r="N27"/>
          <cell r="O27"/>
          <cell r="P27"/>
          <cell r="Q27"/>
          <cell r="R27"/>
          <cell r="S27" t="str">
            <v>16-40-7454-16-139-LSTA</v>
          </cell>
        </row>
        <row r="28">
          <cell r="A28" t="str">
            <v>677575</v>
          </cell>
          <cell r="B28" t="str">
            <v>Muskego Public Library</v>
          </cell>
          <cell r="C28" t="str">
            <v>120463443</v>
          </cell>
          <cell r="D28" t="str">
            <v>Muskego Public Library</v>
          </cell>
          <cell r="E28" t="str">
            <v>Enhancing Children’s Early Literacy Skills by Introducing Early Literacy Computers</v>
          </cell>
          <cell r="F28" t="str">
            <v>00</v>
          </cell>
          <cell r="G28">
            <v>15595</v>
          </cell>
          <cell r="H28">
            <v>15595</v>
          </cell>
          <cell r="I28">
            <v>0</v>
          </cell>
          <cell r="J28"/>
          <cell r="K28"/>
          <cell r="L28"/>
          <cell r="M28"/>
          <cell r="N28"/>
          <cell r="O28"/>
          <cell r="P28"/>
          <cell r="Q28"/>
          <cell r="R28"/>
          <cell r="S28" t="str">
            <v>16-67-7575-16-141-LSTA</v>
          </cell>
        </row>
        <row r="29">
          <cell r="A29" t="str">
            <v>367452</v>
          </cell>
          <cell r="B29" t="str">
            <v>Manitowoc Public Library</v>
          </cell>
          <cell r="C29" t="str">
            <v>621351501</v>
          </cell>
          <cell r="D29" t="str">
            <v>MANITOWOC, CITY OF - Also Traded as MANITOWOC PUBLIC LIBRARY</v>
          </cell>
          <cell r="E29" t="str">
            <v>Adult Literacy Service Needs of the Manitowoc County Corrections System</v>
          </cell>
          <cell r="F29" t="str">
            <v>00</v>
          </cell>
          <cell r="G29">
            <v>2000</v>
          </cell>
          <cell r="H29">
            <v>2000</v>
          </cell>
          <cell r="I29">
            <v>0</v>
          </cell>
          <cell r="J29"/>
          <cell r="K29"/>
          <cell r="L29"/>
          <cell r="M29"/>
          <cell r="N29"/>
          <cell r="O29"/>
          <cell r="P29"/>
          <cell r="Q29"/>
          <cell r="R29"/>
          <cell r="S29" t="str">
            <v>16-36-7452-16-143-LSTA</v>
          </cell>
        </row>
        <row r="30">
          <cell r="A30" t="str">
            <v>229938</v>
          </cell>
          <cell r="B30" t="str">
            <v>Southwest Wisconsin Library System</v>
          </cell>
          <cell r="C30" t="str">
            <v>124031824</v>
          </cell>
          <cell r="D30" t="str">
            <v>Southwest Wisconsin Library System</v>
          </cell>
          <cell r="E30" t="str">
            <v>Empowering Youth with Skills for Lifelong Learning</v>
          </cell>
          <cell r="F30" t="str">
            <v>00</v>
          </cell>
          <cell r="G30">
            <v>10793</v>
          </cell>
          <cell r="H30">
            <v>10793</v>
          </cell>
          <cell r="I30">
            <v>0</v>
          </cell>
          <cell r="J30"/>
          <cell r="K30"/>
          <cell r="L30"/>
          <cell r="M30"/>
          <cell r="N30"/>
          <cell r="O30"/>
          <cell r="P30"/>
          <cell r="Q30"/>
          <cell r="R30"/>
          <cell r="S30" t="str">
            <v>16-22-9938-16-145-LSTA</v>
          </cell>
        </row>
        <row r="31">
          <cell r="A31" t="str">
            <v>369931</v>
          </cell>
          <cell r="B31" t="str">
            <v>Manitowoc-Calumet Library System</v>
          </cell>
          <cell r="C31" t="str">
            <v>020678808</v>
          </cell>
          <cell r="D31" t="str">
            <v>Manitowoc-Calumet Library System</v>
          </cell>
          <cell r="E31" t="str">
            <v>Hispanic/Latino Community's Literacy Needs</v>
          </cell>
          <cell r="F31" t="str">
            <v>00</v>
          </cell>
          <cell r="G31">
            <v>2000</v>
          </cell>
          <cell r="H31">
            <v>2000</v>
          </cell>
          <cell r="I31">
            <v>0</v>
          </cell>
          <cell r="J31"/>
          <cell r="K31"/>
          <cell r="L31"/>
          <cell r="M31"/>
          <cell r="N31"/>
          <cell r="O31"/>
          <cell r="P31"/>
          <cell r="Q31"/>
          <cell r="R31"/>
          <cell r="S31" t="str">
            <v>16-36-9931-16-147-LSTA</v>
          </cell>
        </row>
        <row r="32">
          <cell r="A32" t="str">
            <v>029935</v>
          </cell>
          <cell r="B32" t="str">
            <v>Northern Waters Library Service</v>
          </cell>
          <cell r="C32" t="str">
            <v>092311851</v>
          </cell>
          <cell r="D32" t="str">
            <v>Northern Waters Library Service</v>
          </cell>
          <cell r="E32" t="str">
            <v>NWLS Delivery Service</v>
          </cell>
          <cell r="F32" t="str">
            <v>00</v>
          </cell>
          <cell r="G32">
            <v>15000</v>
          </cell>
          <cell r="H32">
            <v>15000</v>
          </cell>
          <cell r="I32">
            <v>0</v>
          </cell>
          <cell r="J32"/>
          <cell r="K32"/>
          <cell r="L32"/>
          <cell r="M32"/>
          <cell r="N32"/>
          <cell r="O32"/>
          <cell r="P32"/>
          <cell r="Q32"/>
          <cell r="R32"/>
          <cell r="S32" t="str">
            <v>16-02-9935-16-149-LSTA</v>
          </cell>
        </row>
        <row r="33">
          <cell r="A33" t="str">
            <v>139937</v>
          </cell>
          <cell r="B33" t="str">
            <v>South Central Library System</v>
          </cell>
          <cell r="C33" t="str">
            <v>124475542</v>
          </cell>
          <cell r="D33" t="str">
            <v>South Central Library System</v>
          </cell>
          <cell r="E33" t="str">
            <v>Delivery Services - Wisconsin Libraries Delivery Network</v>
          </cell>
          <cell r="F33" t="str">
            <v>00</v>
          </cell>
          <cell r="G33">
            <v>75000</v>
          </cell>
          <cell r="H33">
            <v>75000</v>
          </cell>
          <cell r="I33">
            <v>0</v>
          </cell>
          <cell r="J33"/>
          <cell r="K33"/>
          <cell r="L33"/>
          <cell r="M33"/>
          <cell r="N33"/>
          <cell r="O33"/>
          <cell r="P33"/>
          <cell r="Q33"/>
          <cell r="R33"/>
          <cell r="S33" t="str">
            <v>16-13-9937-16-151-LSTA</v>
          </cell>
        </row>
        <row r="34">
          <cell r="A34" t="str">
            <v>229938</v>
          </cell>
          <cell r="B34" t="str">
            <v>Southwest Wisconsin Library System</v>
          </cell>
          <cell r="C34" t="str">
            <v>124031824</v>
          </cell>
          <cell r="D34" t="str">
            <v>Southwest Wisconsin Library System</v>
          </cell>
          <cell r="E34" t="str">
            <v>SWLS 2016 Technology Projects</v>
          </cell>
          <cell r="F34" t="str">
            <v>00</v>
          </cell>
          <cell r="G34">
            <v>14100</v>
          </cell>
          <cell r="H34">
            <v>14100</v>
          </cell>
          <cell r="I34">
            <v>0</v>
          </cell>
          <cell r="J34"/>
          <cell r="K34"/>
          <cell r="L34"/>
          <cell r="M34"/>
          <cell r="N34"/>
          <cell r="O34"/>
          <cell r="P34"/>
          <cell r="Q34"/>
          <cell r="R34"/>
          <cell r="S34" t="str">
            <v>16-22-9938-16-153-LSTA</v>
          </cell>
        </row>
        <row r="35">
          <cell r="A35" t="str">
            <v>329940</v>
          </cell>
          <cell r="B35" t="str">
            <v>Winding Rivers Library System</v>
          </cell>
          <cell r="C35" t="str">
            <v>120555057</v>
          </cell>
          <cell r="D35" t="str">
            <v>Winding Rivers Library System</v>
          </cell>
          <cell r="E35" t="str">
            <v>Improving WRLS Infrastructure to Increase Wireless Access</v>
          </cell>
          <cell r="F35" t="str">
            <v>00</v>
          </cell>
          <cell r="G35">
            <v>22600</v>
          </cell>
          <cell r="H35">
            <v>22600</v>
          </cell>
          <cell r="I35">
            <v>0</v>
          </cell>
          <cell r="J35"/>
          <cell r="K35"/>
          <cell r="L35"/>
          <cell r="M35"/>
          <cell r="N35"/>
          <cell r="O35"/>
          <cell r="P35"/>
          <cell r="Q35"/>
          <cell r="R35"/>
          <cell r="S35" t="str">
            <v>16-32-9940-16-155-LSTA</v>
          </cell>
        </row>
        <row r="36">
          <cell r="A36" t="str">
            <v>369931</v>
          </cell>
          <cell r="B36" t="str">
            <v>Manitowoc-Calumet Library System</v>
          </cell>
          <cell r="C36" t="str">
            <v>020678808</v>
          </cell>
          <cell r="D36" t="str">
            <v>Manitowoc-Calumet Library System</v>
          </cell>
          <cell r="E36" t="str">
            <v>Internet Service Costs</v>
          </cell>
          <cell r="F36" t="str">
            <v>00</v>
          </cell>
          <cell r="G36">
            <v>8400</v>
          </cell>
          <cell r="H36">
            <v>8400</v>
          </cell>
          <cell r="I36">
            <v>0</v>
          </cell>
          <cell r="J36"/>
          <cell r="K36"/>
          <cell r="L36"/>
          <cell r="M36"/>
          <cell r="N36"/>
          <cell r="O36"/>
          <cell r="P36"/>
          <cell r="Q36"/>
          <cell r="R36"/>
          <cell r="S36" t="str">
            <v>16-36-9931-16-157-LSTA</v>
          </cell>
        </row>
        <row r="37">
          <cell r="A37" t="str">
            <v>539926</v>
          </cell>
          <cell r="B37" t="str">
            <v>Arrowhead Library System</v>
          </cell>
          <cell r="C37" t="str">
            <v>078376758</v>
          </cell>
          <cell r="D37" t="str">
            <v>Arrowhead Library System</v>
          </cell>
          <cell r="E37" t="str">
            <v>ALS Technology Projects 2016</v>
          </cell>
          <cell r="F37" t="str">
            <v>00</v>
          </cell>
          <cell r="G37">
            <v>9600</v>
          </cell>
          <cell r="H37">
            <v>9600</v>
          </cell>
          <cell r="I37">
            <v>0</v>
          </cell>
          <cell r="J37"/>
          <cell r="K37"/>
          <cell r="L37"/>
          <cell r="M37"/>
          <cell r="N37"/>
          <cell r="O37"/>
          <cell r="P37"/>
          <cell r="Q37"/>
          <cell r="R37"/>
          <cell r="S37" t="str">
            <v>16-53-9926-16-159-LSTA</v>
          </cell>
        </row>
        <row r="38">
          <cell r="A38" t="str">
            <v>029935</v>
          </cell>
          <cell r="B38" t="str">
            <v>Northern Waters Library Service</v>
          </cell>
          <cell r="C38" t="str">
            <v>092311851</v>
          </cell>
          <cell r="D38" t="str">
            <v>Northern Waters Library Service</v>
          </cell>
          <cell r="E38" t="str">
            <v>NWLS Technology and Database Project</v>
          </cell>
          <cell r="F38" t="str">
            <v>00</v>
          </cell>
          <cell r="G38">
            <v>23700</v>
          </cell>
          <cell r="H38">
            <v>23700</v>
          </cell>
          <cell r="I38">
            <v>0</v>
          </cell>
          <cell r="J38"/>
          <cell r="K38"/>
          <cell r="L38"/>
          <cell r="M38"/>
          <cell r="N38"/>
          <cell r="O38"/>
          <cell r="P38"/>
          <cell r="Q38"/>
          <cell r="R38"/>
          <cell r="S38" t="str">
            <v>16-02-9935-16-161-LSTA</v>
          </cell>
        </row>
        <row r="39">
          <cell r="A39" t="str">
            <v>449936</v>
          </cell>
          <cell r="B39" t="str">
            <v>Outagamie Waupaca Library System</v>
          </cell>
          <cell r="C39" t="str">
            <v>158310219</v>
          </cell>
          <cell r="D39" t="str">
            <v>Outagamie Waupaca Library System</v>
          </cell>
          <cell r="E39" t="str">
            <v>Support for OWLSnet data circuits</v>
          </cell>
          <cell r="F39" t="str">
            <v>00</v>
          </cell>
          <cell r="G39">
            <v>13800</v>
          </cell>
          <cell r="H39">
            <v>13800</v>
          </cell>
          <cell r="I39">
            <v>0</v>
          </cell>
          <cell r="J39"/>
          <cell r="K39"/>
          <cell r="L39"/>
          <cell r="M39"/>
          <cell r="N39"/>
          <cell r="O39"/>
          <cell r="P39"/>
          <cell r="Q39"/>
          <cell r="R39"/>
          <cell r="S39" t="str">
            <v>16-44-9936-16-163-LSTA</v>
          </cell>
        </row>
        <row r="40">
          <cell r="A40" t="str">
            <v>379942</v>
          </cell>
          <cell r="B40" t="str">
            <v>Wisconsin Valley Library Service</v>
          </cell>
          <cell r="C40" t="str">
            <v>177871365</v>
          </cell>
          <cell r="D40" t="str">
            <v>Wisconsin Valley Library Service</v>
          </cell>
          <cell r="E40" t="str">
            <v>LSTA Technology Projects</v>
          </cell>
          <cell r="F40" t="str">
            <v>00</v>
          </cell>
          <cell r="G40">
            <v>26900</v>
          </cell>
          <cell r="H40">
            <v>26900</v>
          </cell>
          <cell r="I40">
            <v>0</v>
          </cell>
          <cell r="J40"/>
          <cell r="K40"/>
          <cell r="L40"/>
          <cell r="M40"/>
          <cell r="N40"/>
          <cell r="O40"/>
          <cell r="P40"/>
          <cell r="Q40"/>
          <cell r="R40"/>
          <cell r="S40" t="str">
            <v>16-37-9942-16-165-LSTA</v>
          </cell>
        </row>
        <row r="41">
          <cell r="A41" t="str">
            <v>139937</v>
          </cell>
          <cell r="B41" t="str">
            <v>South Central Library System</v>
          </cell>
          <cell r="C41" t="str">
            <v>096349006</v>
          </cell>
          <cell r="D41" t="str">
            <v>South Central Library System</v>
          </cell>
          <cell r="E41" t="str">
            <v>2016 Public Library system Technology</v>
          </cell>
          <cell r="F41" t="str">
            <v>00</v>
          </cell>
          <cell r="G41">
            <v>42900</v>
          </cell>
          <cell r="H41">
            <v>42900</v>
          </cell>
          <cell r="I41">
            <v>0</v>
          </cell>
          <cell r="J41"/>
          <cell r="K41"/>
          <cell r="L41"/>
          <cell r="M41"/>
          <cell r="N41"/>
          <cell r="O41"/>
          <cell r="P41"/>
          <cell r="Q41"/>
          <cell r="R41"/>
          <cell r="S41" t="str">
            <v>16-13-9937-16-167-LSTA</v>
          </cell>
        </row>
        <row r="42">
          <cell r="A42" t="str">
            <v>599927</v>
          </cell>
          <cell r="B42" t="str">
            <v>Eastern Shores Library System</v>
          </cell>
          <cell r="C42" t="str">
            <v>024220297</v>
          </cell>
          <cell r="D42" t="str">
            <v>Eastern Shores Library System</v>
          </cell>
          <cell r="E42" t="str">
            <v>System Director</v>
          </cell>
          <cell r="F42" t="str">
            <v>00</v>
          </cell>
          <cell r="G42">
            <v>11100</v>
          </cell>
          <cell r="H42">
            <v>11100</v>
          </cell>
          <cell r="I42">
            <v>0</v>
          </cell>
          <cell r="J42"/>
          <cell r="K42"/>
          <cell r="L42"/>
          <cell r="M42"/>
          <cell r="N42"/>
          <cell r="O42"/>
          <cell r="P42"/>
          <cell r="Q42"/>
          <cell r="R42"/>
          <cell r="S42" t="str">
            <v>16-59-9927-16-169-LSTA</v>
          </cell>
        </row>
        <row r="43">
          <cell r="A43" t="str">
            <v>409933</v>
          </cell>
          <cell r="B43" t="str">
            <v>Milwaukee County Federated Library System</v>
          </cell>
          <cell r="C43" t="str">
            <v>186931192</v>
          </cell>
          <cell r="D43" t="str">
            <v>Milwaukee County Federated Library System</v>
          </cell>
          <cell r="E43" t="str">
            <v>Library System Technology</v>
          </cell>
          <cell r="F43" t="str">
            <v>00</v>
          </cell>
          <cell r="G43">
            <v>36900</v>
          </cell>
          <cell r="H43">
            <v>36900</v>
          </cell>
          <cell r="I43">
            <v>0</v>
          </cell>
          <cell r="J43"/>
          <cell r="K43"/>
          <cell r="L43"/>
          <cell r="M43"/>
          <cell r="N43"/>
          <cell r="O43"/>
          <cell r="P43"/>
          <cell r="Q43"/>
          <cell r="R43"/>
          <cell r="S43" t="str">
            <v>16-40-9933-16-171-LSTA</v>
          </cell>
        </row>
        <row r="44">
          <cell r="A44" t="str">
            <v>189928</v>
          </cell>
          <cell r="B44" t="str">
            <v>Indianhead Federated Library System</v>
          </cell>
          <cell r="C44" t="str">
            <v>078570871</v>
          </cell>
          <cell r="D44" t="str">
            <v>Indianhead Federated Library System</v>
          </cell>
          <cell r="E44" t="str">
            <v>Technology and Design Director</v>
          </cell>
          <cell r="F44" t="str">
            <v>00</v>
          </cell>
          <cell r="G44">
            <v>34000</v>
          </cell>
          <cell r="H44">
            <v>34000</v>
          </cell>
          <cell r="I44">
            <v>0</v>
          </cell>
          <cell r="J44"/>
          <cell r="K44"/>
          <cell r="L44"/>
          <cell r="M44"/>
          <cell r="N44"/>
          <cell r="O44"/>
          <cell r="P44"/>
          <cell r="Q44"/>
          <cell r="R44"/>
          <cell r="S44" t="str">
            <v>16-18-9928-16-173-LSTA</v>
          </cell>
        </row>
        <row r="45">
          <cell r="A45" t="str">
            <v>519930</v>
          </cell>
          <cell r="B45" t="str">
            <v>Lakeshores Library System</v>
          </cell>
          <cell r="C45" t="str">
            <v>619844442</v>
          </cell>
          <cell r="D45" t="str">
            <v>Lakeshores Library System</v>
          </cell>
          <cell r="E45" t="str">
            <v>2016 LLS Technology Projects</v>
          </cell>
          <cell r="F45" t="str">
            <v>00</v>
          </cell>
          <cell r="G45">
            <v>14400</v>
          </cell>
          <cell r="H45">
            <v>14400</v>
          </cell>
          <cell r="I45">
            <v>0</v>
          </cell>
          <cell r="J45"/>
          <cell r="K45"/>
          <cell r="L45"/>
          <cell r="M45"/>
          <cell r="N45"/>
          <cell r="O45"/>
          <cell r="P45"/>
          <cell r="Q45"/>
          <cell r="R45"/>
          <cell r="S45" t="str">
            <v>16-51-9930-16-175-LSTA</v>
          </cell>
        </row>
        <row r="46">
          <cell r="A46" t="str">
            <v>059934</v>
          </cell>
          <cell r="B46" t="str">
            <v>Nicolet Federated Library System</v>
          </cell>
          <cell r="C46" t="str">
            <v>134982800</v>
          </cell>
          <cell r="D46" t="str">
            <v>Nicolet Federated Library System</v>
          </cell>
          <cell r="E46" t="str">
            <v>Telecommunication Support for NFLS OWLSnet Libraries</v>
          </cell>
          <cell r="F46" t="str">
            <v>00</v>
          </cell>
          <cell r="G46">
            <v>28400</v>
          </cell>
          <cell r="H46">
            <v>28400</v>
          </cell>
          <cell r="I46">
            <v>0</v>
          </cell>
          <cell r="J46"/>
          <cell r="K46"/>
          <cell r="L46"/>
          <cell r="M46"/>
          <cell r="N46"/>
          <cell r="O46"/>
          <cell r="P46"/>
          <cell r="Q46"/>
          <cell r="R46"/>
          <cell r="S46" t="str">
            <v>16-05-9934-16-177-LSTA</v>
          </cell>
        </row>
        <row r="47">
          <cell r="A47" t="str">
            <v>309929</v>
          </cell>
          <cell r="B47" t="str">
            <v>Kenosha County Library System</v>
          </cell>
          <cell r="C47" t="str">
            <v>825815723</v>
          </cell>
          <cell r="D47" t="str">
            <v>Kenosha County Library System</v>
          </cell>
          <cell r="E47" t="str">
            <v>2016 KCLS Digital Resources</v>
          </cell>
          <cell r="F47" t="str">
            <v>00</v>
          </cell>
          <cell r="G47">
            <v>9000</v>
          </cell>
          <cell r="H47">
            <v>9000</v>
          </cell>
          <cell r="I47">
            <v>0</v>
          </cell>
          <cell r="J47"/>
          <cell r="K47"/>
          <cell r="L47"/>
          <cell r="M47"/>
          <cell r="N47"/>
          <cell r="O47"/>
          <cell r="P47"/>
          <cell r="Q47"/>
          <cell r="R47"/>
          <cell r="S47" t="str">
            <v>16-30-9929-16-179-LSTA</v>
          </cell>
        </row>
        <row r="48">
          <cell r="A48" t="str">
            <v>149932</v>
          </cell>
          <cell r="B48" t="str">
            <v>Mid-Wisconsin Federated Library System</v>
          </cell>
          <cell r="C48" t="str">
            <v>033932943</v>
          </cell>
          <cell r="D48" t="str">
            <v>Mid-Wisconsin Federated Library System</v>
          </cell>
          <cell r="E48" t="str">
            <v>2016 Services and Technology Act (LSTA) Application 2015</v>
          </cell>
          <cell r="F48" t="str">
            <v>00</v>
          </cell>
          <cell r="G48">
            <v>12556</v>
          </cell>
          <cell r="H48">
            <v>12556</v>
          </cell>
          <cell r="I48">
            <v>0</v>
          </cell>
          <cell r="J48"/>
          <cell r="K48"/>
          <cell r="L48"/>
          <cell r="M48"/>
          <cell r="N48"/>
          <cell r="O48"/>
          <cell r="P48"/>
          <cell r="Q48"/>
          <cell r="R48"/>
          <cell r="S48" t="str">
            <v>16-14-9932-16-181-LSTA</v>
          </cell>
        </row>
        <row r="49">
          <cell r="A49" t="str">
            <v>709941</v>
          </cell>
          <cell r="B49" t="str">
            <v>Winnefox Library System</v>
          </cell>
          <cell r="C49" t="str">
            <v>159320605</v>
          </cell>
          <cell r="D49" t="str">
            <v>Winnefox Library System</v>
          </cell>
          <cell r="E49" t="str">
            <v>Winnefox Technology Projects</v>
          </cell>
          <cell r="F49" t="str">
            <v>00</v>
          </cell>
          <cell r="G49">
            <v>19100</v>
          </cell>
          <cell r="H49">
            <v>19100</v>
          </cell>
          <cell r="I49">
            <v>0</v>
          </cell>
          <cell r="J49"/>
          <cell r="K49"/>
          <cell r="L49"/>
          <cell r="M49"/>
          <cell r="N49"/>
          <cell r="O49"/>
          <cell r="P49"/>
          <cell r="Q49"/>
          <cell r="R49"/>
          <cell r="S49" t="str">
            <v>16-70-9941-16-183-LSTA</v>
          </cell>
        </row>
        <row r="50">
          <cell r="A50" t="str">
            <v>679939</v>
          </cell>
          <cell r="B50" t="str">
            <v>Waukesha County Federated Library System</v>
          </cell>
          <cell r="C50" t="str">
            <v>073837338</v>
          </cell>
          <cell r="D50" t="str">
            <v>Waukesha County Federated Library System</v>
          </cell>
          <cell r="E50" t="str">
            <v>Evanced Solutions</v>
          </cell>
          <cell r="F50" t="str">
            <v>00</v>
          </cell>
          <cell r="G50">
            <v>22400</v>
          </cell>
          <cell r="H50">
            <v>22400</v>
          </cell>
          <cell r="I50">
            <v>0</v>
          </cell>
          <cell r="J50"/>
          <cell r="K50"/>
          <cell r="L50"/>
          <cell r="M50"/>
          <cell r="N50"/>
          <cell r="O50"/>
          <cell r="P50"/>
          <cell r="Q50"/>
          <cell r="R50"/>
          <cell r="S50" t="str">
            <v>16-67-9939-16-185-LSTA</v>
          </cell>
        </row>
        <row r="51">
          <cell r="A51" t="str">
            <v>449936</v>
          </cell>
          <cell r="B51" t="str">
            <v>Outagamie Waupaca Library System</v>
          </cell>
          <cell r="C51" t="str">
            <v>158310219</v>
          </cell>
          <cell r="D51" t="str">
            <v>Outagamie Waupaca Library System</v>
          </cell>
          <cell r="E51" t="str">
            <v>DPLA Participation Support</v>
          </cell>
          <cell r="F51" t="str">
            <v>00</v>
          </cell>
          <cell r="G51">
            <v>50000</v>
          </cell>
          <cell r="H51">
            <v>50000</v>
          </cell>
          <cell r="I51">
            <v>0</v>
          </cell>
          <cell r="J51"/>
          <cell r="K51"/>
          <cell r="L51"/>
          <cell r="M51"/>
          <cell r="N51"/>
          <cell r="O51"/>
          <cell r="P51"/>
          <cell r="Q51"/>
          <cell r="R51"/>
          <cell r="S51" t="str">
            <v>16-44-9936-16-187-LSTA</v>
          </cell>
        </row>
        <row r="52">
          <cell r="A52" t="str">
            <v>309929</v>
          </cell>
          <cell r="B52" t="str">
            <v>Kenosha County Library System</v>
          </cell>
          <cell r="C52" t="str">
            <v>825815723</v>
          </cell>
          <cell r="D52" t="str">
            <v>Kenosha County Library System</v>
          </cell>
          <cell r="E52" t="str">
            <v>KCLS JOINS SHARE CATALOG</v>
          </cell>
          <cell r="F52" t="str">
            <v>00</v>
          </cell>
          <cell r="G52">
            <v>12000</v>
          </cell>
          <cell r="H52">
            <v>12000</v>
          </cell>
          <cell r="I52">
            <v>0</v>
          </cell>
          <cell r="J52"/>
          <cell r="K52"/>
          <cell r="L52"/>
          <cell r="M52"/>
          <cell r="N52"/>
          <cell r="O52"/>
          <cell r="P52"/>
          <cell r="Q52"/>
          <cell r="R52"/>
          <cell r="S52" t="str">
            <v>16-30-9929-16-189-LSTA</v>
          </cell>
        </row>
        <row r="53">
          <cell r="A53" t="str">
            <v>189928</v>
          </cell>
          <cell r="B53" t="str">
            <v>Indianhead Federated Library System</v>
          </cell>
          <cell r="C53" t="str">
            <v>078570871</v>
          </cell>
          <cell r="D53" t="str">
            <v>Indianhead Federated Library System</v>
          </cell>
          <cell r="E53" t="str">
            <v>Public Library System Redesign Project Management Phase II</v>
          </cell>
          <cell r="F53" t="str">
            <v>00</v>
          </cell>
          <cell r="G53">
            <v>128000</v>
          </cell>
          <cell r="H53">
            <v>128000</v>
          </cell>
          <cell r="I53">
            <v>0</v>
          </cell>
          <cell r="J53">
            <v>22000</v>
          </cell>
          <cell r="K53">
            <v>150000</v>
          </cell>
          <cell r="L53"/>
          <cell r="M53"/>
          <cell r="N53"/>
          <cell r="O53"/>
          <cell r="P53"/>
          <cell r="Q53"/>
          <cell r="R53"/>
          <cell r="S53" t="str">
            <v>16-18-9928-16-191-LSTA</v>
          </cell>
        </row>
        <row r="54">
          <cell r="A54" t="str">
            <v>379942</v>
          </cell>
          <cell r="B54" t="str">
            <v>Wisconsin Valley Library Service</v>
          </cell>
          <cell r="C54" t="str">
            <v>159535822</v>
          </cell>
          <cell r="D54" t="str">
            <v>ABBOTSFORD, CITY OF - Also Traded as ABBOTSFORD PUBLIC LIBRARY</v>
          </cell>
          <cell r="E54" t="str">
            <v>Online Privacy, Social Media, and Sharing for Tweens, Teens, and Their Parents</v>
          </cell>
          <cell r="F54" t="str">
            <v>00</v>
          </cell>
          <cell r="G54">
            <v>3000</v>
          </cell>
          <cell r="H54">
            <v>3000</v>
          </cell>
          <cell r="I54">
            <v>0</v>
          </cell>
          <cell r="J54"/>
          <cell r="K54"/>
          <cell r="L54"/>
          <cell r="M54"/>
          <cell r="N54"/>
          <cell r="O54"/>
          <cell r="P54"/>
          <cell r="Q54"/>
          <cell r="R54"/>
          <cell r="S54" t="str">
            <v>16-37-9942-16-211-LSTA</v>
          </cell>
        </row>
        <row r="55">
          <cell r="A55" t="str">
            <v>139937</v>
          </cell>
          <cell r="B55" t="str">
            <v>South Central Library System</v>
          </cell>
          <cell r="C55" t="str">
            <v>096349006</v>
          </cell>
          <cell r="D55" t="str">
            <v>South Central Library System</v>
          </cell>
          <cell r="E55" t="str">
            <v>Adverse Childhood Experiences and Public Libraries</v>
          </cell>
          <cell r="F55" t="str">
            <v>00</v>
          </cell>
          <cell r="G55">
            <v>4000</v>
          </cell>
          <cell r="H55">
            <v>4000</v>
          </cell>
          <cell r="I55">
            <v>0</v>
          </cell>
          <cell r="J55"/>
          <cell r="K55"/>
          <cell r="L55"/>
          <cell r="M55"/>
          <cell r="N55"/>
          <cell r="O55"/>
          <cell r="P55"/>
          <cell r="Q55"/>
          <cell r="R55"/>
          <cell r="S55" t="str">
            <v>16-13-9937-16-211-LSTA</v>
          </cell>
        </row>
        <row r="56">
          <cell r="A56" t="str">
            <v>679939</v>
          </cell>
          <cell r="B56" t="str">
            <v>Waukesha County Federated Library System</v>
          </cell>
          <cell r="C56" t="str">
            <v>073837338</v>
          </cell>
          <cell r="D56" t="str">
            <v>Waukesha County Federated Library System</v>
          </cell>
          <cell r="E56" t="str">
            <v>Increasing Awareness of Inclusive Services in Southeast Wisconsin</v>
          </cell>
          <cell r="F56" t="str">
            <v>00</v>
          </cell>
          <cell r="G56">
            <v>7000</v>
          </cell>
          <cell r="H56">
            <v>7000</v>
          </cell>
          <cell r="I56">
            <v>0</v>
          </cell>
          <cell r="J56"/>
          <cell r="K56"/>
          <cell r="L56"/>
          <cell r="M56"/>
          <cell r="N56"/>
          <cell r="O56"/>
          <cell r="P56"/>
          <cell r="Q56"/>
          <cell r="R56"/>
          <cell r="S56" t="str">
            <v>16-67-9939-16-211-LSTA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C8" t="str">
            <v>Wisconsin Head Start Association</v>
          </cell>
          <cell r="W8" t="str">
            <v>2017-18-137804-HSC-556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8">
          <cell r="W8" t="str">
            <v>2016-407004-FF&amp;VP-595</v>
          </cell>
        </row>
        <row r="9">
          <cell r="W9" t="str">
            <v>2016-402843-FF&amp;VP-595</v>
          </cell>
        </row>
        <row r="10">
          <cell r="W10" t="str">
            <v>2016-407112-FF&amp;VP-595</v>
          </cell>
        </row>
        <row r="11">
          <cell r="W11" t="str">
            <v>2016-404024-FF&amp;VP-595</v>
          </cell>
        </row>
        <row r="12">
          <cell r="W12" t="str">
            <v>2016-407178-FF&amp;VP-595</v>
          </cell>
        </row>
        <row r="13">
          <cell r="W13" t="str">
            <v>2016-409862-FF&amp;VP-595</v>
          </cell>
        </row>
        <row r="14">
          <cell r="W14" t="str">
            <v>2016-727381-FF&amp;VP-595</v>
          </cell>
        </row>
        <row r="15">
          <cell r="W15" t="str">
            <v>2016-407186-FF&amp;VP-595</v>
          </cell>
        </row>
        <row r="16">
          <cell r="W16" t="str">
            <v>2016-401489-FF&amp;VP-595</v>
          </cell>
        </row>
        <row r="17">
          <cell r="W17" t="str">
            <v>2016-407215-FF&amp;VP-595</v>
          </cell>
        </row>
        <row r="18">
          <cell r="W18" t="str">
            <v>2016-407205-FF&amp;VP-595</v>
          </cell>
        </row>
        <row r="19">
          <cell r="W19" t="str">
            <v>2016-447223-FF&amp;VP-595</v>
          </cell>
        </row>
        <row r="20">
          <cell r="W20" t="str">
            <v>2016-407618-FF&amp;VP-595</v>
          </cell>
        </row>
        <row r="21">
          <cell r="W21" t="str">
            <v>2016-407330-FF&amp;VP-595</v>
          </cell>
        </row>
        <row r="22">
          <cell r="W22" t="str">
            <v>2016-407646-FF&amp;VP-595</v>
          </cell>
        </row>
        <row r="23">
          <cell r="W23" t="str">
            <v>2016-407834-FF&amp;VP-595</v>
          </cell>
        </row>
        <row r="24">
          <cell r="W24" t="str">
            <v>2016-407096-FF&amp;VP-595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10">
          <cell r="W10" t="str">
            <v>2016-17-136899-WILY-334</v>
          </cell>
        </row>
        <row r="11">
          <cell r="W11" t="str">
            <v>2016-17-136906-WILY-334</v>
          </cell>
        </row>
        <row r="12">
          <cell r="W12" t="str">
            <v>2016-17-136907-WILY-334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W9" t="str">
            <v>FY17-401558-Equip-531</v>
          </cell>
        </row>
        <row r="10">
          <cell r="W10" t="str">
            <v>FY17-401729-Equip-531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010014</v>
          </cell>
          <cell r="E2" t="str">
            <v>Adams-Friendship School District</v>
          </cell>
          <cell r="F2" t="str">
            <v>2017-010014-SFSP-586</v>
          </cell>
        </row>
        <row r="3">
          <cell r="D3" t="str">
            <v>020170</v>
          </cell>
          <cell r="E3" t="str">
            <v>Ashland School District</v>
          </cell>
          <cell r="F3" t="str">
            <v>2017-020170-SFSP-586</v>
          </cell>
        </row>
        <row r="4">
          <cell r="D4" t="str">
            <v>030308</v>
          </cell>
          <cell r="E4" t="str">
            <v>Barron Area School District</v>
          </cell>
          <cell r="F4" t="str">
            <v>2017-030308-SFSP-586</v>
          </cell>
        </row>
        <row r="5">
          <cell r="D5" t="str">
            <v>030903</v>
          </cell>
          <cell r="E5" t="str">
            <v>Cameron School District</v>
          </cell>
          <cell r="F5" t="str">
            <v>2017-030903-SFSP-586</v>
          </cell>
        </row>
        <row r="6">
          <cell r="D6" t="str">
            <v>031080</v>
          </cell>
          <cell r="E6" t="str">
            <v>Chetek-Weyerhaeuser Area School District</v>
          </cell>
          <cell r="F6" t="str">
            <v>2017-031080-SFSP-586</v>
          </cell>
        </row>
        <row r="7">
          <cell r="D7" t="str">
            <v>031260</v>
          </cell>
          <cell r="E7" t="str">
            <v>Cumberland School District</v>
          </cell>
          <cell r="F7" t="str">
            <v>2017-031260-SFSP-586</v>
          </cell>
        </row>
        <row r="8">
          <cell r="D8" t="str">
            <v>034557</v>
          </cell>
          <cell r="E8" t="str">
            <v>Prairie Farm School District</v>
          </cell>
          <cell r="F8" t="str">
            <v>2017-034557-SFSP-586</v>
          </cell>
        </row>
        <row r="9">
          <cell r="D9" t="str">
            <v>035810</v>
          </cell>
          <cell r="E9" t="str">
            <v>Turtle Lake School District</v>
          </cell>
          <cell r="F9" t="str">
            <v>2017-035810-SFSP-586</v>
          </cell>
        </row>
        <row r="10">
          <cell r="D10" t="str">
            <v>046027</v>
          </cell>
          <cell r="E10" t="str">
            <v>Washburn School District</v>
          </cell>
          <cell r="F10" t="str">
            <v>2017-046027-SFSP-586</v>
          </cell>
        </row>
        <row r="11">
          <cell r="D11" t="str">
            <v>051414</v>
          </cell>
          <cell r="E11" t="str">
            <v>DePere Unified Schools</v>
          </cell>
          <cell r="F11" t="str">
            <v>2017-051414-SFSP-586</v>
          </cell>
        </row>
        <row r="12">
          <cell r="D12" t="str">
            <v>052289</v>
          </cell>
          <cell r="E12" t="str">
            <v>Green Bay School District</v>
          </cell>
          <cell r="F12" t="str">
            <v>2017-052289-SFSP-586</v>
          </cell>
        </row>
        <row r="13">
          <cell r="D13" t="str">
            <v>054613</v>
          </cell>
          <cell r="E13" t="str">
            <v>Pulaski Community School District</v>
          </cell>
          <cell r="F13" t="str">
            <v>2017-054613-SFSP-586</v>
          </cell>
        </row>
        <row r="14">
          <cell r="D14" t="str">
            <v>063668</v>
          </cell>
          <cell r="E14" t="str">
            <v>Mondovi School District</v>
          </cell>
          <cell r="F14" t="str">
            <v>2017-063668-SFSP-586</v>
          </cell>
        </row>
        <row r="15">
          <cell r="D15" t="str">
            <v>072233</v>
          </cell>
          <cell r="E15" t="str">
            <v>Grantsburg School District</v>
          </cell>
          <cell r="F15" t="str">
            <v>2017-072233-SFSP-586</v>
          </cell>
        </row>
        <row r="16">
          <cell r="D16" t="str">
            <v>075376</v>
          </cell>
          <cell r="E16" t="str">
            <v>Siren School District</v>
          </cell>
          <cell r="F16" t="str">
            <v>2017-075376-SFSP-586</v>
          </cell>
        </row>
        <row r="17">
          <cell r="D17" t="str">
            <v>076293</v>
          </cell>
          <cell r="E17" t="str">
            <v>Webster School District</v>
          </cell>
          <cell r="F17" t="str">
            <v>2017-076293-SFSP-586</v>
          </cell>
        </row>
        <row r="18">
          <cell r="D18" t="str">
            <v>090870</v>
          </cell>
          <cell r="E18" t="str">
            <v>Cadott Community School District</v>
          </cell>
          <cell r="F18" t="str">
            <v>2017-090870-SFSP-586</v>
          </cell>
        </row>
        <row r="19">
          <cell r="D19" t="str">
            <v>091092</v>
          </cell>
          <cell r="E19" t="str">
            <v>Chippewa Falls School District</v>
          </cell>
          <cell r="F19" t="str">
            <v>2017-091092-SFSP-586</v>
          </cell>
        </row>
        <row r="20">
          <cell r="D20" t="str">
            <v>091204</v>
          </cell>
          <cell r="E20" t="str">
            <v>Cornell School District</v>
          </cell>
          <cell r="F20" t="str">
            <v>2017-091204-SFSP-586</v>
          </cell>
        </row>
        <row r="21">
          <cell r="D21" t="str">
            <v>092891</v>
          </cell>
          <cell r="E21" t="str">
            <v>Lake Holcombe School District</v>
          </cell>
          <cell r="F21" t="str">
            <v>2017-092891-SFSP-586</v>
          </cell>
        </row>
        <row r="22">
          <cell r="D22" t="str">
            <v>095593</v>
          </cell>
          <cell r="E22" t="str">
            <v>Stanley-Boyd School District</v>
          </cell>
          <cell r="F22" t="str">
            <v>2017-095593-SFSP-586</v>
          </cell>
        </row>
        <row r="23">
          <cell r="D23" t="str">
            <v>100007</v>
          </cell>
          <cell r="E23" t="str">
            <v>Abbotsford School District</v>
          </cell>
          <cell r="F23" t="str">
            <v>2017-100007-SFSP-586</v>
          </cell>
        </row>
        <row r="24">
          <cell r="D24" t="str">
            <v>101162</v>
          </cell>
          <cell r="E24" t="str">
            <v>Colby School District</v>
          </cell>
          <cell r="F24" t="str">
            <v>2017-101162-SFSP-586</v>
          </cell>
        </row>
        <row r="25">
          <cell r="D25" t="str">
            <v>102226</v>
          </cell>
          <cell r="E25" t="str">
            <v>Granton Area School District</v>
          </cell>
          <cell r="F25" t="str">
            <v>2017-102226-SFSP-586</v>
          </cell>
        </row>
        <row r="26">
          <cell r="D26" t="str">
            <v>102394</v>
          </cell>
          <cell r="E26" t="str">
            <v>Greenwood School District</v>
          </cell>
          <cell r="F26" t="str">
            <v>2017-102394-SFSP-586</v>
          </cell>
        </row>
        <row r="27">
          <cell r="D27" t="str">
            <v>103206</v>
          </cell>
          <cell r="E27" t="str">
            <v>Loyal School District</v>
          </cell>
          <cell r="F27" t="str">
            <v>2017-103206-SFSP-586</v>
          </cell>
        </row>
        <row r="28">
          <cell r="D28" t="str">
            <v>103899</v>
          </cell>
          <cell r="E28" t="str">
            <v>Neillsville School District</v>
          </cell>
          <cell r="F28" t="str">
            <v>2017-103899-SFSP-586</v>
          </cell>
        </row>
        <row r="29">
          <cell r="D29" t="str">
            <v>104207</v>
          </cell>
          <cell r="E29" t="str">
            <v>Owen-Withee School District</v>
          </cell>
          <cell r="F29" t="str">
            <v>2017-104207-SFSP-586</v>
          </cell>
        </row>
        <row r="30">
          <cell r="D30" t="str">
            <v>105726</v>
          </cell>
          <cell r="E30" t="str">
            <v>Thorp School District</v>
          </cell>
          <cell r="F30" t="str">
            <v>2017-105726-SFSP-586</v>
          </cell>
        </row>
        <row r="31">
          <cell r="D31" t="str">
            <v>111183</v>
          </cell>
          <cell r="E31" t="str">
            <v>Columbus School District</v>
          </cell>
          <cell r="F31" t="str">
            <v>2017-111183-SFSP-586</v>
          </cell>
        </row>
        <row r="32">
          <cell r="D32" t="str">
            <v>122016</v>
          </cell>
          <cell r="E32" t="str">
            <v>North Crawford School District</v>
          </cell>
          <cell r="F32" t="str">
            <v>2017-122016-SFSP-586</v>
          </cell>
        </row>
        <row r="33">
          <cell r="D33" t="str">
            <v>124543</v>
          </cell>
          <cell r="E33" t="str">
            <v>Prairie du Chien Area School District</v>
          </cell>
          <cell r="F33" t="str">
            <v>2017-124543-SFSP-586</v>
          </cell>
        </row>
        <row r="34">
          <cell r="D34" t="str">
            <v>126251</v>
          </cell>
          <cell r="E34" t="str">
            <v>Wauzeka Steuben School District</v>
          </cell>
          <cell r="F34" t="str">
            <v>2017-126251-SFSP-586</v>
          </cell>
        </row>
        <row r="35">
          <cell r="D35" t="str">
            <v>133269</v>
          </cell>
          <cell r="E35" t="str">
            <v>Madison Metro School District</v>
          </cell>
          <cell r="F35" t="str">
            <v>2017-133269-SFSP-586</v>
          </cell>
        </row>
        <row r="36">
          <cell r="D36" t="str">
            <v>133549</v>
          </cell>
          <cell r="E36" t="str">
            <v>Middleton-Cross Plains School District</v>
          </cell>
          <cell r="F36" t="str">
            <v>2017-133549-SFSP-586</v>
          </cell>
        </row>
        <row r="37">
          <cell r="D37" t="str">
            <v>135656</v>
          </cell>
          <cell r="E37" t="str">
            <v>Sun Prairie Area School District</v>
          </cell>
          <cell r="F37" t="str">
            <v>2017-135656-SFSP-586</v>
          </cell>
        </row>
        <row r="38">
          <cell r="D38" t="str">
            <v>140336</v>
          </cell>
          <cell r="E38" t="str">
            <v>Beaver Dam Unified Schools</v>
          </cell>
          <cell r="F38" t="str">
            <v>2017-140336-SFSP-586</v>
          </cell>
        </row>
        <row r="39">
          <cell r="D39" t="str">
            <v>142576</v>
          </cell>
          <cell r="E39" t="str">
            <v>Horicon School District</v>
          </cell>
          <cell r="F39" t="str">
            <v>2017-142576-SFSP-586</v>
          </cell>
        </row>
        <row r="40">
          <cell r="D40" t="str">
            <v>155130</v>
          </cell>
          <cell r="E40" t="str">
            <v>Sevastopol School District</v>
          </cell>
          <cell r="F40" t="str">
            <v>2017-155130-SFSP-586</v>
          </cell>
        </row>
        <row r="41">
          <cell r="D41" t="str">
            <v>165663</v>
          </cell>
          <cell r="E41" t="str">
            <v>Superior School District</v>
          </cell>
          <cell r="F41" t="str">
            <v>2017-165663-SFSP-586</v>
          </cell>
        </row>
        <row r="42">
          <cell r="D42" t="str">
            <v>173444</v>
          </cell>
          <cell r="E42" t="str">
            <v>Menomonie School District</v>
          </cell>
          <cell r="F42" t="str">
            <v>2017-173444-SFSP-586</v>
          </cell>
        </row>
        <row r="43">
          <cell r="D43" t="str">
            <v>180217</v>
          </cell>
          <cell r="E43" t="str">
            <v>Augusta School District</v>
          </cell>
          <cell r="F43" t="str">
            <v>2017-180217-SFSP-586</v>
          </cell>
        </row>
        <row r="44">
          <cell r="D44" t="str">
            <v>181554</v>
          </cell>
          <cell r="E44" t="str">
            <v>Eau Claire Area School District</v>
          </cell>
          <cell r="F44" t="str">
            <v>2017-181554-SFSP-586</v>
          </cell>
        </row>
        <row r="45">
          <cell r="D45" t="str">
            <v>191855</v>
          </cell>
          <cell r="E45" t="str">
            <v>Florence School District</v>
          </cell>
          <cell r="F45" t="str">
            <v>2017-191855-SFSP-586</v>
          </cell>
        </row>
        <row r="46">
          <cell r="D46" t="str">
            <v>201862</v>
          </cell>
          <cell r="E46" t="str">
            <v>Fond du Lac School District</v>
          </cell>
          <cell r="F46" t="str">
            <v>2017-201862-SFSP-586</v>
          </cell>
        </row>
        <row r="47">
          <cell r="D47" t="str">
            <v>203983</v>
          </cell>
          <cell r="E47" t="str">
            <v>North Fond du Lac School District</v>
          </cell>
          <cell r="F47" t="str">
            <v>2017-203983-SFSP-586</v>
          </cell>
        </row>
        <row r="48">
          <cell r="D48" t="str">
            <v>211218</v>
          </cell>
          <cell r="E48" t="str">
            <v>Crandon School District</v>
          </cell>
          <cell r="F48" t="str">
            <v>2017-211218-SFSP-586</v>
          </cell>
        </row>
        <row r="49">
          <cell r="D49" t="str">
            <v>223850</v>
          </cell>
          <cell r="E49" t="str">
            <v>Riverdale School District</v>
          </cell>
          <cell r="F49" t="str">
            <v>2017-223850-SFSP-586</v>
          </cell>
        </row>
        <row r="50">
          <cell r="D50" t="str">
            <v>224389</v>
          </cell>
          <cell r="E50" t="str">
            <v>Platteville School District</v>
          </cell>
          <cell r="F50" t="str">
            <v>2017-224389-SFSP-586</v>
          </cell>
        </row>
        <row r="51">
          <cell r="D51" t="str">
            <v>233682</v>
          </cell>
          <cell r="E51" t="str">
            <v>Monroe School District</v>
          </cell>
          <cell r="F51" t="str">
            <v>2017-233682-SFSP-586</v>
          </cell>
        </row>
        <row r="52">
          <cell r="D52" t="str">
            <v>243325</v>
          </cell>
          <cell r="E52" t="str">
            <v>Markesan School District</v>
          </cell>
          <cell r="F52" t="str">
            <v>2017-243325-SFSP-586</v>
          </cell>
        </row>
        <row r="53">
          <cell r="D53" t="str">
            <v>251428</v>
          </cell>
          <cell r="E53" t="str">
            <v>Dodgeville Sch District</v>
          </cell>
          <cell r="F53" t="str">
            <v>2017-251428-SFSP-586</v>
          </cell>
        </row>
        <row r="54">
          <cell r="D54" t="str">
            <v>262618</v>
          </cell>
          <cell r="E54" t="str">
            <v>Hurley School District</v>
          </cell>
          <cell r="F54" t="str">
            <v>2017-262618-SFSP-586</v>
          </cell>
        </row>
        <row r="55">
          <cell r="D55" t="str">
            <v>270091</v>
          </cell>
          <cell r="E55" t="str">
            <v>Alma Center School District</v>
          </cell>
          <cell r="F55" t="str">
            <v>2017-270091-SFSP-586</v>
          </cell>
        </row>
        <row r="56">
          <cell r="D56" t="str">
            <v>270476</v>
          </cell>
          <cell r="E56" t="str">
            <v>Black River Falls Schools</v>
          </cell>
          <cell r="F56" t="str">
            <v>2017-270476-SFSP-586</v>
          </cell>
        </row>
        <row r="57">
          <cell r="D57" t="str">
            <v>273428</v>
          </cell>
          <cell r="E57" t="str">
            <v>Melrose Mindoro School District</v>
          </cell>
          <cell r="F57" t="str">
            <v>2017-273428-SFSP-586</v>
          </cell>
        </row>
        <row r="58">
          <cell r="D58" t="str">
            <v>281883</v>
          </cell>
          <cell r="E58" t="str">
            <v>Fort Atkinson Sch District</v>
          </cell>
          <cell r="F58" t="str">
            <v>2017-281883-SFSP-586</v>
          </cell>
        </row>
        <row r="59">
          <cell r="D59" t="str">
            <v>282702</v>
          </cell>
          <cell r="E59" t="str">
            <v>Jefferson School District</v>
          </cell>
          <cell r="F59" t="str">
            <v>2017-282702-SFSP-586</v>
          </cell>
        </row>
        <row r="60">
          <cell r="D60" t="str">
            <v>286125</v>
          </cell>
          <cell r="E60" t="str">
            <v>Watertown Unified School District</v>
          </cell>
          <cell r="F60" t="str">
            <v>2017-286125-SFSP-586</v>
          </cell>
        </row>
        <row r="61">
          <cell r="D61" t="str">
            <v>291673</v>
          </cell>
          <cell r="E61" t="str">
            <v>Royall School District</v>
          </cell>
          <cell r="F61" t="str">
            <v>2017-291673-SFSP-586</v>
          </cell>
        </row>
        <row r="62">
          <cell r="D62" t="str">
            <v>293360</v>
          </cell>
          <cell r="E62" t="str">
            <v>Mauston School District</v>
          </cell>
          <cell r="F62" t="str">
            <v>2017-293360-SFSP-586</v>
          </cell>
        </row>
        <row r="63">
          <cell r="D63" t="str">
            <v>293871</v>
          </cell>
          <cell r="E63" t="str">
            <v>Necedah Area School District</v>
          </cell>
          <cell r="F63" t="str">
            <v>2017-293871-SFSP-586</v>
          </cell>
        </row>
        <row r="64">
          <cell r="D64" t="str">
            <v>293948</v>
          </cell>
          <cell r="E64" t="str">
            <v>New Lisbon School District</v>
          </cell>
          <cell r="F64" t="str">
            <v>2017-293948-SFSP-586</v>
          </cell>
        </row>
        <row r="65">
          <cell r="D65" t="str">
            <v>296713</v>
          </cell>
          <cell r="E65" t="str">
            <v>Wonewoc Center School District</v>
          </cell>
          <cell r="F65" t="str">
            <v>2017-296713-SFSP-586</v>
          </cell>
        </row>
        <row r="66">
          <cell r="D66" t="str">
            <v>302793</v>
          </cell>
          <cell r="E66" t="str">
            <v>Kenosha Common School District</v>
          </cell>
          <cell r="F66" t="str">
            <v>2017-302793-SFSP-586</v>
          </cell>
        </row>
        <row r="67">
          <cell r="D67" t="str">
            <v>322849</v>
          </cell>
          <cell r="E67" t="str">
            <v>LaCrosse School District</v>
          </cell>
          <cell r="F67" t="str">
            <v>2017-322849-SFSP-586</v>
          </cell>
        </row>
        <row r="68">
          <cell r="D68" t="str">
            <v>324095</v>
          </cell>
          <cell r="E68" t="str">
            <v>Onalaska School District</v>
          </cell>
          <cell r="F68" t="str">
            <v>2017-324095-SFSP-586</v>
          </cell>
        </row>
        <row r="69">
          <cell r="D69" t="str">
            <v>332240</v>
          </cell>
          <cell r="E69" t="str">
            <v xml:space="preserve">Black Hawk School District </v>
          </cell>
          <cell r="F69" t="str">
            <v>2017-332240-SFSP-586</v>
          </cell>
        </row>
        <row r="70">
          <cell r="D70" t="str">
            <v>340140</v>
          </cell>
          <cell r="E70" t="str">
            <v>Antigo Unified School District</v>
          </cell>
          <cell r="F70" t="str">
            <v>2017-340140-SFSP-586</v>
          </cell>
        </row>
        <row r="71">
          <cell r="D71" t="str">
            <v>341582</v>
          </cell>
          <cell r="E71" t="str">
            <v>Elcho School District</v>
          </cell>
          <cell r="F71" t="str">
            <v>2017-341582-SFSP-586</v>
          </cell>
        </row>
        <row r="72">
          <cell r="D72" t="str">
            <v>346440</v>
          </cell>
          <cell r="E72" t="str">
            <v>White Lake School District</v>
          </cell>
          <cell r="F72" t="str">
            <v>2017-346440-SFSP-586</v>
          </cell>
        </row>
        <row r="73">
          <cell r="D73" t="str">
            <v>353500</v>
          </cell>
          <cell r="E73" t="str">
            <v>Merrill Area Public School District</v>
          </cell>
          <cell r="F73" t="str">
            <v>2017-353500-SFSP-586</v>
          </cell>
        </row>
        <row r="74">
          <cell r="D74" t="str">
            <v>363290</v>
          </cell>
          <cell r="E74" t="str">
            <v>Manitowoc School District</v>
          </cell>
          <cell r="F74" t="str">
            <v>2017-363290-SFSP-586</v>
          </cell>
        </row>
        <row r="75">
          <cell r="D75" t="str">
            <v>370196</v>
          </cell>
          <cell r="E75" t="str">
            <v>Athens School District</v>
          </cell>
          <cell r="F75" t="str">
            <v>2017-370196-SFSP-586</v>
          </cell>
        </row>
        <row r="76">
          <cell r="D76" t="str">
            <v>374970</v>
          </cell>
          <cell r="E76" t="str">
            <v>D.C. Everest School District</v>
          </cell>
          <cell r="F76" t="str">
            <v>2017-374970-SFSP-586</v>
          </cell>
        </row>
        <row r="77">
          <cell r="D77" t="str">
            <v>376223</v>
          </cell>
          <cell r="E77" t="str">
            <v>Wausau School District</v>
          </cell>
          <cell r="F77" t="str">
            <v>2017-376223-SFSP-586</v>
          </cell>
        </row>
        <row r="78">
          <cell r="D78" t="str">
            <v>381232</v>
          </cell>
          <cell r="E78" t="str">
            <v>Crivitz School District</v>
          </cell>
          <cell r="F78" t="str">
            <v>2017-381232-SFSP-586</v>
          </cell>
        </row>
        <row r="79">
          <cell r="D79" t="str">
            <v>383311</v>
          </cell>
          <cell r="E79" t="str">
            <v>Marinette School District</v>
          </cell>
          <cell r="F79" t="str">
            <v>2017-383311-SFSP-586</v>
          </cell>
        </row>
        <row r="80">
          <cell r="D80" t="str">
            <v>386230</v>
          </cell>
          <cell r="E80" t="str">
            <v>Wausaukee School District</v>
          </cell>
          <cell r="F80" t="str">
            <v>2017-386230-SFSP-586</v>
          </cell>
        </row>
        <row r="81">
          <cell r="D81" t="str">
            <v>393689</v>
          </cell>
          <cell r="E81" t="str">
            <v>Montello School District</v>
          </cell>
          <cell r="F81" t="str">
            <v>2017-393689-SFSP-586</v>
          </cell>
        </row>
        <row r="82">
          <cell r="D82" t="str">
            <v>396335</v>
          </cell>
          <cell r="E82" t="str">
            <v>Westfield School District</v>
          </cell>
          <cell r="F82" t="str">
            <v>2017-396335-SFSP-586</v>
          </cell>
        </row>
        <row r="83">
          <cell r="D83" t="str">
            <v>400721</v>
          </cell>
          <cell r="E83" t="str">
            <v>Brown Deer School District</v>
          </cell>
          <cell r="F83" t="str">
            <v>2017-400721-SFSP-586</v>
          </cell>
        </row>
        <row r="84">
          <cell r="D84" t="str">
            <v>401253</v>
          </cell>
          <cell r="E84" t="str">
            <v>Cudahy School District</v>
          </cell>
          <cell r="F84" t="str">
            <v>2017-401253-SFSP-586</v>
          </cell>
        </row>
        <row r="85">
          <cell r="D85" t="str">
            <v>402303</v>
          </cell>
          <cell r="E85" t="str">
            <v>Greenfield School District</v>
          </cell>
          <cell r="F85" t="str">
            <v>2017-402303-SFSP-586</v>
          </cell>
        </row>
        <row r="86">
          <cell r="D86" t="str">
            <v>403619</v>
          </cell>
          <cell r="E86" t="str">
            <v>Milwaukee Public School District</v>
          </cell>
          <cell r="F86" t="str">
            <v>2017-403619-SFSP-586</v>
          </cell>
        </row>
        <row r="87">
          <cell r="D87" t="str">
            <v>405026</v>
          </cell>
          <cell r="E87" t="str">
            <v>St. Francis School District</v>
          </cell>
          <cell r="F87" t="str">
            <v>2017-405026-SFSP-586</v>
          </cell>
        </row>
        <row r="88">
          <cell r="D88" t="str">
            <v>405439</v>
          </cell>
          <cell r="E88" t="str">
            <v>South Milwaukee School District</v>
          </cell>
          <cell r="F88" t="str">
            <v>2017-405439-SFSP-586</v>
          </cell>
        </row>
        <row r="89">
          <cell r="D89" t="str">
            <v>406300</v>
          </cell>
          <cell r="E89" t="str">
            <v>West Allis School District</v>
          </cell>
          <cell r="F89" t="str">
            <v>2017-406300-SFSP-586</v>
          </cell>
        </row>
        <row r="90">
          <cell r="D90" t="str">
            <v>410980</v>
          </cell>
          <cell r="E90" t="str">
            <v>Cashton School District</v>
          </cell>
          <cell r="F90" t="str">
            <v>2017-410980-SFSP-586</v>
          </cell>
        </row>
        <row r="91">
          <cell r="D91" t="str">
            <v>413990</v>
          </cell>
          <cell r="E91" t="str">
            <v>Norwalk-Ontario-Wilton School District</v>
          </cell>
          <cell r="F91" t="str">
            <v>2017-413990-SFSP-586</v>
          </cell>
        </row>
        <row r="92">
          <cell r="D92" t="str">
            <v>415460</v>
          </cell>
          <cell r="E92" t="str">
            <v>Sparta Area School District</v>
          </cell>
          <cell r="F92" t="str">
            <v>2017-415460-SFSP-586</v>
          </cell>
        </row>
        <row r="93">
          <cell r="D93" t="str">
            <v>415747</v>
          </cell>
          <cell r="E93" t="str">
            <v>Tomah Area School District</v>
          </cell>
          <cell r="F93" t="str">
            <v>2017-415747-SFSP-586</v>
          </cell>
        </row>
        <row r="94">
          <cell r="D94" t="str">
            <v>422128</v>
          </cell>
          <cell r="E94" t="str">
            <v>Gillett School District</v>
          </cell>
          <cell r="F94" t="str">
            <v>2017-422128-SFSP-586</v>
          </cell>
        </row>
        <row r="95">
          <cell r="D95" t="str">
            <v>424067</v>
          </cell>
          <cell r="E95" t="str">
            <v>Oconto Unified School District</v>
          </cell>
          <cell r="F95" t="str">
            <v>2017-424067-SFSP-586</v>
          </cell>
        </row>
        <row r="96">
          <cell r="D96" t="str">
            <v>425670</v>
          </cell>
          <cell r="E96" t="str">
            <v>Suring Public School District</v>
          </cell>
          <cell r="F96" t="str">
            <v>2017-425670-SFSP-586</v>
          </cell>
        </row>
        <row r="97">
          <cell r="D97" t="str">
            <v>434781</v>
          </cell>
          <cell r="E97" t="str">
            <v>Rhinelander School District</v>
          </cell>
          <cell r="F97" t="str">
            <v>2017-434781-SFSP-586</v>
          </cell>
        </row>
        <row r="98">
          <cell r="D98" t="str">
            <v>440147</v>
          </cell>
          <cell r="E98" t="str">
            <v>Appleton Area School District</v>
          </cell>
          <cell r="F98" t="str">
            <v>2017-440147-SFSP-586</v>
          </cell>
        </row>
        <row r="99">
          <cell r="D99" t="str">
            <v>480119</v>
          </cell>
          <cell r="E99" t="str">
            <v>Amery School District</v>
          </cell>
          <cell r="F99" t="str">
            <v>2017-480119-SFSP-586</v>
          </cell>
        </row>
        <row r="100">
          <cell r="D100" t="str">
            <v>480238</v>
          </cell>
          <cell r="E100" t="str">
            <v>Unity School District</v>
          </cell>
          <cell r="F100" t="str">
            <v>2017-480238-SFSP-586</v>
          </cell>
        </row>
        <row r="101">
          <cell r="D101" t="str">
            <v>481120</v>
          </cell>
          <cell r="E101" t="str">
            <v>Clayton School District</v>
          </cell>
          <cell r="F101" t="str">
            <v>2017-481120-SFSP-586</v>
          </cell>
        </row>
        <row r="102">
          <cell r="D102" t="str">
            <v>481939</v>
          </cell>
          <cell r="E102" t="str">
            <v>Frederic School District</v>
          </cell>
          <cell r="F102" t="str">
            <v>2017-481939-SFSP-586</v>
          </cell>
        </row>
        <row r="103">
          <cell r="D103" t="str">
            <v>485019</v>
          </cell>
          <cell r="E103" t="str">
            <v>St. Croix Falls School District</v>
          </cell>
          <cell r="F103" t="str">
            <v>2017-485019-SFSP-586</v>
          </cell>
        </row>
        <row r="104">
          <cell r="D104" t="str">
            <v>490105</v>
          </cell>
          <cell r="E104" t="str">
            <v>Almond-Bancroft School District</v>
          </cell>
          <cell r="F104" t="str">
            <v>2017-490105-SFSP-586</v>
          </cell>
        </row>
        <row r="105">
          <cell r="D105" t="str">
            <v>495607</v>
          </cell>
          <cell r="E105" t="str">
            <v>Stevens Point School District</v>
          </cell>
          <cell r="F105" t="str">
            <v>2017-495607-SFSP-586</v>
          </cell>
        </row>
        <row r="106">
          <cell r="D106" t="str">
            <v>501071</v>
          </cell>
          <cell r="E106" t="str">
            <v>Chequamegon School District</v>
          </cell>
          <cell r="F106" t="str">
            <v>2017-501071-SFSP-586</v>
          </cell>
        </row>
        <row r="107">
          <cell r="D107" t="str">
            <v>504347</v>
          </cell>
          <cell r="E107" t="str">
            <v>Phillips School District</v>
          </cell>
          <cell r="F107" t="str">
            <v>2017-504347-SFSP-586</v>
          </cell>
        </row>
        <row r="108">
          <cell r="D108" t="str">
            <v>504571</v>
          </cell>
          <cell r="E108" t="str">
            <v>Prentice School District</v>
          </cell>
          <cell r="F108" t="str">
            <v>2017-504571-SFSP-586</v>
          </cell>
        </row>
        <row r="109">
          <cell r="D109" t="str">
            <v>510777</v>
          </cell>
          <cell r="E109" t="str">
            <v>Burlington School District</v>
          </cell>
          <cell r="F109" t="str">
            <v>2017-510777-SFSP-586</v>
          </cell>
        </row>
        <row r="110">
          <cell r="D110" t="str">
            <v>514620</v>
          </cell>
          <cell r="E110" t="str">
            <v>Racine Unified School District</v>
          </cell>
          <cell r="F110" t="str">
            <v>2017-514620-SFSP-586</v>
          </cell>
        </row>
        <row r="111">
          <cell r="D111" t="str">
            <v>524851</v>
          </cell>
          <cell r="E111" t="str">
            <v>Richland School District</v>
          </cell>
          <cell r="F111" t="str">
            <v>2017-524851-SFSP-586</v>
          </cell>
        </row>
        <row r="112">
          <cell r="D112" t="str">
            <v>530413</v>
          </cell>
          <cell r="E112" t="str">
            <v>Beloit School District</v>
          </cell>
          <cell r="F112" t="str">
            <v>2017-530413-SFSP-586</v>
          </cell>
        </row>
        <row r="113">
          <cell r="D113" t="str">
            <v>530422</v>
          </cell>
          <cell r="E113" t="str">
            <v>Beloit Turner School District</v>
          </cell>
          <cell r="F113" t="str">
            <v>2017-530422-SFSP-586</v>
          </cell>
        </row>
        <row r="114">
          <cell r="D114" t="str">
            <v>531134</v>
          </cell>
          <cell r="E114" t="str">
            <v>Clinton Community School District</v>
          </cell>
          <cell r="F114" t="str">
            <v>2017-531134-SFSP-586</v>
          </cell>
        </row>
        <row r="115">
          <cell r="D115" t="str">
            <v>531694</v>
          </cell>
          <cell r="E115" t="str">
            <v>Evansville Community School District</v>
          </cell>
          <cell r="F115" t="str">
            <v>2017-531694-SFSP-586</v>
          </cell>
        </row>
        <row r="116">
          <cell r="D116" t="str">
            <v>532695</v>
          </cell>
          <cell r="E116" t="str">
            <v>Janesville School District</v>
          </cell>
          <cell r="F116" t="str">
            <v>2017-532695-SFSP-586</v>
          </cell>
        </row>
        <row r="117">
          <cell r="D117" t="str">
            <v>534151</v>
          </cell>
          <cell r="E117" t="str">
            <v>Parkview School District</v>
          </cell>
          <cell r="F117" t="str">
            <v>2017-534151-SFSP-586</v>
          </cell>
        </row>
        <row r="118">
          <cell r="D118" t="str">
            <v>540735</v>
          </cell>
          <cell r="E118" t="str">
            <v>Bruce School District</v>
          </cell>
          <cell r="F118" t="str">
            <v>2017-540735-SFSP-586</v>
          </cell>
        </row>
        <row r="119">
          <cell r="D119" t="str">
            <v>542856</v>
          </cell>
          <cell r="E119" t="str">
            <v>Ladysmith School District</v>
          </cell>
          <cell r="F119" t="str">
            <v>2017-542856-SFSP-586</v>
          </cell>
        </row>
        <row r="120">
          <cell r="D120" t="str">
            <v>545757</v>
          </cell>
          <cell r="E120" t="str">
            <v>Flambeau School District</v>
          </cell>
          <cell r="F120" t="str">
            <v>2017-545757-SFSP-586</v>
          </cell>
        </row>
        <row r="121">
          <cell r="D121" t="str">
            <v>553962</v>
          </cell>
          <cell r="E121" t="str">
            <v>New Richmond School District</v>
          </cell>
          <cell r="F121" t="str">
            <v>2017-553962-SFSP-586</v>
          </cell>
        </row>
        <row r="122">
          <cell r="D122" t="str">
            <v>560280</v>
          </cell>
          <cell r="E122" t="str">
            <v>Baraboo School District</v>
          </cell>
          <cell r="F122" t="str">
            <v>2017-560280-SFSP-586</v>
          </cell>
        </row>
        <row r="123">
          <cell r="D123" t="str">
            <v>564753</v>
          </cell>
          <cell r="E123" t="str">
            <v>Reedsburg School District</v>
          </cell>
          <cell r="F123" t="str">
            <v>2017-564753-SFSP-586</v>
          </cell>
        </row>
        <row r="124">
          <cell r="D124" t="str">
            <v>566354</v>
          </cell>
          <cell r="E124" t="str">
            <v>Weston School District</v>
          </cell>
          <cell r="F124" t="str">
            <v>2017-566354-SFSP-586</v>
          </cell>
        </row>
        <row r="125">
          <cell r="D125" t="str">
            <v>566678</v>
          </cell>
          <cell r="E125" t="str">
            <v>Wisconsin Dells School District</v>
          </cell>
          <cell r="F125" t="str">
            <v>2017-566678-SFSP-586</v>
          </cell>
        </row>
        <row r="126">
          <cell r="D126" t="str">
            <v>576615</v>
          </cell>
          <cell r="E126" t="str">
            <v>Winter School District</v>
          </cell>
          <cell r="F126" t="str">
            <v>2017-576615-SFSP-586</v>
          </cell>
        </row>
        <row r="127">
          <cell r="D127" t="str">
            <v>580602</v>
          </cell>
          <cell r="E127" t="str">
            <v>Bonduel School District</v>
          </cell>
          <cell r="F127" t="str">
            <v>2017-580602-SFSP-586</v>
          </cell>
        </row>
        <row r="128">
          <cell r="D128" t="str">
            <v>580623</v>
          </cell>
          <cell r="E128" t="str">
            <v>Bowler School District</v>
          </cell>
          <cell r="F128" t="str">
            <v>2017-580623-SFSP-586</v>
          </cell>
        </row>
        <row r="129">
          <cell r="D129" t="str">
            <v>582415</v>
          </cell>
          <cell r="E129" t="str">
            <v>Gresham School District</v>
          </cell>
          <cell r="F129" t="str">
            <v>2017-582415-SFSP-586</v>
          </cell>
        </row>
        <row r="130">
          <cell r="D130" t="str">
            <v>585264</v>
          </cell>
          <cell r="E130" t="str">
            <v>Shawano School District</v>
          </cell>
          <cell r="F130" t="str">
            <v>2017-585264-SFSP-586</v>
          </cell>
        </row>
        <row r="131">
          <cell r="D131" t="str">
            <v>585740</v>
          </cell>
          <cell r="E131" t="str">
            <v>Tigerton School District</v>
          </cell>
          <cell r="F131" t="str">
            <v>2017-585740-SFSP-586</v>
          </cell>
        </row>
        <row r="132">
          <cell r="D132" t="str">
            <v>595271</v>
          </cell>
          <cell r="E132" t="str">
            <v>Sheboygan Area School District</v>
          </cell>
          <cell r="F132" t="str">
            <v>2017-595271-SFSP-586</v>
          </cell>
        </row>
        <row r="133">
          <cell r="D133" t="str">
            <v>602135</v>
          </cell>
          <cell r="E133" t="str">
            <v>Gilman School District</v>
          </cell>
          <cell r="F133" t="str">
            <v>2017-602135-SFSP-586</v>
          </cell>
        </row>
        <row r="134">
          <cell r="D134" t="str">
            <v>604795</v>
          </cell>
          <cell r="E134" t="str">
            <v>Rib Lake School District</v>
          </cell>
          <cell r="F134" t="str">
            <v>2017-604795-SFSP-586</v>
          </cell>
        </row>
        <row r="135">
          <cell r="D135" t="str">
            <v>610154</v>
          </cell>
          <cell r="E135" t="str">
            <v>Arcadia School District</v>
          </cell>
          <cell r="F135" t="str">
            <v>2017-610154-SFSP-586</v>
          </cell>
        </row>
        <row r="136">
          <cell r="D136" t="str">
            <v>610485</v>
          </cell>
          <cell r="E136" t="str">
            <v>Blair-Taylor School District</v>
          </cell>
          <cell r="F136" t="str">
            <v>2017-610485-SFSP-586</v>
          </cell>
        </row>
        <row r="137">
          <cell r="D137" t="str">
            <v>611600</v>
          </cell>
          <cell r="E137" t="str">
            <v>Eleva Strum School District</v>
          </cell>
          <cell r="F137" t="str">
            <v>2017-611600-SFSP-586</v>
          </cell>
        </row>
        <row r="138">
          <cell r="D138" t="str">
            <v>612632</v>
          </cell>
          <cell r="E138" t="str">
            <v>Independence School District</v>
          </cell>
          <cell r="F138" t="str">
            <v>2017-612632-SFSP-586</v>
          </cell>
        </row>
        <row r="139">
          <cell r="D139" t="str">
            <v>614186</v>
          </cell>
          <cell r="E139" t="str">
            <v>Osseo-Fairchild School District</v>
          </cell>
          <cell r="F139" t="str">
            <v>2017-614186-SFSP-586</v>
          </cell>
        </row>
        <row r="140">
          <cell r="D140" t="str">
            <v>616426</v>
          </cell>
          <cell r="E140" t="str">
            <v>Whitehall School District</v>
          </cell>
          <cell r="F140" t="str">
            <v>2017-616426-SFSP-586</v>
          </cell>
        </row>
        <row r="141">
          <cell r="D141" t="str">
            <v>621421</v>
          </cell>
          <cell r="E141" t="str">
            <v>DeSoto Area School District</v>
          </cell>
          <cell r="F141" t="str">
            <v>2017-621421-SFSP-586</v>
          </cell>
        </row>
        <row r="142">
          <cell r="D142" t="str">
            <v>622541</v>
          </cell>
          <cell r="E142" t="str">
            <v>Hillsboro School District</v>
          </cell>
          <cell r="F142" t="str">
            <v>2017-622541-SFSP-586</v>
          </cell>
        </row>
        <row r="143">
          <cell r="D143" t="str">
            <v>622863</v>
          </cell>
          <cell r="E143" t="str">
            <v>LaFarge School District</v>
          </cell>
          <cell r="F143" t="str">
            <v>2017-622863-SFSP-586</v>
          </cell>
        </row>
        <row r="144">
          <cell r="D144" t="str">
            <v>625960</v>
          </cell>
          <cell r="E144" t="str">
            <v>Kickapoo Area School District</v>
          </cell>
          <cell r="F144" t="str">
            <v>2017-625960-SFSP-586</v>
          </cell>
        </row>
        <row r="145">
          <cell r="D145" t="str">
            <v>625985</v>
          </cell>
          <cell r="E145" t="str">
            <v>Viroqua Area School District</v>
          </cell>
          <cell r="F145" t="str">
            <v>2017-625985-SFSP-586</v>
          </cell>
        </row>
        <row r="146">
          <cell r="D146" t="str">
            <v>631526</v>
          </cell>
          <cell r="E146" t="str">
            <v>Northland Pines School District</v>
          </cell>
          <cell r="F146" t="str">
            <v>2017-631526-SFSP-586</v>
          </cell>
        </row>
        <row r="147">
          <cell r="D147" t="str">
            <v>631848</v>
          </cell>
          <cell r="E147" t="str">
            <v>Lac du Flambeau School District</v>
          </cell>
          <cell r="F147" t="str">
            <v>2017-631848-SFSP-586</v>
          </cell>
        </row>
        <row r="148">
          <cell r="D148" t="str">
            <v>641380</v>
          </cell>
          <cell r="E148" t="str">
            <v>Delavan-Darien School District</v>
          </cell>
          <cell r="F148" t="str">
            <v>2017-641380-SFSP-586</v>
          </cell>
        </row>
        <row r="149">
          <cell r="D149" t="str">
            <v>645258</v>
          </cell>
          <cell r="E149" t="str">
            <v>Sharon Joint. #11 School District</v>
          </cell>
          <cell r="F149" t="str">
            <v>2017-645258-SFSP-586</v>
          </cell>
        </row>
        <row r="150">
          <cell r="D150" t="str">
            <v>646022</v>
          </cell>
          <cell r="E150" t="str">
            <v>Walworth Joint School District #1</v>
          </cell>
          <cell r="F150" t="str">
            <v>2017-646022-SFSP-586</v>
          </cell>
        </row>
        <row r="151">
          <cell r="D151" t="str">
            <v>646461</v>
          </cell>
          <cell r="E151" t="str">
            <v>Whitewater Unified School District</v>
          </cell>
          <cell r="F151" t="str">
            <v>2017-646461-SFSP-586</v>
          </cell>
        </row>
        <row r="152">
          <cell r="D152" t="str">
            <v>650441</v>
          </cell>
          <cell r="E152" t="str">
            <v>Birchwood School District</v>
          </cell>
          <cell r="F152" t="str">
            <v>2017-650441-SFSP-586</v>
          </cell>
        </row>
        <row r="153">
          <cell r="D153" t="str">
            <v>653654</v>
          </cell>
          <cell r="E153" t="str">
            <v>Northwood School District</v>
          </cell>
          <cell r="F153" t="str">
            <v>2017-653654-SFSP-586</v>
          </cell>
        </row>
        <row r="154">
          <cell r="D154" t="str">
            <v>655306</v>
          </cell>
          <cell r="E154" t="str">
            <v>Shell Lake School District</v>
          </cell>
          <cell r="F154" t="str">
            <v>2017-655306-SFSP-586</v>
          </cell>
        </row>
        <row r="155">
          <cell r="D155" t="str">
            <v>655474</v>
          </cell>
          <cell r="E155" t="str">
            <v>Spooner Area School District</v>
          </cell>
          <cell r="F155" t="str">
            <v>2017-655474-SFSP-586</v>
          </cell>
        </row>
        <row r="156">
          <cell r="D156" t="str">
            <v>676174</v>
          </cell>
          <cell r="E156" t="str">
            <v>Waukesha School District</v>
          </cell>
          <cell r="F156" t="str">
            <v>2017-676174-SFSP-586</v>
          </cell>
        </row>
        <row r="157">
          <cell r="D157" t="str">
            <v>681141</v>
          </cell>
          <cell r="E157" t="str">
            <v>Clintonville School District</v>
          </cell>
          <cell r="F157" t="str">
            <v>2017-681141-SFSP-586</v>
          </cell>
        </row>
        <row r="158">
          <cell r="D158" t="str">
            <v>683318</v>
          </cell>
          <cell r="E158" t="str">
            <v>Marion School District</v>
          </cell>
          <cell r="F158" t="str">
            <v>2017-683318-SFSP-586</v>
          </cell>
        </row>
        <row r="159">
          <cell r="D159" t="str">
            <v>683955</v>
          </cell>
          <cell r="E159" t="str">
            <v>New London School District</v>
          </cell>
          <cell r="F159" t="str">
            <v>2017-683955-SFSP-586</v>
          </cell>
        </row>
        <row r="160">
          <cell r="D160" t="str">
            <v>686195</v>
          </cell>
          <cell r="E160" t="str">
            <v>Waupaca School District</v>
          </cell>
          <cell r="F160" t="str">
            <v>2017-686195-SFSP-586</v>
          </cell>
        </row>
        <row r="161">
          <cell r="D161" t="str">
            <v>686384</v>
          </cell>
          <cell r="E161" t="str">
            <v>Weyauwega-Fremont School District</v>
          </cell>
          <cell r="F161" t="str">
            <v>2017-686384-SFSP-586</v>
          </cell>
        </row>
        <row r="162">
          <cell r="D162" t="str">
            <v>694375</v>
          </cell>
          <cell r="E162" t="str">
            <v>Tri-County Area School District</v>
          </cell>
          <cell r="F162" t="str">
            <v>2017-694375-SFSP-586</v>
          </cell>
        </row>
        <row r="163">
          <cell r="D163" t="str">
            <v>696237</v>
          </cell>
          <cell r="E163" t="str">
            <v>Wautoma Area School District</v>
          </cell>
          <cell r="F163" t="str">
            <v>2017-696237-SFSP-586</v>
          </cell>
        </row>
        <row r="164">
          <cell r="D164" t="str">
            <v>703430</v>
          </cell>
          <cell r="E164" t="str">
            <v>Menasha School District</v>
          </cell>
          <cell r="F164" t="str">
            <v>2017-703430-SFSP-586</v>
          </cell>
        </row>
        <row r="165">
          <cell r="D165" t="str">
            <v>704179</v>
          </cell>
          <cell r="E165" t="str">
            <v>Oshkosh Area School District</v>
          </cell>
          <cell r="F165" t="str">
            <v>2017-704179-SFSP-586</v>
          </cell>
        </row>
        <row r="166">
          <cell r="D166" t="str">
            <v>713339</v>
          </cell>
          <cell r="E166" t="str">
            <v>Marshfield School District</v>
          </cell>
          <cell r="F166" t="str">
            <v>2017-713339-SFSP-586</v>
          </cell>
        </row>
        <row r="167">
          <cell r="D167" t="str">
            <v>713906</v>
          </cell>
          <cell r="E167" t="str">
            <v>Nekoosa School District</v>
          </cell>
          <cell r="F167" t="str">
            <v>2017-713906-SFSP-586</v>
          </cell>
        </row>
        <row r="168">
          <cell r="D168" t="str">
            <v>714508</v>
          </cell>
          <cell r="E168" t="str">
            <v>Port Edwards School District</v>
          </cell>
          <cell r="F168" t="str">
            <v>2017-714508-SFSP-586</v>
          </cell>
        </row>
        <row r="169">
          <cell r="D169" t="str">
            <v>716685</v>
          </cell>
          <cell r="E169" t="str">
            <v>Wisconsin Rapids School District</v>
          </cell>
          <cell r="F169" t="str">
            <v>2017-716685-SFSP-586</v>
          </cell>
        </row>
        <row r="170">
          <cell r="D170" t="str">
            <v>723434</v>
          </cell>
          <cell r="E170" t="str">
            <v>Menominee Indian School District</v>
          </cell>
          <cell r="F170" t="str">
            <v>2017-723434-SFSP-586</v>
          </cell>
        </row>
        <row r="171">
          <cell r="D171">
            <v>752364</v>
          </cell>
          <cell r="E171" t="str">
            <v>UW-Oshkosh Pre-College/NYSP</v>
          </cell>
          <cell r="F171" t="str">
            <v>2017-752364-SFSP-586</v>
          </cell>
        </row>
        <row r="172">
          <cell r="D172" t="str">
            <v>756691</v>
          </cell>
          <cell r="E172" t="str">
            <v>UW River Falls</v>
          </cell>
          <cell r="F172" t="str">
            <v>2017-756691-SFSP-586</v>
          </cell>
        </row>
        <row r="173">
          <cell r="D173">
            <v>756815</v>
          </cell>
          <cell r="E173" t="str">
            <v>UW Superior</v>
          </cell>
          <cell r="F173" t="str">
            <v>2017-756815-SFSP-586</v>
          </cell>
        </row>
        <row r="174">
          <cell r="D174">
            <v>759462</v>
          </cell>
          <cell r="E174" t="str">
            <v>UW Green Bay Precollege Programs</v>
          </cell>
          <cell r="F174" t="str">
            <v>2017-759462-SFSP-586</v>
          </cell>
        </row>
        <row r="175">
          <cell r="D175">
            <v>759463</v>
          </cell>
          <cell r="E175" t="str">
            <v>UW-Whitewater Summer Academic Camps</v>
          </cell>
          <cell r="F175" t="str">
            <v>2017-759463-SFSP-586</v>
          </cell>
        </row>
        <row r="176">
          <cell r="D176">
            <v>759464</v>
          </cell>
          <cell r="E176" t="str">
            <v>U W Eau Claire</v>
          </cell>
          <cell r="F176" t="str">
            <v>2017-759464-SFSP-586</v>
          </cell>
        </row>
        <row r="177">
          <cell r="D177">
            <v>759469</v>
          </cell>
          <cell r="E177" t="str">
            <v>U W Stevens Point</v>
          </cell>
          <cell r="F177" t="str">
            <v>2017-759469-SFSP-586</v>
          </cell>
        </row>
        <row r="178">
          <cell r="D178">
            <v>759470</v>
          </cell>
          <cell r="E178" t="str">
            <v>U W - LaCrosse</v>
          </cell>
          <cell r="F178" t="str">
            <v>2017-759470-SFSP-586</v>
          </cell>
        </row>
        <row r="179">
          <cell r="D179">
            <v>759473</v>
          </cell>
          <cell r="E179" t="str">
            <v>UW-Milwaukee PreCollege Progra</v>
          </cell>
          <cell r="F179" t="str">
            <v>2017-759473-SFSP-586</v>
          </cell>
        </row>
        <row r="180">
          <cell r="D180">
            <v>759474</v>
          </cell>
          <cell r="E180" t="str">
            <v>UW Marathon</v>
          </cell>
          <cell r="F180" t="str">
            <v>2017-759474-SFSP-586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030903</v>
          </cell>
          <cell r="E2" t="str">
            <v>Cameron School District</v>
          </cell>
          <cell r="F2" t="str">
            <v>2017-030903-SMP-548</v>
          </cell>
        </row>
        <row r="3">
          <cell r="D3" t="str">
            <v>031260</v>
          </cell>
          <cell r="E3" t="str">
            <v>Cumberland School District</v>
          </cell>
          <cell r="F3" t="str">
            <v>2017-031260-SMP-548</v>
          </cell>
        </row>
        <row r="4">
          <cell r="D4" t="str">
            <v>034802</v>
          </cell>
          <cell r="E4" t="str">
            <v>Rice Lake Area School District</v>
          </cell>
          <cell r="F4" t="str">
            <v>2017-034802-SMP-548</v>
          </cell>
        </row>
        <row r="5">
          <cell r="D5" t="str">
            <v>050182</v>
          </cell>
          <cell r="E5" t="str">
            <v>Ashwaubenon School District</v>
          </cell>
          <cell r="F5" t="str">
            <v>2017-050182-SMP-548</v>
          </cell>
        </row>
        <row r="6">
          <cell r="D6" t="str">
            <v>051407</v>
          </cell>
          <cell r="E6" t="str">
            <v>Denmark School Distrct</v>
          </cell>
          <cell r="F6" t="str">
            <v>2017-051407-SMP-548</v>
          </cell>
        </row>
        <row r="7">
          <cell r="D7" t="str">
            <v>052289</v>
          </cell>
          <cell r="E7" t="str">
            <v>Green Bay School District</v>
          </cell>
          <cell r="F7" t="str">
            <v>2017-052289-SMP-548</v>
          </cell>
        </row>
        <row r="8">
          <cell r="D8" t="str">
            <v>063668</v>
          </cell>
          <cell r="E8" t="str">
            <v>Mondovi School District</v>
          </cell>
          <cell r="F8" t="str">
            <v>2017-063668-SMP-548</v>
          </cell>
        </row>
        <row r="9">
          <cell r="D9" t="str">
            <v>080658</v>
          </cell>
          <cell r="E9" t="str">
            <v>Brillion School District</v>
          </cell>
          <cell r="F9" t="str">
            <v>2017-080658-SMP-548</v>
          </cell>
        </row>
        <row r="10">
          <cell r="D10" t="str">
            <v>082534</v>
          </cell>
          <cell r="E10" t="str">
            <v>Hilbert School District</v>
          </cell>
          <cell r="F10" t="str">
            <v>2017-082534-SMP-548</v>
          </cell>
        </row>
        <row r="11">
          <cell r="D11" t="str">
            <v>083941</v>
          </cell>
          <cell r="E11" t="str">
            <v>New Holstein School District</v>
          </cell>
          <cell r="F11" t="str">
            <v>2017-083941-SMP-548</v>
          </cell>
        </row>
        <row r="12">
          <cell r="D12" t="str">
            <v>085614</v>
          </cell>
          <cell r="E12" t="str">
            <v>Stockbridge School District</v>
          </cell>
          <cell r="F12" t="str">
            <v>2017-085614-SMP-548</v>
          </cell>
        </row>
        <row r="13">
          <cell r="D13" t="str">
            <v>090497</v>
          </cell>
          <cell r="E13" t="str">
            <v>Bloomer School District</v>
          </cell>
          <cell r="F13" t="str">
            <v>2017-090497-SMP-548</v>
          </cell>
        </row>
        <row r="14">
          <cell r="D14" t="str">
            <v>103899</v>
          </cell>
          <cell r="E14" t="str">
            <v>Neillsville School District</v>
          </cell>
          <cell r="F14" t="str">
            <v>2017-103899-SMP-548</v>
          </cell>
        </row>
        <row r="15">
          <cell r="D15" t="str">
            <v>111736</v>
          </cell>
          <cell r="E15" t="str">
            <v>Fall River School District</v>
          </cell>
          <cell r="F15" t="str">
            <v>2017-111736-SMP-548</v>
          </cell>
        </row>
        <row r="16">
          <cell r="D16" t="str">
            <v>114228</v>
          </cell>
          <cell r="E16" t="str">
            <v>Pardeeville School District</v>
          </cell>
          <cell r="F16" t="str">
            <v>2017-114228-SMP-548</v>
          </cell>
        </row>
        <row r="17">
          <cell r="D17" t="str">
            <v>114501</v>
          </cell>
          <cell r="E17" t="str">
            <v>Portage Community School District</v>
          </cell>
          <cell r="F17" t="str">
            <v>2017-114501-SMP-548</v>
          </cell>
        </row>
        <row r="18">
          <cell r="D18" t="str">
            <v>114865</v>
          </cell>
          <cell r="E18" t="str">
            <v>Rio Community School District</v>
          </cell>
          <cell r="F18" t="str">
            <v>2017-114865-SMP-548</v>
          </cell>
        </row>
        <row r="19">
          <cell r="D19" t="str">
            <v>124543</v>
          </cell>
          <cell r="E19" t="str">
            <v>Prairie du Chien Area School District</v>
          </cell>
          <cell r="F19" t="str">
            <v>2017-124543-SMP-548</v>
          </cell>
        </row>
        <row r="20">
          <cell r="D20" t="str">
            <v>130350</v>
          </cell>
          <cell r="E20" t="str">
            <v>Belleville School District</v>
          </cell>
          <cell r="F20" t="str">
            <v>2017-130350-SMP-548</v>
          </cell>
        </row>
        <row r="21">
          <cell r="D21" t="str">
            <v>131316</v>
          </cell>
          <cell r="E21" t="str">
            <v>DeForest Area School District</v>
          </cell>
          <cell r="F21" t="str">
            <v>2017-131316-SMP-548</v>
          </cell>
        </row>
        <row r="22">
          <cell r="D22" t="str">
            <v>133332</v>
          </cell>
          <cell r="E22" t="str">
            <v>Marshall School District</v>
          </cell>
          <cell r="F22" t="str">
            <v>2017-133332-SMP-548</v>
          </cell>
        </row>
        <row r="23">
          <cell r="D23" t="str">
            <v>133381</v>
          </cell>
          <cell r="E23" t="str">
            <v>McFarland School District</v>
          </cell>
          <cell r="F23" t="str">
            <v>2017-133381-SMP-548</v>
          </cell>
        </row>
        <row r="24">
          <cell r="D24" t="str">
            <v>133549</v>
          </cell>
          <cell r="E24" t="str">
            <v>Middleton-Cross Plains School District</v>
          </cell>
          <cell r="F24" t="str">
            <v>2017-133549-SMP-548</v>
          </cell>
        </row>
        <row r="25">
          <cell r="D25" t="str">
            <v>133794</v>
          </cell>
          <cell r="E25" t="str">
            <v>Mount Horeb Area School District</v>
          </cell>
          <cell r="F25" t="str">
            <v>2017-133794-SMP-548</v>
          </cell>
        </row>
        <row r="26">
          <cell r="D26" t="str">
            <v>136181</v>
          </cell>
          <cell r="E26" t="str">
            <v>Waunakee Community School District</v>
          </cell>
          <cell r="F26" t="str">
            <v>2017-136181-SMP-548</v>
          </cell>
        </row>
        <row r="27">
          <cell r="D27" t="str">
            <v>142576</v>
          </cell>
          <cell r="E27" t="str">
            <v>Horicon School District</v>
          </cell>
          <cell r="F27" t="str">
            <v>2017-142576-SMP-548</v>
          </cell>
        </row>
        <row r="28">
          <cell r="D28" t="str">
            <v>155642</v>
          </cell>
          <cell r="E28" t="str">
            <v>Sturgeon Bay School District</v>
          </cell>
          <cell r="F28" t="str">
            <v>2017-155642-SMP-548</v>
          </cell>
        </row>
        <row r="29">
          <cell r="D29" t="str">
            <v>173444</v>
          </cell>
          <cell r="E29" t="str">
            <v>Menomonie School District</v>
          </cell>
          <cell r="F29" t="str">
            <v>2017-173444-SMP-548</v>
          </cell>
        </row>
        <row r="30">
          <cell r="D30" t="str">
            <v>203983</v>
          </cell>
          <cell r="E30" t="str">
            <v>North Fond du Lac School District</v>
          </cell>
          <cell r="F30" t="str">
            <v>2017-203983-SMP-548</v>
          </cell>
        </row>
        <row r="31">
          <cell r="D31" t="str">
            <v>204872</v>
          </cell>
          <cell r="E31" t="str">
            <v>Ripon School District</v>
          </cell>
          <cell r="F31" t="str">
            <v>2017-204872-SMP-548</v>
          </cell>
        </row>
        <row r="32">
          <cell r="D32" t="str">
            <v>204956</v>
          </cell>
          <cell r="E32" t="str">
            <v>Rosendale-Brandon School District</v>
          </cell>
          <cell r="F32" t="str">
            <v>2017-204956-SMP-548</v>
          </cell>
        </row>
        <row r="33">
          <cell r="D33" t="str">
            <v>206216</v>
          </cell>
          <cell r="E33" t="str">
            <v>Waupun Area School District</v>
          </cell>
          <cell r="F33" t="str">
            <v>2017-206216-SMP-548</v>
          </cell>
        </row>
        <row r="34">
          <cell r="D34" t="str">
            <v>222912</v>
          </cell>
          <cell r="E34" t="str">
            <v>Lancaster Community School District</v>
          </cell>
          <cell r="F34" t="str">
            <v>2017-222912-SMP-548</v>
          </cell>
        </row>
        <row r="35">
          <cell r="D35" t="str">
            <v>230063</v>
          </cell>
          <cell r="E35" t="str">
            <v>Albany School District</v>
          </cell>
          <cell r="F35" t="str">
            <v>2017-230063-SMP-548</v>
          </cell>
        </row>
        <row r="36">
          <cell r="D36" t="str">
            <v>230700</v>
          </cell>
          <cell r="E36" t="str">
            <v>Brodhead School District</v>
          </cell>
          <cell r="F36" t="str">
            <v>2017-230700-SMP-548</v>
          </cell>
        </row>
        <row r="37">
          <cell r="D37" t="str">
            <v>233682</v>
          </cell>
          <cell r="E37" t="str">
            <v>Monroe School District</v>
          </cell>
          <cell r="F37" t="str">
            <v>2017-233682-SMP-548</v>
          </cell>
        </row>
        <row r="38">
          <cell r="D38" t="str">
            <v>233934</v>
          </cell>
          <cell r="E38" t="str">
            <v>New Glarus School District</v>
          </cell>
          <cell r="F38" t="str">
            <v>2017-233934-SMP-548</v>
          </cell>
        </row>
        <row r="39">
          <cell r="D39" t="str">
            <v>250287</v>
          </cell>
          <cell r="E39" t="str">
            <v>Barneveld School District</v>
          </cell>
          <cell r="F39" t="str">
            <v>2017-250287-SMP-548</v>
          </cell>
        </row>
        <row r="40">
          <cell r="D40" t="str">
            <v>253633</v>
          </cell>
          <cell r="E40" t="str">
            <v>Mineral Point School District</v>
          </cell>
          <cell r="F40" t="str">
            <v>2017-253633-SMP-548</v>
          </cell>
        </row>
        <row r="41">
          <cell r="D41" t="str">
            <v>282730</v>
          </cell>
          <cell r="E41" t="str">
            <v>Johnson Creek School District</v>
          </cell>
          <cell r="F41" t="str">
            <v>2017-282730-SMP-548</v>
          </cell>
        </row>
        <row r="42">
          <cell r="D42" t="str">
            <v>282898</v>
          </cell>
          <cell r="E42" t="str">
            <v>Lake Mills School District</v>
          </cell>
          <cell r="F42" t="str">
            <v>2017-282898-SMP-548</v>
          </cell>
        </row>
        <row r="43">
          <cell r="D43" t="str">
            <v>296713</v>
          </cell>
          <cell r="E43" t="str">
            <v>Wonewoc Center School District</v>
          </cell>
          <cell r="F43" t="str">
            <v>2017-296713-SMP-548</v>
          </cell>
        </row>
        <row r="44">
          <cell r="D44" t="str">
            <v>304627</v>
          </cell>
          <cell r="E44" t="str">
            <v>Randall J1 School District</v>
          </cell>
          <cell r="F44" t="str">
            <v>2017-304627-SMP-548</v>
          </cell>
        </row>
        <row r="45">
          <cell r="D45" t="str">
            <v>305054</v>
          </cell>
          <cell r="E45" t="str">
            <v>Westosha Central High School District</v>
          </cell>
          <cell r="F45" t="str">
            <v>2017-305054-SMP-548</v>
          </cell>
        </row>
        <row r="46">
          <cell r="D46" t="str">
            <v>305068</v>
          </cell>
          <cell r="E46" t="str">
            <v>Salem School District</v>
          </cell>
          <cell r="F46" t="str">
            <v>2017-305068-SMP-548</v>
          </cell>
        </row>
        <row r="47">
          <cell r="D47" t="str">
            <v>305369</v>
          </cell>
          <cell r="E47" t="str">
            <v>Silver Lake Jt. #1 School District</v>
          </cell>
          <cell r="F47" t="str">
            <v>2017-305369-SMP-548</v>
          </cell>
        </row>
        <row r="48">
          <cell r="D48" t="str">
            <v>305817</v>
          </cell>
          <cell r="E48" t="str">
            <v>Twin Lakes #4 School District</v>
          </cell>
          <cell r="F48" t="str">
            <v>2017-305817-SMP-548</v>
          </cell>
        </row>
        <row r="49">
          <cell r="D49" t="str">
            <v>306545</v>
          </cell>
          <cell r="E49" t="str">
            <v>Wilmot Union High School District</v>
          </cell>
          <cell r="F49" t="str">
            <v>2017-306545-SMP-548</v>
          </cell>
        </row>
        <row r="50">
          <cell r="D50" t="str">
            <v>310070</v>
          </cell>
          <cell r="E50" t="str">
            <v>Algoma School District</v>
          </cell>
          <cell r="F50" t="str">
            <v>2017-310070-SMP-548</v>
          </cell>
        </row>
        <row r="51">
          <cell r="D51" t="str">
            <v>312814</v>
          </cell>
          <cell r="E51" t="str">
            <v>Kewaunee School District</v>
          </cell>
          <cell r="F51" t="str">
            <v>2017-312814-SMP-548</v>
          </cell>
        </row>
        <row r="52">
          <cell r="D52" t="str">
            <v>322562</v>
          </cell>
          <cell r="E52" t="str">
            <v>Holmen Area School District</v>
          </cell>
          <cell r="F52" t="str">
            <v>2017-322562-SMP-548</v>
          </cell>
        </row>
        <row r="53">
          <cell r="D53" t="str">
            <v>326370</v>
          </cell>
          <cell r="E53" t="str">
            <v>West Salem School District</v>
          </cell>
          <cell r="F53" t="str">
            <v>2017-326370-SMP-548</v>
          </cell>
        </row>
        <row r="54">
          <cell r="D54" t="str">
            <v>363290</v>
          </cell>
          <cell r="E54" t="str">
            <v>Manitowoc School District</v>
          </cell>
          <cell r="F54" t="str">
            <v>2017-363290-SMP-548</v>
          </cell>
        </row>
        <row r="55">
          <cell r="D55" t="str">
            <v>364760</v>
          </cell>
          <cell r="E55" t="str">
            <v>Reedsville Public Schools</v>
          </cell>
          <cell r="F55" t="str">
            <v>2017-364760-SMP-548</v>
          </cell>
        </row>
        <row r="56">
          <cell r="D56" t="str">
            <v>371561</v>
          </cell>
          <cell r="E56" t="str">
            <v>Edgar School District</v>
          </cell>
          <cell r="F56" t="str">
            <v>2017-371561-SMP-548</v>
          </cell>
        </row>
        <row r="57">
          <cell r="D57" t="str">
            <v>376223</v>
          </cell>
          <cell r="E57" t="str">
            <v>Wausau School District</v>
          </cell>
          <cell r="F57" t="str">
            <v>2017-376223-SMP-548</v>
          </cell>
        </row>
        <row r="58">
          <cell r="D58" t="str">
            <v>383311</v>
          </cell>
          <cell r="E58" t="str">
            <v>Marinette School District</v>
          </cell>
          <cell r="F58" t="str">
            <v>2017-383311-SMP-548</v>
          </cell>
        </row>
        <row r="59">
          <cell r="D59" t="str">
            <v>384305</v>
          </cell>
          <cell r="E59" t="str">
            <v>Peshtigo School District</v>
          </cell>
          <cell r="F59" t="str">
            <v>2017-384305-SMP-548</v>
          </cell>
        </row>
        <row r="60">
          <cell r="D60" t="str">
            <v>401253</v>
          </cell>
          <cell r="E60" t="str">
            <v>Cudahy School District</v>
          </cell>
          <cell r="F60" t="str">
            <v>2017-401253-SMP-548</v>
          </cell>
        </row>
        <row r="61">
          <cell r="D61" t="str">
            <v>402177</v>
          </cell>
          <cell r="E61" t="str">
            <v>Nicolet Union High School</v>
          </cell>
          <cell r="F61" t="str">
            <v>2017-402177-SMP-548</v>
          </cell>
        </row>
        <row r="62">
          <cell r="D62" t="str">
            <v>406419</v>
          </cell>
          <cell r="E62" t="str">
            <v>Whitefish Bay School District</v>
          </cell>
          <cell r="F62" t="str">
            <v>2017-406419-SMP-548</v>
          </cell>
        </row>
        <row r="63">
          <cell r="D63" t="str">
            <v>424067</v>
          </cell>
          <cell r="E63" t="str">
            <v>Oconto Unified School District</v>
          </cell>
          <cell r="F63" t="str">
            <v>2017-424067-SMP-548</v>
          </cell>
        </row>
        <row r="64">
          <cell r="D64" t="str">
            <v>440147</v>
          </cell>
          <cell r="E64" t="str">
            <v>Appleton Area School District</v>
          </cell>
          <cell r="F64" t="str">
            <v>2017-440147-SMP-548</v>
          </cell>
        </row>
        <row r="65">
          <cell r="D65" t="str">
            <v>442835</v>
          </cell>
          <cell r="E65" t="str">
            <v>Kimberly Area School District</v>
          </cell>
          <cell r="F65" t="str">
            <v>2017-442835-SMP-548</v>
          </cell>
        </row>
        <row r="66">
          <cell r="D66" t="str">
            <v>443129</v>
          </cell>
          <cell r="E66" t="str">
            <v>Little Chute School District</v>
          </cell>
          <cell r="F66" t="str">
            <v>2017-443129-SMP-548</v>
          </cell>
        </row>
        <row r="67">
          <cell r="D67" t="str">
            <v>445138</v>
          </cell>
          <cell r="E67" t="str">
            <v>Seymour Community School District</v>
          </cell>
          <cell r="F67" t="str">
            <v>2017-445138-SMP-548</v>
          </cell>
        </row>
        <row r="68">
          <cell r="D68" t="str">
            <v>454515</v>
          </cell>
          <cell r="E68" t="str">
            <v>Port Washington-Saukville School Dist.</v>
          </cell>
          <cell r="F68" t="str">
            <v>2017-454515-SMP-548</v>
          </cell>
        </row>
        <row r="69">
          <cell r="D69" t="str">
            <v>471659</v>
          </cell>
          <cell r="E69" t="str">
            <v>Ellsworth Community School District</v>
          </cell>
          <cell r="F69" t="str">
            <v>2017-471659-SMP-548</v>
          </cell>
        </row>
        <row r="70">
          <cell r="D70" t="str">
            <v>484165</v>
          </cell>
          <cell r="E70" t="str">
            <v>Osceola School District</v>
          </cell>
          <cell r="F70" t="str">
            <v>2017-484165-SMP-548</v>
          </cell>
        </row>
        <row r="71">
          <cell r="D71" t="str">
            <v>511449</v>
          </cell>
          <cell r="E71" t="str">
            <v xml:space="preserve">Dover #1 </v>
          </cell>
          <cell r="F71" t="str">
            <v>2017-511449-SMP-548</v>
          </cell>
        </row>
        <row r="72">
          <cell r="D72" t="str">
            <v>514011</v>
          </cell>
          <cell r="E72" t="str">
            <v>Norway J7</v>
          </cell>
          <cell r="F72" t="str">
            <v>2017-514011-SMP-548</v>
          </cell>
        </row>
        <row r="73">
          <cell r="D73" t="str">
            <v>514686</v>
          </cell>
          <cell r="E73" t="str">
            <v>Raymond School District #14</v>
          </cell>
          <cell r="F73" t="str">
            <v>2017-514686-SMP-548</v>
          </cell>
        </row>
        <row r="74">
          <cell r="D74" t="str">
            <v>514690</v>
          </cell>
          <cell r="E74" t="str">
            <v>North Cape School</v>
          </cell>
          <cell r="F74" t="str">
            <v>2017-514690-SMP-548</v>
          </cell>
        </row>
        <row r="75">
          <cell r="D75" t="str">
            <v>515859</v>
          </cell>
          <cell r="E75" t="str">
            <v>Union Grove Joint #1 School District</v>
          </cell>
          <cell r="F75" t="str">
            <v>2017-515859-SMP-548</v>
          </cell>
        </row>
        <row r="76">
          <cell r="D76" t="str">
            <v>516083</v>
          </cell>
          <cell r="E76" t="str">
            <v>Waterford Union High School</v>
          </cell>
          <cell r="F76" t="str">
            <v>2017-516083-SMP-548</v>
          </cell>
        </row>
        <row r="77">
          <cell r="D77" t="str">
            <v>516113</v>
          </cell>
          <cell r="E77" t="str">
            <v>Waterford Graded Jt. #1 School District</v>
          </cell>
          <cell r="F77" t="str">
            <v>2017-516113-SMP-548</v>
          </cell>
        </row>
        <row r="78">
          <cell r="D78" t="str">
            <v>516748</v>
          </cell>
          <cell r="E78" t="str">
            <v>Yorkville Jt. #2 School Dist.</v>
          </cell>
          <cell r="F78" t="str">
            <v>2017-516748-SMP-548</v>
          </cell>
        </row>
        <row r="79">
          <cell r="D79" t="str">
            <v>524851</v>
          </cell>
          <cell r="E79" t="str">
            <v>Richland School District</v>
          </cell>
          <cell r="F79" t="str">
            <v>2017-524851-SMP-548</v>
          </cell>
        </row>
        <row r="80">
          <cell r="D80" t="str">
            <v>530422</v>
          </cell>
          <cell r="E80" t="str">
            <v>Beloit Turner School District</v>
          </cell>
          <cell r="F80" t="str">
            <v>2017-530422-SMP-548</v>
          </cell>
        </row>
        <row r="81">
          <cell r="D81" t="str">
            <v>534151</v>
          </cell>
          <cell r="E81" t="str">
            <v>Parkview School District</v>
          </cell>
          <cell r="F81" t="str">
            <v>2017-534151-SMP-548</v>
          </cell>
        </row>
        <row r="82">
          <cell r="D82" t="str">
            <v>555432</v>
          </cell>
          <cell r="E82" t="str">
            <v>Somerset School District</v>
          </cell>
          <cell r="F82" t="str">
            <v>2017-555432-SMP-548</v>
          </cell>
        </row>
        <row r="83">
          <cell r="D83" t="str">
            <v>566678</v>
          </cell>
          <cell r="E83" t="str">
            <v>Wisconsin Dells School District</v>
          </cell>
          <cell r="F83" t="str">
            <v>2017-566678-SMP-548</v>
          </cell>
        </row>
        <row r="84">
          <cell r="D84" t="str">
            <v>580623</v>
          </cell>
          <cell r="E84" t="str">
            <v>Bowler School District</v>
          </cell>
          <cell r="F84" t="str">
            <v>2017-580623-SMP-548</v>
          </cell>
        </row>
        <row r="85">
          <cell r="D85" t="str">
            <v>582415</v>
          </cell>
          <cell r="E85" t="str">
            <v>Gresham School District</v>
          </cell>
          <cell r="F85" t="str">
            <v>2017-582415-SMP-548</v>
          </cell>
        </row>
        <row r="86">
          <cell r="D86" t="str">
            <v>585264</v>
          </cell>
          <cell r="E86" t="str">
            <v>Shawano School District</v>
          </cell>
          <cell r="F86" t="str">
            <v>2017-585264-SMP-548</v>
          </cell>
        </row>
        <row r="87">
          <cell r="D87" t="str">
            <v>591631</v>
          </cell>
          <cell r="E87" t="str">
            <v>Elkhart Lake-Glenbeulah School Dist.</v>
          </cell>
          <cell r="F87" t="str">
            <v>2017-591631-SMP-548</v>
          </cell>
        </row>
        <row r="88">
          <cell r="D88" t="str">
            <v>592605</v>
          </cell>
          <cell r="E88" t="str">
            <v>Howards Grove School District</v>
          </cell>
          <cell r="F88" t="str">
            <v>2017-592605-SMP-548</v>
          </cell>
        </row>
        <row r="89">
          <cell r="D89" t="str">
            <v>594137</v>
          </cell>
          <cell r="E89" t="str">
            <v>Oostburg School District</v>
          </cell>
          <cell r="F89" t="str">
            <v>2017-594137-SMP-548</v>
          </cell>
        </row>
        <row r="90">
          <cell r="D90" t="str">
            <v>625960</v>
          </cell>
          <cell r="E90" t="str">
            <v>Kickapoo Area School District</v>
          </cell>
          <cell r="F90" t="str">
            <v>2017-625960-SMP-548</v>
          </cell>
        </row>
        <row r="91">
          <cell r="D91" t="str">
            <v>641870</v>
          </cell>
          <cell r="E91" t="str">
            <v>Fontana J8 School District</v>
          </cell>
          <cell r="F91" t="str">
            <v>2017-641870-SMP-548</v>
          </cell>
        </row>
        <row r="92">
          <cell r="D92" t="str">
            <v>642044</v>
          </cell>
          <cell r="E92" t="str">
            <v>Geneva Joint #4 School District</v>
          </cell>
          <cell r="F92" t="str">
            <v>2017-642044-SMP-548</v>
          </cell>
        </row>
        <row r="93">
          <cell r="D93" t="str">
            <v>643087</v>
          </cell>
          <cell r="E93" t="str">
            <v>Linn Joint #4 School District</v>
          </cell>
          <cell r="F93" t="str">
            <v>2017-643087-SMP-548</v>
          </cell>
        </row>
        <row r="94">
          <cell r="D94" t="str">
            <v>646461</v>
          </cell>
          <cell r="E94" t="str">
            <v>Whitewater Unified School District</v>
          </cell>
          <cell r="F94" t="str">
            <v>2017-646461-SMP-548</v>
          </cell>
        </row>
        <row r="95">
          <cell r="D95" t="str">
            <v>646482</v>
          </cell>
          <cell r="E95" t="str">
            <v>Williams Bay School District</v>
          </cell>
          <cell r="F95" t="str">
            <v>2017-646482-SMP-548</v>
          </cell>
        </row>
        <row r="96">
          <cell r="D96" t="str">
            <v>662058</v>
          </cell>
          <cell r="E96" t="str">
            <v>Germantown School District</v>
          </cell>
          <cell r="F96" t="str">
            <v>2017-662058-SMP-548</v>
          </cell>
        </row>
        <row r="97">
          <cell r="D97" t="str">
            <v>673122</v>
          </cell>
          <cell r="E97" t="str">
            <v>Richmond School District</v>
          </cell>
          <cell r="F97" t="str">
            <v>2017-673122-SMP-548</v>
          </cell>
        </row>
        <row r="98">
          <cell r="D98" t="str">
            <v>673510</v>
          </cell>
          <cell r="E98" t="str">
            <v>Swallow School District</v>
          </cell>
          <cell r="F98" t="str">
            <v>2017-673510-SMP-548</v>
          </cell>
        </row>
        <row r="99">
          <cell r="D99" t="str">
            <v>673514</v>
          </cell>
          <cell r="E99" t="str">
            <v>North Lake School District</v>
          </cell>
          <cell r="F99" t="str">
            <v>2017-673514-SMP-548</v>
          </cell>
        </row>
        <row r="100">
          <cell r="D100" t="str">
            <v>673528</v>
          </cell>
          <cell r="E100" t="str">
            <v>Merton Community School District</v>
          </cell>
          <cell r="F100" t="str">
            <v>2017-673528-SMP-548</v>
          </cell>
        </row>
        <row r="101">
          <cell r="D101" t="str">
            <v>673857</v>
          </cell>
          <cell r="E101" t="str">
            <v>Muskego-Norway School District</v>
          </cell>
          <cell r="F101" t="str">
            <v>2017-673857-SMP-548</v>
          </cell>
        </row>
        <row r="102">
          <cell r="D102" t="str">
            <v>683318</v>
          </cell>
          <cell r="E102" t="str">
            <v>Marion School District</v>
          </cell>
          <cell r="F102" t="str">
            <v>2017-683318-SMP-548</v>
          </cell>
        </row>
        <row r="103">
          <cell r="D103" t="str">
            <v>703430</v>
          </cell>
          <cell r="E103" t="str">
            <v>Menasha School District</v>
          </cell>
          <cell r="F103" t="str">
            <v>2017-703430-SMP-548</v>
          </cell>
        </row>
        <row r="104">
          <cell r="D104" t="str">
            <v>704088</v>
          </cell>
          <cell r="E104" t="str">
            <v>Omro School District</v>
          </cell>
          <cell r="F104" t="str">
            <v>2017-704088-SMP-548</v>
          </cell>
        </row>
        <row r="105">
          <cell r="D105" t="str">
            <v>704179</v>
          </cell>
          <cell r="E105" t="str">
            <v>Oshkosh Area School District</v>
          </cell>
          <cell r="F105" t="str">
            <v>2017-704179-SMP-548</v>
          </cell>
        </row>
        <row r="106">
          <cell r="D106" t="str">
            <v>713339</v>
          </cell>
          <cell r="E106" t="str">
            <v>Marshfield School District</v>
          </cell>
          <cell r="F106" t="str">
            <v>2017-713339-SMP-548</v>
          </cell>
        </row>
        <row r="107">
          <cell r="D107" t="str">
            <v>716685</v>
          </cell>
          <cell r="E107" t="str">
            <v>Wisconsin Rapids School District</v>
          </cell>
          <cell r="F107" t="str">
            <v>2017-716685-SMP-548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Sheet1"/>
    </sheetNames>
    <sheetDataSet>
      <sheetData sheetId="0"/>
      <sheetData sheetId="1">
        <row r="8">
          <cell r="B8" t="str">
            <v>440147</v>
          </cell>
          <cell r="C8" t="str">
            <v>Appleton Area School District</v>
          </cell>
          <cell r="D8" t="str">
            <v>106638786</v>
          </cell>
          <cell r="E8" t="str">
            <v>Appleton Area School District</v>
          </cell>
          <cell r="F8" t="str">
            <v>Wisconsin Violence and Bullying Prevention Research Project</v>
          </cell>
          <cell r="G8">
            <v>0</v>
          </cell>
          <cell r="H8">
            <v>30000</v>
          </cell>
          <cell r="I8">
            <v>30000</v>
          </cell>
          <cell r="J8">
            <v>0</v>
          </cell>
          <cell r="K8">
            <v>0</v>
          </cell>
          <cell r="L8" t="str">
            <v/>
          </cell>
          <cell r="M8">
            <v>0</v>
          </cell>
          <cell r="N8">
            <v>0</v>
          </cell>
          <cell r="O8">
            <v>0</v>
          </cell>
          <cell r="P8" t="str">
            <v/>
          </cell>
          <cell r="Q8">
            <v>0</v>
          </cell>
          <cell r="R8">
            <v>0</v>
          </cell>
          <cell r="S8">
            <v>0</v>
          </cell>
          <cell r="T8">
            <v>30000</v>
          </cell>
          <cell r="U8">
            <v>0</v>
          </cell>
          <cell r="V8">
            <v>0</v>
          </cell>
          <cell r="W8" t="str">
            <v>FY 17-440147-730 599-Bully</v>
          </cell>
        </row>
        <row r="9">
          <cell r="B9" t="str">
            <v>040315</v>
          </cell>
          <cell r="C9" t="str">
            <v>Bayfield School District</v>
          </cell>
          <cell r="D9" t="str">
            <v>100082114</v>
          </cell>
          <cell r="E9" t="str">
            <v>Bayfield School District</v>
          </cell>
          <cell r="F9" t="str">
            <v>Wisconsin Violence and Bullying Prevention Research Project</v>
          </cell>
          <cell r="G9">
            <v>0</v>
          </cell>
          <cell r="H9">
            <v>15000</v>
          </cell>
          <cell r="I9">
            <v>15000</v>
          </cell>
          <cell r="J9">
            <v>0</v>
          </cell>
          <cell r="K9">
            <v>0</v>
          </cell>
          <cell r="L9" t="str">
            <v/>
          </cell>
          <cell r="M9">
            <v>0</v>
          </cell>
          <cell r="N9">
            <v>0</v>
          </cell>
          <cell r="O9">
            <v>0</v>
          </cell>
          <cell r="P9" t="str">
            <v/>
          </cell>
          <cell r="Q9">
            <v>0</v>
          </cell>
          <cell r="R9">
            <v>0</v>
          </cell>
          <cell r="S9">
            <v>0</v>
          </cell>
          <cell r="T9">
            <v>15000</v>
          </cell>
          <cell r="U9">
            <v>0</v>
          </cell>
          <cell r="V9">
            <v>0</v>
          </cell>
          <cell r="W9" t="str">
            <v>FY 17-040315-730 599-Bully</v>
          </cell>
        </row>
        <row r="10">
          <cell r="B10" t="str">
            <v>580623</v>
          </cell>
          <cell r="C10" t="str">
            <v>Bowler School District</v>
          </cell>
          <cell r="D10" t="str">
            <v>024664492</v>
          </cell>
          <cell r="E10" t="str">
            <v>Bowler School District</v>
          </cell>
          <cell r="F10" t="str">
            <v>Wisconsin Violence and Bullying Prevention Research Project</v>
          </cell>
          <cell r="G10">
            <v>0</v>
          </cell>
          <cell r="H10">
            <v>15000</v>
          </cell>
          <cell r="I10">
            <v>15000</v>
          </cell>
          <cell r="J10">
            <v>0</v>
          </cell>
          <cell r="K10">
            <v>0</v>
          </cell>
          <cell r="L10" t="str">
            <v/>
          </cell>
          <cell r="M10">
            <v>0</v>
          </cell>
          <cell r="N10">
            <v>0</v>
          </cell>
          <cell r="O10">
            <v>0</v>
          </cell>
          <cell r="P10" t="str">
            <v/>
          </cell>
          <cell r="Q10">
            <v>0</v>
          </cell>
          <cell r="R10">
            <v>0</v>
          </cell>
          <cell r="S10">
            <v>0</v>
          </cell>
          <cell r="T10">
            <v>15000</v>
          </cell>
          <cell r="U10">
            <v>0</v>
          </cell>
          <cell r="V10">
            <v>0</v>
          </cell>
          <cell r="W10" t="str">
            <v>FY 17-580623-730 599-Bully</v>
          </cell>
        </row>
        <row r="11">
          <cell r="B11" t="str">
            <v>501071</v>
          </cell>
          <cell r="C11" t="str">
            <v>Chequamegon School District</v>
          </cell>
          <cell r="D11" t="str">
            <v>831820357</v>
          </cell>
          <cell r="E11" t="str">
            <v>Chequamegon School District</v>
          </cell>
          <cell r="F11" t="str">
            <v>Wisconsin Violence and Bullying Prevention Research Project</v>
          </cell>
          <cell r="G11">
            <v>0</v>
          </cell>
          <cell r="H11">
            <v>15000</v>
          </cell>
          <cell r="I11">
            <v>15000</v>
          </cell>
          <cell r="J11">
            <v>0</v>
          </cell>
          <cell r="K11">
            <v>0</v>
          </cell>
          <cell r="L11" t="str">
            <v/>
          </cell>
          <cell r="M11">
            <v>0</v>
          </cell>
          <cell r="N11">
            <v>0</v>
          </cell>
          <cell r="O11">
            <v>0</v>
          </cell>
          <cell r="P11" t="str">
            <v/>
          </cell>
          <cell r="Q11">
            <v>0</v>
          </cell>
          <cell r="R11">
            <v>0</v>
          </cell>
          <cell r="S11">
            <v>0</v>
          </cell>
          <cell r="T11">
            <v>15000</v>
          </cell>
          <cell r="U11">
            <v>0</v>
          </cell>
          <cell r="V11">
            <v>0</v>
          </cell>
          <cell r="W11" t="str">
            <v>FY 17-501071-730 599-Bully</v>
          </cell>
        </row>
        <row r="12">
          <cell r="B12" t="str">
            <v>401253</v>
          </cell>
          <cell r="C12" t="str">
            <v>Cudahy School District</v>
          </cell>
          <cell r="D12" t="str">
            <v>032122525</v>
          </cell>
          <cell r="E12" t="str">
            <v>School District of Cudahy</v>
          </cell>
          <cell r="F12" t="str">
            <v>Wisconsin Violence and Bullying Prevention Research Project</v>
          </cell>
          <cell r="G12">
            <v>0</v>
          </cell>
          <cell r="H12">
            <v>15000</v>
          </cell>
          <cell r="I12">
            <v>15000</v>
          </cell>
          <cell r="J12">
            <v>0</v>
          </cell>
          <cell r="K12">
            <v>0</v>
          </cell>
          <cell r="L12" t="str">
            <v/>
          </cell>
          <cell r="M12">
            <v>0</v>
          </cell>
          <cell r="N12">
            <v>0</v>
          </cell>
          <cell r="O12">
            <v>0</v>
          </cell>
          <cell r="P12" t="str">
            <v/>
          </cell>
          <cell r="Q12">
            <v>0</v>
          </cell>
          <cell r="R12">
            <v>0</v>
          </cell>
          <cell r="S12">
            <v>0</v>
          </cell>
          <cell r="T12">
            <v>15000</v>
          </cell>
          <cell r="U12">
            <v>0</v>
          </cell>
          <cell r="V12">
            <v>0</v>
          </cell>
          <cell r="W12" t="str">
            <v>FY 17-401253-730 599-Bully</v>
          </cell>
        </row>
        <row r="13">
          <cell r="B13" t="str">
            <v>641380</v>
          </cell>
          <cell r="C13" t="str">
            <v>Delavan-Darien School District</v>
          </cell>
          <cell r="D13" t="str">
            <v>021105127</v>
          </cell>
          <cell r="E13" t="str">
            <v>Delavan-Darien School District</v>
          </cell>
          <cell r="F13" t="str">
            <v>Wisconsin Violence and Bullying Prevention Research Project</v>
          </cell>
          <cell r="G13">
            <v>0</v>
          </cell>
          <cell r="H13">
            <v>15000</v>
          </cell>
          <cell r="I13">
            <v>15000</v>
          </cell>
          <cell r="J13">
            <v>0</v>
          </cell>
          <cell r="K13">
            <v>0</v>
          </cell>
          <cell r="L13" t="str">
            <v/>
          </cell>
          <cell r="M13">
            <v>0</v>
          </cell>
          <cell r="N13">
            <v>0</v>
          </cell>
          <cell r="O13">
            <v>0</v>
          </cell>
          <cell r="P13" t="str">
            <v/>
          </cell>
          <cell r="Q13">
            <v>0</v>
          </cell>
          <cell r="R13">
            <v>0</v>
          </cell>
          <cell r="S13">
            <v>0</v>
          </cell>
          <cell r="T13">
            <v>15000</v>
          </cell>
          <cell r="U13">
            <v>0</v>
          </cell>
          <cell r="V13">
            <v>0</v>
          </cell>
          <cell r="W13" t="str">
            <v>FY 17-641380-730 599-Bully</v>
          </cell>
        </row>
        <row r="14">
          <cell r="B14" t="str">
            <v>201862</v>
          </cell>
          <cell r="C14" t="str">
            <v>Fond du Lac School District</v>
          </cell>
          <cell r="D14" t="str">
            <v>093028843</v>
          </cell>
          <cell r="E14" t="str">
            <v>Fond du Lac School District</v>
          </cell>
          <cell r="F14" t="str">
            <v>Wisconsin Violence and Bullying Prevention Research Project</v>
          </cell>
          <cell r="G14">
            <v>0</v>
          </cell>
          <cell r="H14">
            <v>30000</v>
          </cell>
          <cell r="I14">
            <v>30000</v>
          </cell>
          <cell r="J14">
            <v>0</v>
          </cell>
          <cell r="K14">
            <v>0</v>
          </cell>
          <cell r="L14" t="str">
            <v/>
          </cell>
          <cell r="M14">
            <v>0</v>
          </cell>
          <cell r="N14">
            <v>0</v>
          </cell>
          <cell r="O14">
            <v>0</v>
          </cell>
          <cell r="P14" t="str">
            <v/>
          </cell>
          <cell r="Q14">
            <v>0</v>
          </cell>
          <cell r="R14">
            <v>0</v>
          </cell>
          <cell r="S14">
            <v>0</v>
          </cell>
          <cell r="T14">
            <v>30000</v>
          </cell>
          <cell r="U14">
            <v>0</v>
          </cell>
          <cell r="V14">
            <v>0</v>
          </cell>
          <cell r="W14" t="str">
            <v>FY 17-201862-730 599-Bully</v>
          </cell>
        </row>
        <row r="15">
          <cell r="B15" t="str">
            <v>142576</v>
          </cell>
          <cell r="C15" t="str">
            <v>Horicon School District</v>
          </cell>
          <cell r="D15">
            <v>100082999</v>
          </cell>
          <cell r="E15" t="str">
            <v>Horicon School District</v>
          </cell>
          <cell r="F15" t="str">
            <v>Wisconsin Violence and Bullying Prevention Research Project</v>
          </cell>
          <cell r="G15">
            <v>0</v>
          </cell>
          <cell r="H15">
            <v>15000</v>
          </cell>
          <cell r="I15">
            <v>15000</v>
          </cell>
          <cell r="J15">
            <v>0</v>
          </cell>
          <cell r="K15">
            <v>0</v>
          </cell>
          <cell r="L15" t="str">
            <v/>
          </cell>
          <cell r="M15">
            <v>0</v>
          </cell>
          <cell r="N15">
            <v>0</v>
          </cell>
          <cell r="O15">
            <v>0</v>
          </cell>
          <cell r="P15" t="str">
            <v/>
          </cell>
          <cell r="Q15">
            <v>0</v>
          </cell>
          <cell r="R15">
            <v>0</v>
          </cell>
          <cell r="S15">
            <v>0</v>
          </cell>
          <cell r="T15">
            <v>15000</v>
          </cell>
          <cell r="U15">
            <v>0</v>
          </cell>
          <cell r="V15">
            <v>0</v>
          </cell>
          <cell r="W15" t="str">
            <v>FY 17-142576-730 599-Bully</v>
          </cell>
        </row>
        <row r="16">
          <cell r="B16" t="str">
            <v>612632</v>
          </cell>
          <cell r="C16" t="str">
            <v>Independence School District</v>
          </cell>
          <cell r="D16">
            <v>193079571</v>
          </cell>
          <cell r="E16" t="str">
            <v>Independence School District</v>
          </cell>
          <cell r="F16" t="str">
            <v>Wisconsin Violence and Bullying Prevention Research Project</v>
          </cell>
          <cell r="G16">
            <v>0</v>
          </cell>
          <cell r="H16">
            <v>15000</v>
          </cell>
          <cell r="I16">
            <v>15000</v>
          </cell>
          <cell r="J16">
            <v>0</v>
          </cell>
          <cell r="K16">
            <v>0</v>
          </cell>
          <cell r="L16" t="str">
            <v/>
          </cell>
          <cell r="M16">
            <v>0</v>
          </cell>
          <cell r="N16">
            <v>0</v>
          </cell>
          <cell r="O16">
            <v>0</v>
          </cell>
          <cell r="P16" t="str">
            <v/>
          </cell>
          <cell r="Q16">
            <v>0</v>
          </cell>
          <cell r="R16">
            <v>0</v>
          </cell>
          <cell r="S16">
            <v>0</v>
          </cell>
          <cell r="T16">
            <v>15000</v>
          </cell>
          <cell r="U16">
            <v>0</v>
          </cell>
          <cell r="V16">
            <v>0</v>
          </cell>
          <cell r="W16" t="str">
            <v>FY 17-612632-730 599-Bully</v>
          </cell>
        </row>
        <row r="17">
          <cell r="B17" t="str">
            <v>322849</v>
          </cell>
          <cell r="C17" t="str">
            <v>La Crosse School District</v>
          </cell>
          <cell r="D17" t="str">
            <v>031642572</v>
          </cell>
          <cell r="E17" t="str">
            <v>La Crosse School District</v>
          </cell>
          <cell r="F17" t="str">
            <v>Wisconsin Violence and Bullying Prevention Research Project</v>
          </cell>
          <cell r="G17">
            <v>0</v>
          </cell>
          <cell r="H17">
            <v>15000</v>
          </cell>
          <cell r="I17">
            <v>15000</v>
          </cell>
          <cell r="J17">
            <v>0</v>
          </cell>
          <cell r="K17">
            <v>0</v>
          </cell>
          <cell r="L17" t="str">
            <v/>
          </cell>
          <cell r="M17">
            <v>0</v>
          </cell>
          <cell r="N17">
            <v>0</v>
          </cell>
          <cell r="O17">
            <v>0</v>
          </cell>
          <cell r="P17" t="str">
            <v/>
          </cell>
          <cell r="Q17">
            <v>0</v>
          </cell>
          <cell r="R17">
            <v>0</v>
          </cell>
          <cell r="S17">
            <v>0</v>
          </cell>
          <cell r="T17">
            <v>15000</v>
          </cell>
          <cell r="U17">
            <v>0</v>
          </cell>
          <cell r="V17">
            <v>0</v>
          </cell>
          <cell r="W17" t="str">
            <v>FY 17-322849-730 599-Bully</v>
          </cell>
        </row>
        <row r="18">
          <cell r="B18" t="str">
            <v>163297</v>
          </cell>
          <cell r="C18" t="str">
            <v>Maple School District</v>
          </cell>
          <cell r="D18" t="str">
            <v>036109254</v>
          </cell>
          <cell r="E18" t="str">
            <v>Maple School District</v>
          </cell>
          <cell r="F18" t="str">
            <v>Wisconsin Violence and Bullying Prevention Research Project</v>
          </cell>
          <cell r="G18">
            <v>0</v>
          </cell>
          <cell r="H18">
            <v>15000</v>
          </cell>
          <cell r="I18">
            <v>15000</v>
          </cell>
          <cell r="J18">
            <v>0</v>
          </cell>
          <cell r="K18">
            <v>0</v>
          </cell>
          <cell r="L18" t="str">
            <v/>
          </cell>
          <cell r="M18">
            <v>0</v>
          </cell>
          <cell r="N18">
            <v>0</v>
          </cell>
          <cell r="O18">
            <v>0</v>
          </cell>
          <cell r="P18" t="str">
            <v/>
          </cell>
          <cell r="Q18">
            <v>0</v>
          </cell>
          <cell r="R18">
            <v>0</v>
          </cell>
          <cell r="S18">
            <v>0</v>
          </cell>
          <cell r="T18">
            <v>15000</v>
          </cell>
          <cell r="U18">
            <v>0</v>
          </cell>
          <cell r="V18">
            <v>0</v>
          </cell>
          <cell r="W18" t="str">
            <v>FY 17-163297-730 599-Bully</v>
          </cell>
        </row>
        <row r="19">
          <cell r="B19" t="str">
            <v>363661</v>
          </cell>
          <cell r="C19" t="str">
            <v>Mishicot School District</v>
          </cell>
          <cell r="D19">
            <v>100587302</v>
          </cell>
          <cell r="E19" t="str">
            <v>Mishicot School District</v>
          </cell>
          <cell r="F19" t="str">
            <v>Wisconsin Violence and Bullying Prevention Research Project</v>
          </cell>
          <cell r="G19">
            <v>0</v>
          </cell>
          <cell r="H19">
            <v>15000</v>
          </cell>
          <cell r="I19">
            <v>15000</v>
          </cell>
          <cell r="J19">
            <v>0</v>
          </cell>
          <cell r="K19">
            <v>0</v>
          </cell>
          <cell r="L19" t="str">
            <v/>
          </cell>
          <cell r="M19">
            <v>0</v>
          </cell>
          <cell r="N19">
            <v>0</v>
          </cell>
          <cell r="O19">
            <v>0</v>
          </cell>
          <cell r="P19" t="str">
            <v/>
          </cell>
          <cell r="Q19">
            <v>0</v>
          </cell>
          <cell r="R19">
            <v>0</v>
          </cell>
          <cell r="S19">
            <v>0</v>
          </cell>
          <cell r="T19">
            <v>15000</v>
          </cell>
          <cell r="U19">
            <v>0</v>
          </cell>
          <cell r="V19">
            <v>0</v>
          </cell>
          <cell r="W19" t="str">
            <v>FY 17-363661-730 599-Bully</v>
          </cell>
        </row>
        <row r="20">
          <cell r="B20" t="str">
            <v>133549</v>
          </cell>
          <cell r="C20" t="str">
            <v>Middleton-Cross Plains School District</v>
          </cell>
          <cell r="D20" t="str">
            <v>093026367</v>
          </cell>
          <cell r="E20" t="str">
            <v>Middleton-Cross Plains School District</v>
          </cell>
          <cell r="F20" t="str">
            <v>Wisconsin Violence and Bullying Prevention Research Project</v>
          </cell>
          <cell r="G20">
            <v>0</v>
          </cell>
          <cell r="H20">
            <v>15000</v>
          </cell>
          <cell r="I20">
            <v>15000</v>
          </cell>
          <cell r="J20">
            <v>0</v>
          </cell>
          <cell r="K20">
            <v>0</v>
          </cell>
          <cell r="L20" t="str">
            <v/>
          </cell>
          <cell r="M20">
            <v>0</v>
          </cell>
          <cell r="N20">
            <v>0</v>
          </cell>
          <cell r="O20">
            <v>0</v>
          </cell>
          <cell r="P20" t="str">
            <v/>
          </cell>
          <cell r="Q20">
            <v>0</v>
          </cell>
          <cell r="R20">
            <v>0</v>
          </cell>
          <cell r="S20">
            <v>0</v>
          </cell>
          <cell r="T20">
            <v>15000</v>
          </cell>
          <cell r="U20">
            <v>0</v>
          </cell>
          <cell r="V20">
            <v>0</v>
          </cell>
          <cell r="W20" t="str">
            <v>FY 17-133549-730 599-Bully</v>
          </cell>
        </row>
        <row r="21">
          <cell r="B21" t="str">
            <v>233934</v>
          </cell>
          <cell r="C21" t="str">
            <v>New Glarus School District</v>
          </cell>
          <cell r="D21">
            <v>100083617</v>
          </cell>
          <cell r="E21" t="str">
            <v>New Glarus School District</v>
          </cell>
          <cell r="F21" t="str">
            <v>Wisconsin Violence and Bullying Prevention Research Project</v>
          </cell>
          <cell r="G21">
            <v>0</v>
          </cell>
          <cell r="H21">
            <v>15000</v>
          </cell>
          <cell r="I21">
            <v>15000</v>
          </cell>
          <cell r="J21">
            <v>0</v>
          </cell>
          <cell r="K21">
            <v>0</v>
          </cell>
          <cell r="L21" t="str">
            <v/>
          </cell>
          <cell r="M21">
            <v>0</v>
          </cell>
          <cell r="N21">
            <v>0</v>
          </cell>
          <cell r="O21">
            <v>0</v>
          </cell>
          <cell r="P21" t="str">
            <v/>
          </cell>
          <cell r="Q21">
            <v>0</v>
          </cell>
          <cell r="R21">
            <v>0</v>
          </cell>
          <cell r="S21">
            <v>0</v>
          </cell>
          <cell r="T21">
            <v>15000</v>
          </cell>
          <cell r="U21">
            <v>0</v>
          </cell>
          <cell r="V21">
            <v>0</v>
          </cell>
          <cell r="W21" t="str">
            <v>FY 17-233934-730 599-Bully</v>
          </cell>
        </row>
        <row r="22">
          <cell r="B22" t="str">
            <v>704179</v>
          </cell>
          <cell r="C22" t="str">
            <v>Oshkosh Area School District</v>
          </cell>
          <cell r="D22" t="str">
            <v>021114251</v>
          </cell>
          <cell r="E22" t="str">
            <v>Oshkosh Area School District</v>
          </cell>
          <cell r="F22" t="str">
            <v>Wisconsin Violence and Bullying Prevention Research Project</v>
          </cell>
          <cell r="G22">
            <v>0</v>
          </cell>
          <cell r="H22">
            <v>15000</v>
          </cell>
          <cell r="I22">
            <v>15000</v>
          </cell>
          <cell r="J22">
            <v>0</v>
          </cell>
          <cell r="K22">
            <v>0</v>
          </cell>
          <cell r="L22" t="str">
            <v/>
          </cell>
          <cell r="M22">
            <v>0</v>
          </cell>
          <cell r="N22">
            <v>0</v>
          </cell>
          <cell r="O22">
            <v>0</v>
          </cell>
          <cell r="P22" t="str">
            <v/>
          </cell>
          <cell r="Q22">
            <v>0</v>
          </cell>
          <cell r="R22">
            <v>0</v>
          </cell>
          <cell r="S22">
            <v>0</v>
          </cell>
          <cell r="T22">
            <v>15000</v>
          </cell>
          <cell r="U22">
            <v>0</v>
          </cell>
          <cell r="V22">
            <v>0</v>
          </cell>
          <cell r="W22" t="str">
            <v>FY 17-704179-730 599-Bully</v>
          </cell>
        </row>
        <row r="23">
          <cell r="B23" t="str">
            <v>514620</v>
          </cell>
          <cell r="C23" t="str">
            <v>Racine School District</v>
          </cell>
          <cell r="D23" t="str">
            <v>080507932</v>
          </cell>
          <cell r="E23" t="str">
            <v>Racine School District</v>
          </cell>
          <cell r="F23" t="str">
            <v>Wisconsin Violence and Bullying Prevention Research Project</v>
          </cell>
          <cell r="G23">
            <v>0</v>
          </cell>
          <cell r="H23">
            <v>30000</v>
          </cell>
          <cell r="I23">
            <v>30000</v>
          </cell>
          <cell r="J23">
            <v>0</v>
          </cell>
          <cell r="K23">
            <v>0</v>
          </cell>
          <cell r="L23" t="str">
            <v/>
          </cell>
          <cell r="M23">
            <v>0</v>
          </cell>
          <cell r="N23">
            <v>0</v>
          </cell>
          <cell r="O23">
            <v>0</v>
          </cell>
          <cell r="P23" t="str">
            <v/>
          </cell>
          <cell r="Q23">
            <v>0</v>
          </cell>
          <cell r="R23">
            <v>0</v>
          </cell>
          <cell r="S23">
            <v>0</v>
          </cell>
          <cell r="T23">
            <v>30000</v>
          </cell>
          <cell r="U23">
            <v>0</v>
          </cell>
          <cell r="V23">
            <v>0</v>
          </cell>
          <cell r="W23" t="str">
            <v>FY 17-514620-730 599-Bully</v>
          </cell>
        </row>
        <row r="24">
          <cell r="B24" t="str">
            <v>595271</v>
          </cell>
          <cell r="C24" t="str">
            <v>Sheboygan Area School District</v>
          </cell>
          <cell r="D24" t="str">
            <v>032878456</v>
          </cell>
          <cell r="E24" t="str">
            <v>Sheboygan Area School District</v>
          </cell>
          <cell r="F24" t="str">
            <v>Wisconsin Violence and Bullying Prevention Research Project</v>
          </cell>
          <cell r="G24">
            <v>0</v>
          </cell>
          <cell r="H24">
            <v>45000</v>
          </cell>
          <cell r="I24">
            <v>45000</v>
          </cell>
          <cell r="J24">
            <v>0</v>
          </cell>
          <cell r="K24">
            <v>0</v>
          </cell>
          <cell r="L24" t="str">
            <v/>
          </cell>
          <cell r="M24">
            <v>0</v>
          </cell>
          <cell r="N24">
            <v>0</v>
          </cell>
          <cell r="O24">
            <v>0</v>
          </cell>
          <cell r="P24" t="str">
            <v/>
          </cell>
          <cell r="Q24">
            <v>0</v>
          </cell>
          <cell r="R24">
            <v>0</v>
          </cell>
          <cell r="S24">
            <v>0</v>
          </cell>
          <cell r="T24">
            <v>45000</v>
          </cell>
          <cell r="U24">
            <v>0</v>
          </cell>
          <cell r="V24">
            <v>0</v>
          </cell>
          <cell r="W24" t="str">
            <v>FY 17-595271-730 599-Bully</v>
          </cell>
        </row>
        <row r="25">
          <cell r="B25" t="str">
            <v>415460</v>
          </cell>
          <cell r="C25" t="str">
            <v>Sparta Area School District</v>
          </cell>
          <cell r="D25" t="str">
            <v>017991209</v>
          </cell>
          <cell r="E25" t="str">
            <v>Sparta Area School District</v>
          </cell>
          <cell r="F25" t="str">
            <v>Wisconsin Violence and Bullying Prevention Research Project</v>
          </cell>
          <cell r="G25">
            <v>0</v>
          </cell>
          <cell r="H25">
            <v>15000</v>
          </cell>
          <cell r="I25">
            <v>15000</v>
          </cell>
          <cell r="J25">
            <v>0</v>
          </cell>
          <cell r="K25">
            <v>0</v>
          </cell>
          <cell r="L25" t="str">
            <v/>
          </cell>
          <cell r="M25">
            <v>0</v>
          </cell>
          <cell r="N25">
            <v>0</v>
          </cell>
          <cell r="O25">
            <v>0</v>
          </cell>
          <cell r="P25" t="str">
            <v/>
          </cell>
          <cell r="Q25">
            <v>0</v>
          </cell>
          <cell r="R25">
            <v>0</v>
          </cell>
          <cell r="S25">
            <v>0</v>
          </cell>
          <cell r="T25">
            <v>15000</v>
          </cell>
          <cell r="U25">
            <v>0</v>
          </cell>
          <cell r="V25">
            <v>0</v>
          </cell>
          <cell r="W25" t="str">
            <v>FY 17-415460-730 599-Bully</v>
          </cell>
        </row>
        <row r="26">
          <cell r="B26" t="str">
            <v>095593</v>
          </cell>
          <cell r="C26" t="str">
            <v>Stanley-Boyd Area School District</v>
          </cell>
          <cell r="D26">
            <v>184359040</v>
          </cell>
          <cell r="E26" t="str">
            <v>Stanley-Boyd Area School District</v>
          </cell>
          <cell r="F26" t="str">
            <v>Wisconsin Violence and Bullying Prevention Research Project</v>
          </cell>
          <cell r="G26">
            <v>0</v>
          </cell>
          <cell r="H26">
            <v>15000</v>
          </cell>
          <cell r="I26">
            <v>15000</v>
          </cell>
          <cell r="J26">
            <v>0</v>
          </cell>
          <cell r="K26">
            <v>0</v>
          </cell>
          <cell r="L26" t="str">
            <v/>
          </cell>
          <cell r="M26">
            <v>0</v>
          </cell>
          <cell r="N26">
            <v>0</v>
          </cell>
          <cell r="O26">
            <v>0</v>
          </cell>
          <cell r="P26" t="str">
            <v/>
          </cell>
          <cell r="Q26">
            <v>0</v>
          </cell>
          <cell r="R26">
            <v>0</v>
          </cell>
          <cell r="S26">
            <v>0</v>
          </cell>
          <cell r="T26">
            <v>15000</v>
          </cell>
          <cell r="U26">
            <v>0</v>
          </cell>
          <cell r="V26">
            <v>0</v>
          </cell>
          <cell r="W26" t="str">
            <v>FY 17-095593-730 599-Bully</v>
          </cell>
        </row>
        <row r="27">
          <cell r="B27" t="str">
            <v>480238</v>
          </cell>
          <cell r="C27" t="str">
            <v>Unity School District</v>
          </cell>
          <cell r="D27" t="str">
            <v>050345990</v>
          </cell>
          <cell r="E27" t="str">
            <v>Unity School District</v>
          </cell>
          <cell r="F27" t="str">
            <v>Wisconsin Violence and Bullying Prevention Research Project</v>
          </cell>
          <cell r="G27">
            <v>0</v>
          </cell>
          <cell r="H27">
            <v>15000</v>
          </cell>
          <cell r="I27">
            <v>15000</v>
          </cell>
          <cell r="J27">
            <v>0</v>
          </cell>
          <cell r="K27">
            <v>0</v>
          </cell>
          <cell r="L27" t="str">
            <v/>
          </cell>
          <cell r="M27">
            <v>0</v>
          </cell>
          <cell r="N27">
            <v>0</v>
          </cell>
          <cell r="O27">
            <v>0</v>
          </cell>
          <cell r="P27" t="str">
            <v/>
          </cell>
          <cell r="Q27">
            <v>0</v>
          </cell>
          <cell r="R27">
            <v>0</v>
          </cell>
          <cell r="S27">
            <v>0</v>
          </cell>
          <cell r="T27">
            <v>15000</v>
          </cell>
          <cell r="U27">
            <v>0</v>
          </cell>
          <cell r="V27">
            <v>0</v>
          </cell>
          <cell r="W27" t="str">
            <v>FY 17-480238-730 599-Bully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100007</v>
          </cell>
          <cell r="C9" t="str">
            <v>Abbotsford School District</v>
          </cell>
          <cell r="D9" t="str">
            <v>004268587</v>
          </cell>
          <cell r="E9" t="str">
            <v>Abbotsford School District</v>
          </cell>
          <cell r="F9"/>
          <cell r="G9" t="str">
            <v>00</v>
          </cell>
          <cell r="H9">
            <v>168206</v>
          </cell>
          <cell r="I9">
            <v>168206</v>
          </cell>
          <cell r="J9">
            <v>0</v>
          </cell>
          <cell r="K9"/>
          <cell r="L9">
            <v>168206</v>
          </cell>
          <cell r="M9"/>
          <cell r="N9"/>
          <cell r="O9"/>
          <cell r="P9">
            <v>168206</v>
          </cell>
          <cell r="Q9"/>
          <cell r="R9"/>
          <cell r="S9"/>
          <cell r="T9">
            <v>168206</v>
          </cell>
          <cell r="U9"/>
          <cell r="V9"/>
          <cell r="W9" t="str">
            <v>17-100007-Title I-141</v>
          </cell>
        </row>
        <row r="10">
          <cell r="B10" t="str">
            <v>010014</v>
          </cell>
          <cell r="C10" t="str">
            <v>Adams-Friendship  School District</v>
          </cell>
          <cell r="D10" t="str">
            <v>963834791</v>
          </cell>
          <cell r="E10" t="str">
            <v>Adams-Friendship  School District</v>
          </cell>
          <cell r="F10"/>
          <cell r="G10" t="str">
            <v>00</v>
          </cell>
          <cell r="H10">
            <v>591165</v>
          </cell>
          <cell r="I10">
            <v>591165</v>
          </cell>
          <cell r="J10">
            <v>0</v>
          </cell>
          <cell r="K10"/>
          <cell r="L10">
            <v>591165</v>
          </cell>
          <cell r="M10"/>
          <cell r="N10"/>
          <cell r="O10"/>
          <cell r="P10">
            <v>591165</v>
          </cell>
          <cell r="Q10"/>
          <cell r="R10"/>
          <cell r="S10"/>
          <cell r="T10">
            <v>591165</v>
          </cell>
          <cell r="U10"/>
          <cell r="V10"/>
          <cell r="W10" t="str">
            <v>17-010014-Title I-141</v>
          </cell>
        </row>
        <row r="11">
          <cell r="B11" t="str">
            <v>230063</v>
          </cell>
          <cell r="C11" t="str">
            <v>Albany School District</v>
          </cell>
          <cell r="D11">
            <v>100081959</v>
          </cell>
          <cell r="E11" t="str">
            <v>Albany School District</v>
          </cell>
          <cell r="F11"/>
          <cell r="G11" t="str">
            <v>00</v>
          </cell>
          <cell r="H11">
            <v>48117</v>
          </cell>
          <cell r="I11">
            <v>48117</v>
          </cell>
          <cell r="J11">
            <v>0</v>
          </cell>
          <cell r="K11"/>
          <cell r="L11">
            <v>48117</v>
          </cell>
          <cell r="M11"/>
          <cell r="N11"/>
          <cell r="O11"/>
          <cell r="P11">
            <v>48117</v>
          </cell>
          <cell r="Q11"/>
          <cell r="R11"/>
          <cell r="S11"/>
          <cell r="T11">
            <v>48117</v>
          </cell>
          <cell r="U11"/>
          <cell r="V11"/>
          <cell r="W11" t="str">
            <v>17-230063-Title I-141</v>
          </cell>
        </row>
        <row r="12">
          <cell r="B12" t="str">
            <v>310070</v>
          </cell>
          <cell r="C12" t="str">
            <v>Algoma School District</v>
          </cell>
          <cell r="D12" t="str">
            <v>016200065</v>
          </cell>
          <cell r="E12" t="str">
            <v>Algoma School District</v>
          </cell>
          <cell r="F12"/>
          <cell r="G12" t="str">
            <v>00</v>
          </cell>
          <cell r="H12">
            <v>129565</v>
          </cell>
          <cell r="I12">
            <v>129565</v>
          </cell>
          <cell r="J12">
            <v>0</v>
          </cell>
          <cell r="K12"/>
          <cell r="L12">
            <v>129565</v>
          </cell>
          <cell r="M12"/>
          <cell r="N12"/>
          <cell r="O12"/>
          <cell r="P12">
            <v>129565</v>
          </cell>
          <cell r="Q12"/>
          <cell r="R12"/>
          <cell r="S12"/>
          <cell r="T12">
            <v>129565</v>
          </cell>
          <cell r="U12"/>
          <cell r="V12"/>
          <cell r="W12" t="str">
            <v>17-310070-Title I-141</v>
          </cell>
        </row>
        <row r="13">
          <cell r="B13" t="str">
            <v>270091</v>
          </cell>
          <cell r="C13" t="str">
            <v>Alma Center School District</v>
          </cell>
          <cell r="D13">
            <v>184359529</v>
          </cell>
          <cell r="E13" t="str">
            <v>Alma Center (Humbird Merrillan) School Dist</v>
          </cell>
          <cell r="F13"/>
          <cell r="G13" t="str">
            <v>00</v>
          </cell>
          <cell r="H13">
            <v>133222</v>
          </cell>
          <cell r="I13">
            <v>133222</v>
          </cell>
          <cell r="J13">
            <v>0</v>
          </cell>
          <cell r="K13"/>
          <cell r="L13">
            <v>133222</v>
          </cell>
          <cell r="M13"/>
          <cell r="N13"/>
          <cell r="O13"/>
          <cell r="P13">
            <v>133222</v>
          </cell>
          <cell r="Q13"/>
          <cell r="R13"/>
          <cell r="S13"/>
          <cell r="T13">
            <v>133222</v>
          </cell>
          <cell r="U13"/>
          <cell r="V13"/>
          <cell r="W13" t="str">
            <v>17-270091-Title I-141</v>
          </cell>
        </row>
        <row r="14">
          <cell r="B14" t="str">
            <v>060084</v>
          </cell>
          <cell r="C14" t="str">
            <v xml:space="preserve">Alma School  Disrict </v>
          </cell>
          <cell r="D14">
            <v>100081975</v>
          </cell>
          <cell r="E14" t="str">
            <v xml:space="preserve">Alma School  Disrict </v>
          </cell>
          <cell r="F14"/>
          <cell r="G14" t="str">
            <v>00</v>
          </cell>
          <cell r="H14">
            <v>41058</v>
          </cell>
          <cell r="I14">
            <v>41058</v>
          </cell>
          <cell r="J14">
            <v>0</v>
          </cell>
          <cell r="K14"/>
          <cell r="L14">
            <v>41058</v>
          </cell>
          <cell r="M14"/>
          <cell r="N14"/>
          <cell r="O14"/>
          <cell r="P14">
            <v>41058</v>
          </cell>
          <cell r="Q14"/>
          <cell r="R14"/>
          <cell r="S14"/>
          <cell r="T14">
            <v>41058</v>
          </cell>
          <cell r="U14"/>
          <cell r="V14"/>
          <cell r="W14" t="str">
            <v>17-060084-Title I-141</v>
          </cell>
        </row>
        <row r="15">
          <cell r="B15" t="str">
            <v>490105</v>
          </cell>
          <cell r="C15" t="str">
            <v>Almond-Bancroft School District</v>
          </cell>
          <cell r="D15">
            <v>100675230</v>
          </cell>
          <cell r="E15" t="str">
            <v>Almond-Bancroft School District</v>
          </cell>
          <cell r="F15"/>
          <cell r="G15" t="str">
            <v>00</v>
          </cell>
          <cell r="H15">
            <v>110158</v>
          </cell>
          <cell r="I15">
            <v>110158</v>
          </cell>
          <cell r="J15">
            <v>0</v>
          </cell>
          <cell r="K15"/>
          <cell r="L15">
            <v>110158</v>
          </cell>
          <cell r="M15"/>
          <cell r="N15"/>
          <cell r="O15"/>
          <cell r="P15">
            <v>110158</v>
          </cell>
          <cell r="Q15"/>
          <cell r="R15"/>
          <cell r="S15"/>
          <cell r="T15">
            <v>110158</v>
          </cell>
          <cell r="U15"/>
          <cell r="V15"/>
          <cell r="W15" t="str">
            <v>17-490105-Title I-141</v>
          </cell>
        </row>
        <row r="16">
          <cell r="B16" t="str">
            <v>180112</v>
          </cell>
          <cell r="C16" t="str">
            <v>Altoona School District</v>
          </cell>
          <cell r="D16" t="str">
            <v>008258972</v>
          </cell>
          <cell r="E16" t="str">
            <v>Altoona School District</v>
          </cell>
          <cell r="F16"/>
          <cell r="G16" t="str">
            <v>00</v>
          </cell>
          <cell r="H16">
            <v>236922</v>
          </cell>
          <cell r="I16">
            <v>236922</v>
          </cell>
          <cell r="J16">
            <v>0</v>
          </cell>
          <cell r="K16"/>
          <cell r="L16">
            <v>236922</v>
          </cell>
          <cell r="M16"/>
          <cell r="N16"/>
          <cell r="O16"/>
          <cell r="P16">
            <v>236922</v>
          </cell>
          <cell r="Q16"/>
          <cell r="R16"/>
          <cell r="S16"/>
          <cell r="T16">
            <v>236922</v>
          </cell>
          <cell r="U16"/>
          <cell r="V16"/>
          <cell r="W16" t="str">
            <v>17-180112-Title I-141</v>
          </cell>
        </row>
        <row r="17">
          <cell r="B17" t="str">
            <v>480119</v>
          </cell>
          <cell r="C17" t="str">
            <v>Amery School District</v>
          </cell>
          <cell r="D17" t="str">
            <v>010335917</v>
          </cell>
          <cell r="E17" t="str">
            <v>Amery School District</v>
          </cell>
          <cell r="F17"/>
          <cell r="G17" t="str">
            <v>00</v>
          </cell>
          <cell r="H17">
            <v>164761</v>
          </cell>
          <cell r="I17">
            <v>164761</v>
          </cell>
          <cell r="J17">
            <v>0</v>
          </cell>
          <cell r="K17"/>
          <cell r="L17">
            <v>164761</v>
          </cell>
          <cell r="M17"/>
          <cell r="N17"/>
          <cell r="O17"/>
          <cell r="P17">
            <v>164761</v>
          </cell>
          <cell r="Q17"/>
          <cell r="R17"/>
          <cell r="S17"/>
          <cell r="T17">
            <v>164761</v>
          </cell>
          <cell r="U17"/>
          <cell r="V17"/>
          <cell r="W17" t="str">
            <v>17-480119-Title I-141</v>
          </cell>
        </row>
        <row r="18">
          <cell r="B18" t="str">
            <v>340140</v>
          </cell>
          <cell r="C18" t="str">
            <v>Antigo School District</v>
          </cell>
          <cell r="D18" t="str">
            <v>080489594</v>
          </cell>
          <cell r="E18" t="str">
            <v>Unified School District Antigo</v>
          </cell>
          <cell r="F18"/>
          <cell r="G18" t="str">
            <v>00</v>
          </cell>
          <cell r="H18">
            <v>621545</v>
          </cell>
          <cell r="I18">
            <v>621545</v>
          </cell>
          <cell r="J18">
            <v>0</v>
          </cell>
          <cell r="K18"/>
          <cell r="L18">
            <v>621545</v>
          </cell>
          <cell r="M18"/>
          <cell r="N18"/>
          <cell r="O18"/>
          <cell r="P18">
            <v>621545</v>
          </cell>
          <cell r="Q18"/>
          <cell r="R18"/>
          <cell r="S18"/>
          <cell r="T18">
            <v>621545</v>
          </cell>
          <cell r="U18"/>
          <cell r="V18"/>
          <cell r="W18" t="str">
            <v>17-340140-Title I-141</v>
          </cell>
        </row>
        <row r="19">
          <cell r="B19" t="str">
            <v>440147</v>
          </cell>
          <cell r="C19" t="str">
            <v>Appleton Area School District</v>
          </cell>
          <cell r="D19" t="str">
            <v>106638786</v>
          </cell>
          <cell r="E19" t="str">
            <v>Appleton Area School District</v>
          </cell>
          <cell r="F19"/>
          <cell r="G19" t="str">
            <v>00</v>
          </cell>
          <cell r="H19">
            <v>2247576</v>
          </cell>
          <cell r="I19">
            <v>2247576</v>
          </cell>
          <cell r="J19">
            <v>0</v>
          </cell>
          <cell r="K19"/>
          <cell r="L19">
            <v>2247576</v>
          </cell>
          <cell r="M19"/>
          <cell r="N19"/>
          <cell r="O19"/>
          <cell r="P19">
            <v>2247576</v>
          </cell>
          <cell r="Q19"/>
          <cell r="R19"/>
          <cell r="S19"/>
          <cell r="T19">
            <v>2247576</v>
          </cell>
          <cell r="U19"/>
          <cell r="V19"/>
          <cell r="W19" t="str">
            <v>17-440147-Title I-141</v>
          </cell>
        </row>
        <row r="20">
          <cell r="B20" t="str">
            <v>610154</v>
          </cell>
          <cell r="C20" t="str">
            <v>Arcadia School District</v>
          </cell>
          <cell r="D20" t="str">
            <v>025695875</v>
          </cell>
          <cell r="E20" t="str">
            <v>Arcadia School District</v>
          </cell>
          <cell r="F20"/>
          <cell r="G20" t="str">
            <v>00</v>
          </cell>
          <cell r="H20">
            <v>181924</v>
          </cell>
          <cell r="I20">
            <v>181924</v>
          </cell>
          <cell r="J20">
            <v>0</v>
          </cell>
          <cell r="K20"/>
          <cell r="L20">
            <v>181924</v>
          </cell>
          <cell r="M20"/>
          <cell r="N20"/>
          <cell r="O20"/>
          <cell r="P20">
            <v>181924</v>
          </cell>
          <cell r="Q20"/>
          <cell r="R20"/>
          <cell r="S20"/>
          <cell r="T20">
            <v>181924</v>
          </cell>
          <cell r="U20"/>
          <cell r="V20"/>
          <cell r="W20" t="str">
            <v>17-610154-Title I-141</v>
          </cell>
        </row>
        <row r="21">
          <cell r="B21" t="str">
            <v>330161</v>
          </cell>
          <cell r="C21" t="str">
            <v>Argyle School District</v>
          </cell>
          <cell r="D21">
            <v>100082023</v>
          </cell>
          <cell r="E21" t="str">
            <v>Argyle School District</v>
          </cell>
          <cell r="F21"/>
          <cell r="G21" t="str">
            <v>00</v>
          </cell>
          <cell r="H21">
            <v>49324</v>
          </cell>
          <cell r="I21">
            <v>49324</v>
          </cell>
          <cell r="J21">
            <v>0</v>
          </cell>
          <cell r="K21"/>
          <cell r="L21">
            <v>49324</v>
          </cell>
          <cell r="M21"/>
          <cell r="N21"/>
          <cell r="O21"/>
          <cell r="P21">
            <v>49324</v>
          </cell>
          <cell r="Q21"/>
          <cell r="R21"/>
          <cell r="S21"/>
          <cell r="T21">
            <v>49324</v>
          </cell>
          <cell r="U21"/>
          <cell r="V21"/>
          <cell r="W21" t="str">
            <v>17-330161-Title I-141</v>
          </cell>
        </row>
        <row r="22">
          <cell r="B22" t="str">
            <v>672450</v>
          </cell>
          <cell r="C22" t="str">
            <v>Arrowhead UHS School District</v>
          </cell>
          <cell r="D22" t="str">
            <v>099137770</v>
          </cell>
          <cell r="E22" t="str">
            <v>Arrowhead UHS School District</v>
          </cell>
          <cell r="F22"/>
          <cell r="G22" t="str">
            <v>00</v>
          </cell>
          <cell r="H22">
            <v>42630</v>
          </cell>
          <cell r="I22">
            <v>42630</v>
          </cell>
          <cell r="J22">
            <v>0</v>
          </cell>
          <cell r="K22"/>
          <cell r="L22">
            <v>42630</v>
          </cell>
          <cell r="M22"/>
          <cell r="N22"/>
          <cell r="O22"/>
          <cell r="P22">
            <v>42630</v>
          </cell>
          <cell r="Q22"/>
          <cell r="R22"/>
          <cell r="S22"/>
          <cell r="T22">
            <v>42630</v>
          </cell>
          <cell r="U22"/>
          <cell r="V22"/>
          <cell r="W22" t="str">
            <v>17-672450-Title I-141</v>
          </cell>
        </row>
        <row r="23">
          <cell r="B23" t="str">
            <v>020170</v>
          </cell>
          <cell r="C23" t="str">
            <v>Ashland School District</v>
          </cell>
          <cell r="D23" t="str">
            <v>617570668</v>
          </cell>
          <cell r="E23" t="str">
            <v>Ashland School District</v>
          </cell>
          <cell r="F23"/>
          <cell r="G23" t="str">
            <v>00</v>
          </cell>
          <cell r="H23">
            <v>560972</v>
          </cell>
          <cell r="I23">
            <v>560972</v>
          </cell>
          <cell r="J23">
            <v>0</v>
          </cell>
          <cell r="K23"/>
          <cell r="L23">
            <v>560972</v>
          </cell>
          <cell r="M23"/>
          <cell r="N23"/>
          <cell r="O23"/>
          <cell r="P23">
            <v>560972</v>
          </cell>
          <cell r="Q23"/>
          <cell r="R23"/>
          <cell r="S23"/>
          <cell r="T23">
            <v>560972</v>
          </cell>
          <cell r="U23"/>
          <cell r="V23"/>
          <cell r="W23" t="str">
            <v>17-020170-Title I-141</v>
          </cell>
        </row>
        <row r="24">
          <cell r="B24" t="str">
            <v>050182</v>
          </cell>
          <cell r="C24" t="str">
            <v>Ashwaubenon School District</v>
          </cell>
          <cell r="D24" t="str">
            <v>100082049</v>
          </cell>
          <cell r="E24" t="str">
            <v>Ashwaubenon School District</v>
          </cell>
          <cell r="F24"/>
          <cell r="G24" t="str">
            <v>00</v>
          </cell>
          <cell r="H24">
            <v>280551</v>
          </cell>
          <cell r="I24">
            <v>280551</v>
          </cell>
          <cell r="J24">
            <v>0</v>
          </cell>
          <cell r="K24"/>
          <cell r="L24">
            <v>280551</v>
          </cell>
          <cell r="M24"/>
          <cell r="N24"/>
          <cell r="O24"/>
          <cell r="P24">
            <v>280551</v>
          </cell>
          <cell r="Q24"/>
          <cell r="R24"/>
          <cell r="S24"/>
          <cell r="T24">
            <v>280551</v>
          </cell>
          <cell r="U24"/>
          <cell r="V24"/>
          <cell r="W24" t="str">
            <v>17-050182-Title I-141</v>
          </cell>
        </row>
        <row r="25">
          <cell r="B25" t="str">
            <v>370196</v>
          </cell>
          <cell r="C25" t="str">
            <v>Athens School District</v>
          </cell>
          <cell r="D25">
            <v>100675255</v>
          </cell>
          <cell r="E25" t="str">
            <v>Athens School District</v>
          </cell>
          <cell r="F25"/>
          <cell r="G25" t="str">
            <v>00</v>
          </cell>
          <cell r="H25">
            <v>238704</v>
          </cell>
          <cell r="I25">
            <v>238704</v>
          </cell>
          <cell r="J25">
            <v>0</v>
          </cell>
          <cell r="K25"/>
          <cell r="L25">
            <v>238704</v>
          </cell>
          <cell r="M25"/>
          <cell r="N25"/>
          <cell r="O25"/>
          <cell r="P25">
            <v>238704</v>
          </cell>
          <cell r="Q25"/>
          <cell r="R25"/>
          <cell r="S25"/>
          <cell r="T25">
            <v>238704</v>
          </cell>
          <cell r="U25"/>
          <cell r="V25"/>
          <cell r="W25" t="str">
            <v>17-370196-Title I-141</v>
          </cell>
        </row>
        <row r="26">
          <cell r="B26" t="str">
            <v>710203</v>
          </cell>
          <cell r="C26" t="str">
            <v>Auburndale School District</v>
          </cell>
          <cell r="D26">
            <v>100082056</v>
          </cell>
          <cell r="E26" t="str">
            <v>Auburndale School District</v>
          </cell>
          <cell r="F26"/>
          <cell r="G26" t="str">
            <v>00</v>
          </cell>
          <cell r="H26">
            <v>138821</v>
          </cell>
          <cell r="I26">
            <v>138821</v>
          </cell>
          <cell r="J26">
            <v>0</v>
          </cell>
          <cell r="K26"/>
          <cell r="L26">
            <v>138821</v>
          </cell>
          <cell r="M26"/>
          <cell r="N26"/>
          <cell r="O26"/>
          <cell r="P26">
            <v>138821</v>
          </cell>
          <cell r="Q26"/>
          <cell r="R26"/>
          <cell r="S26"/>
          <cell r="T26">
            <v>138821</v>
          </cell>
          <cell r="U26"/>
          <cell r="V26"/>
          <cell r="W26" t="str">
            <v>17-710203-Title I-141</v>
          </cell>
        </row>
        <row r="27">
          <cell r="B27" t="str">
            <v>180217</v>
          </cell>
          <cell r="C27" t="str">
            <v>Augusta School District</v>
          </cell>
          <cell r="D27" t="str">
            <v>071502009</v>
          </cell>
          <cell r="E27" t="str">
            <v>Augusta School District</v>
          </cell>
          <cell r="F27"/>
          <cell r="G27" t="str">
            <v>00</v>
          </cell>
          <cell r="H27">
            <v>369872</v>
          </cell>
          <cell r="I27">
            <v>369872</v>
          </cell>
          <cell r="J27">
            <v>0</v>
          </cell>
          <cell r="K27"/>
          <cell r="L27">
            <v>369872</v>
          </cell>
          <cell r="M27"/>
          <cell r="N27"/>
          <cell r="O27"/>
          <cell r="P27">
            <v>369872</v>
          </cell>
          <cell r="Q27"/>
          <cell r="R27"/>
          <cell r="S27"/>
          <cell r="T27">
            <v>369872</v>
          </cell>
          <cell r="U27"/>
          <cell r="V27"/>
          <cell r="W27" t="str">
            <v>17-180217-Title I-141</v>
          </cell>
        </row>
        <row r="28">
          <cell r="B28" t="str">
            <v>550231</v>
          </cell>
          <cell r="C28" t="str">
            <v>Baldwin-Woodville Area School District</v>
          </cell>
          <cell r="D28" t="str">
            <v>024363012</v>
          </cell>
          <cell r="E28" t="str">
            <v>Baldwin-Woodville Area School District</v>
          </cell>
          <cell r="F28"/>
          <cell r="G28" t="str">
            <v>00</v>
          </cell>
          <cell r="H28">
            <v>110091</v>
          </cell>
          <cell r="I28">
            <v>110091</v>
          </cell>
          <cell r="J28">
            <v>0</v>
          </cell>
          <cell r="K28"/>
          <cell r="L28">
            <v>110091</v>
          </cell>
          <cell r="M28"/>
          <cell r="N28"/>
          <cell r="O28"/>
          <cell r="P28">
            <v>110091</v>
          </cell>
          <cell r="Q28"/>
          <cell r="R28"/>
          <cell r="S28"/>
          <cell r="T28">
            <v>110091</v>
          </cell>
          <cell r="U28"/>
          <cell r="V28"/>
          <cell r="W28" t="str">
            <v>17-550231-Title I-141</v>
          </cell>
        </row>
        <row r="29">
          <cell r="B29" t="str">
            <v>320245</v>
          </cell>
          <cell r="C29" t="str">
            <v>Bangor School District</v>
          </cell>
          <cell r="D29">
            <v>193078722</v>
          </cell>
          <cell r="E29" t="str">
            <v>Bangor School District</v>
          </cell>
          <cell r="F29"/>
          <cell r="G29" t="str">
            <v>00</v>
          </cell>
          <cell r="H29">
            <v>107460</v>
          </cell>
          <cell r="I29">
            <v>107460</v>
          </cell>
          <cell r="J29">
            <v>0</v>
          </cell>
          <cell r="K29"/>
          <cell r="L29">
            <v>107460</v>
          </cell>
          <cell r="M29"/>
          <cell r="N29"/>
          <cell r="O29"/>
          <cell r="P29">
            <v>107460</v>
          </cell>
          <cell r="Q29"/>
          <cell r="R29"/>
          <cell r="S29"/>
          <cell r="T29">
            <v>107460</v>
          </cell>
          <cell r="U29"/>
          <cell r="V29"/>
          <cell r="W29" t="str">
            <v>17-320245-Title I-141</v>
          </cell>
        </row>
        <row r="30">
          <cell r="B30" t="str">
            <v>560280</v>
          </cell>
          <cell r="C30" t="str">
            <v>Baraboo School District</v>
          </cell>
          <cell r="D30" t="str">
            <v>100082098</v>
          </cell>
          <cell r="E30" t="str">
            <v>Baraboo School District</v>
          </cell>
          <cell r="F30"/>
          <cell r="G30" t="str">
            <v>00</v>
          </cell>
          <cell r="H30">
            <v>558828</v>
          </cell>
          <cell r="I30">
            <v>558828</v>
          </cell>
          <cell r="J30">
            <v>0</v>
          </cell>
          <cell r="K30"/>
          <cell r="L30">
            <v>558828</v>
          </cell>
          <cell r="M30"/>
          <cell r="N30"/>
          <cell r="O30"/>
          <cell r="P30">
            <v>558828</v>
          </cell>
          <cell r="Q30"/>
          <cell r="R30"/>
          <cell r="S30"/>
          <cell r="T30">
            <v>558828</v>
          </cell>
          <cell r="U30"/>
          <cell r="V30"/>
          <cell r="W30" t="str">
            <v>17-560280-Title I-141</v>
          </cell>
        </row>
        <row r="31">
          <cell r="B31" t="str">
            <v>250287</v>
          </cell>
          <cell r="C31" t="str">
            <v>Barneveld School District</v>
          </cell>
          <cell r="D31">
            <v>100082106</v>
          </cell>
          <cell r="E31" t="str">
            <v>Barneveld School District</v>
          </cell>
          <cell r="F31"/>
          <cell r="G31" t="str">
            <v>00</v>
          </cell>
          <cell r="H31">
            <v>17191</v>
          </cell>
          <cell r="I31">
            <v>17191</v>
          </cell>
          <cell r="J31">
            <v>0</v>
          </cell>
          <cell r="K31"/>
          <cell r="L31">
            <v>17191</v>
          </cell>
          <cell r="M31"/>
          <cell r="N31"/>
          <cell r="O31"/>
          <cell r="P31">
            <v>17191</v>
          </cell>
          <cell r="Q31"/>
          <cell r="R31"/>
          <cell r="S31"/>
          <cell r="T31">
            <v>17191</v>
          </cell>
          <cell r="U31"/>
          <cell r="V31"/>
          <cell r="W31" t="str">
            <v>17-250287-Title I-141</v>
          </cell>
        </row>
        <row r="32">
          <cell r="B32" t="str">
            <v>030308</v>
          </cell>
          <cell r="C32" t="str">
            <v>Barron Area School District</v>
          </cell>
          <cell r="D32" t="str">
            <v>093916997</v>
          </cell>
          <cell r="E32" t="str">
            <v>Barron Area School District</v>
          </cell>
          <cell r="F32"/>
          <cell r="G32" t="str">
            <v>00</v>
          </cell>
          <cell r="H32">
            <v>341724</v>
          </cell>
          <cell r="I32">
            <v>341724</v>
          </cell>
          <cell r="J32">
            <v>0</v>
          </cell>
          <cell r="K32"/>
          <cell r="L32">
            <v>341724</v>
          </cell>
          <cell r="M32"/>
          <cell r="N32"/>
          <cell r="O32"/>
          <cell r="P32">
            <v>341724</v>
          </cell>
          <cell r="Q32"/>
          <cell r="R32"/>
          <cell r="S32"/>
          <cell r="T32">
            <v>341724</v>
          </cell>
          <cell r="U32"/>
          <cell r="V32"/>
          <cell r="W32" t="str">
            <v>17-030308-Title I-141</v>
          </cell>
        </row>
        <row r="33">
          <cell r="B33" t="str">
            <v>040315</v>
          </cell>
          <cell r="C33" t="str">
            <v>Bayfield School District</v>
          </cell>
          <cell r="D33" t="str">
            <v>100082114</v>
          </cell>
          <cell r="E33" t="str">
            <v>Bayfield School District</v>
          </cell>
          <cell r="F33"/>
          <cell r="G33" t="str">
            <v>00</v>
          </cell>
          <cell r="H33">
            <v>231154</v>
          </cell>
          <cell r="I33">
            <v>231154</v>
          </cell>
          <cell r="J33">
            <v>0</v>
          </cell>
          <cell r="K33"/>
          <cell r="L33">
            <v>231154</v>
          </cell>
          <cell r="M33"/>
          <cell r="N33"/>
          <cell r="O33"/>
          <cell r="P33">
            <v>231154</v>
          </cell>
          <cell r="Q33"/>
          <cell r="R33"/>
          <cell r="S33"/>
          <cell r="T33">
            <v>231154</v>
          </cell>
          <cell r="U33"/>
          <cell r="V33"/>
          <cell r="W33" t="str">
            <v>17-040315-Title I-141</v>
          </cell>
        </row>
        <row r="34">
          <cell r="B34" t="str">
            <v>140336</v>
          </cell>
          <cell r="C34" t="str">
            <v>Beaver Dam School District</v>
          </cell>
          <cell r="D34">
            <v>100082122</v>
          </cell>
          <cell r="E34" t="str">
            <v>Beaver Dam Unified School District</v>
          </cell>
          <cell r="F34"/>
          <cell r="G34" t="str">
            <v>00</v>
          </cell>
          <cell r="H34">
            <v>493273</v>
          </cell>
          <cell r="I34">
            <v>493273</v>
          </cell>
          <cell r="J34">
            <v>0</v>
          </cell>
          <cell r="K34"/>
          <cell r="L34">
            <v>493273</v>
          </cell>
          <cell r="M34"/>
          <cell r="N34"/>
          <cell r="O34"/>
          <cell r="P34">
            <v>493273</v>
          </cell>
          <cell r="Q34"/>
          <cell r="R34"/>
          <cell r="S34"/>
          <cell r="T34">
            <v>493273</v>
          </cell>
          <cell r="U34"/>
          <cell r="V34"/>
          <cell r="W34" t="str">
            <v>17-140336-Title I-141</v>
          </cell>
        </row>
        <row r="35">
          <cell r="B35" t="str">
            <v>384263</v>
          </cell>
          <cell r="C35" t="str">
            <v>Beecher-Dunbar-Pembine School District</v>
          </cell>
          <cell r="D35">
            <v>159536614</v>
          </cell>
          <cell r="E35" t="str">
            <v>Beecher-Dunbar-Pembine School District</v>
          </cell>
          <cell r="F35"/>
          <cell r="G35" t="str">
            <v>00</v>
          </cell>
          <cell r="H35">
            <v>70263</v>
          </cell>
          <cell r="I35">
            <v>70263</v>
          </cell>
          <cell r="J35">
            <v>0</v>
          </cell>
          <cell r="K35"/>
          <cell r="L35">
            <v>70263</v>
          </cell>
          <cell r="M35"/>
          <cell r="N35"/>
          <cell r="O35"/>
          <cell r="P35">
            <v>70263</v>
          </cell>
          <cell r="Q35"/>
          <cell r="R35"/>
          <cell r="S35"/>
          <cell r="T35">
            <v>70263</v>
          </cell>
          <cell r="U35"/>
          <cell r="V35"/>
          <cell r="W35" t="str">
            <v>17-384263-Title I-141</v>
          </cell>
        </row>
        <row r="36">
          <cell r="B36" t="str">
            <v>130350</v>
          </cell>
          <cell r="C36" t="str">
            <v>Belleville School District</v>
          </cell>
          <cell r="D36">
            <v>100082130</v>
          </cell>
          <cell r="E36" t="str">
            <v>Belleville School District</v>
          </cell>
          <cell r="F36"/>
          <cell r="G36" t="str">
            <v>00</v>
          </cell>
          <cell r="H36">
            <v>84256</v>
          </cell>
          <cell r="I36">
            <v>84256</v>
          </cell>
          <cell r="J36">
            <v>0</v>
          </cell>
          <cell r="K36"/>
          <cell r="L36">
            <v>84256</v>
          </cell>
          <cell r="M36"/>
          <cell r="N36"/>
          <cell r="O36"/>
          <cell r="P36">
            <v>84256</v>
          </cell>
          <cell r="Q36"/>
          <cell r="R36"/>
          <cell r="S36"/>
          <cell r="T36">
            <v>84256</v>
          </cell>
          <cell r="U36"/>
          <cell r="V36"/>
          <cell r="W36" t="str">
            <v>17-130350-Title I-141</v>
          </cell>
        </row>
        <row r="37">
          <cell r="B37" t="str">
            <v>330364</v>
          </cell>
          <cell r="C37" t="str">
            <v>Belmont Community School District</v>
          </cell>
          <cell r="D37">
            <v>100082148</v>
          </cell>
          <cell r="E37" t="str">
            <v>Belmont Community School District</v>
          </cell>
          <cell r="F37"/>
          <cell r="G37" t="str">
            <v>00</v>
          </cell>
          <cell r="H37">
            <v>144048</v>
          </cell>
          <cell r="I37">
            <v>144048</v>
          </cell>
          <cell r="J37">
            <v>0</v>
          </cell>
          <cell r="K37"/>
          <cell r="L37">
            <v>144048</v>
          </cell>
          <cell r="M37"/>
          <cell r="N37"/>
          <cell r="O37"/>
          <cell r="P37">
            <v>144048</v>
          </cell>
          <cell r="Q37"/>
          <cell r="R37"/>
          <cell r="S37"/>
          <cell r="T37">
            <v>144048</v>
          </cell>
          <cell r="U37"/>
          <cell r="V37"/>
          <cell r="W37" t="str">
            <v>17-330364-Title I-141</v>
          </cell>
        </row>
        <row r="38">
          <cell r="B38" t="str">
            <v>530413</v>
          </cell>
          <cell r="C38" t="str">
            <v>Beloit School District</v>
          </cell>
          <cell r="D38" t="str">
            <v>189347594</v>
          </cell>
          <cell r="E38" t="str">
            <v>School District Of Beloit</v>
          </cell>
          <cell r="F38"/>
          <cell r="G38" t="str">
            <v>00</v>
          </cell>
          <cell r="H38">
            <v>3088377</v>
          </cell>
          <cell r="I38">
            <v>3088377</v>
          </cell>
          <cell r="J38">
            <v>0</v>
          </cell>
          <cell r="K38"/>
          <cell r="L38">
            <v>3088377</v>
          </cell>
          <cell r="M38"/>
          <cell r="N38"/>
          <cell r="O38"/>
          <cell r="P38">
            <v>3088377</v>
          </cell>
          <cell r="Q38"/>
          <cell r="R38"/>
          <cell r="S38"/>
          <cell r="T38">
            <v>3088377</v>
          </cell>
          <cell r="U38"/>
          <cell r="V38"/>
          <cell r="W38" t="str">
            <v>17-530413-Title I-141</v>
          </cell>
        </row>
        <row r="39">
          <cell r="B39" t="str">
            <v>530422</v>
          </cell>
          <cell r="C39" t="str">
            <v>Beloit Turner School District</v>
          </cell>
          <cell r="D39" t="str">
            <v>023603228</v>
          </cell>
          <cell r="E39" t="str">
            <v>Beloit Turner School District</v>
          </cell>
          <cell r="F39"/>
          <cell r="G39" t="str">
            <v>00</v>
          </cell>
          <cell r="H39">
            <v>252734</v>
          </cell>
          <cell r="I39">
            <v>252734</v>
          </cell>
          <cell r="J39">
            <v>0</v>
          </cell>
          <cell r="K39"/>
          <cell r="L39">
            <v>252734</v>
          </cell>
          <cell r="M39"/>
          <cell r="N39"/>
          <cell r="O39"/>
          <cell r="P39">
            <v>252734</v>
          </cell>
          <cell r="Q39"/>
          <cell r="R39"/>
          <cell r="S39"/>
          <cell r="T39">
            <v>252734</v>
          </cell>
          <cell r="U39"/>
          <cell r="V39"/>
          <cell r="W39" t="str">
            <v>17-530422-Title I-141</v>
          </cell>
        </row>
        <row r="40">
          <cell r="B40" t="str">
            <v>330427</v>
          </cell>
          <cell r="C40" t="str">
            <v>Benton School District</v>
          </cell>
          <cell r="D40">
            <v>100082163</v>
          </cell>
          <cell r="E40" t="str">
            <v>Benton School District</v>
          </cell>
          <cell r="F40"/>
          <cell r="G40" t="str">
            <v>00</v>
          </cell>
          <cell r="H40">
            <v>91048</v>
          </cell>
          <cell r="I40">
            <v>91048</v>
          </cell>
          <cell r="J40">
            <v>0</v>
          </cell>
          <cell r="K40"/>
          <cell r="L40">
            <v>91048</v>
          </cell>
          <cell r="M40"/>
          <cell r="N40"/>
          <cell r="O40"/>
          <cell r="P40">
            <v>91048</v>
          </cell>
          <cell r="Q40"/>
          <cell r="R40"/>
          <cell r="S40"/>
          <cell r="T40">
            <v>91048</v>
          </cell>
          <cell r="U40"/>
          <cell r="V40"/>
          <cell r="W40" t="str">
            <v>17-330427-Title I-141</v>
          </cell>
        </row>
        <row r="41">
          <cell r="B41" t="str">
            <v>240434</v>
          </cell>
          <cell r="C41" t="str">
            <v>Berlin Area School District</v>
          </cell>
          <cell r="D41" t="str">
            <v>100579184</v>
          </cell>
          <cell r="E41" t="str">
            <v>Berlin Area School District</v>
          </cell>
          <cell r="F41"/>
          <cell r="G41" t="str">
            <v>00</v>
          </cell>
          <cell r="H41">
            <v>369907</v>
          </cell>
          <cell r="I41">
            <v>369907</v>
          </cell>
          <cell r="J41">
            <v>0</v>
          </cell>
          <cell r="K41"/>
          <cell r="L41">
            <v>369907</v>
          </cell>
          <cell r="M41"/>
          <cell r="N41"/>
          <cell r="O41"/>
          <cell r="P41">
            <v>369907</v>
          </cell>
          <cell r="Q41"/>
          <cell r="R41"/>
          <cell r="S41"/>
          <cell r="T41">
            <v>369907</v>
          </cell>
          <cell r="U41"/>
          <cell r="V41"/>
          <cell r="W41" t="str">
            <v>17-240434-Title I-141</v>
          </cell>
        </row>
        <row r="42">
          <cell r="B42" t="str">
            <v>646013</v>
          </cell>
          <cell r="C42" t="str">
            <v>Big Foot UHS School District</v>
          </cell>
          <cell r="D42" t="str">
            <v>102206752</v>
          </cell>
          <cell r="E42" t="str">
            <v>Big Foot UHS School District</v>
          </cell>
          <cell r="F42"/>
          <cell r="G42" t="str">
            <v>00</v>
          </cell>
          <cell r="H42">
            <v>63217</v>
          </cell>
          <cell r="I42">
            <v>63217</v>
          </cell>
          <cell r="J42">
            <v>0</v>
          </cell>
          <cell r="K42"/>
          <cell r="L42">
            <v>63217</v>
          </cell>
          <cell r="M42"/>
          <cell r="N42"/>
          <cell r="O42"/>
          <cell r="P42">
            <v>63217</v>
          </cell>
          <cell r="Q42"/>
          <cell r="R42"/>
          <cell r="S42"/>
          <cell r="T42">
            <v>63217</v>
          </cell>
          <cell r="U42"/>
          <cell r="V42"/>
          <cell r="W42" t="str">
            <v>17-646013-Title I-141</v>
          </cell>
        </row>
        <row r="43">
          <cell r="B43" t="str">
            <v>650441</v>
          </cell>
          <cell r="C43" t="str">
            <v>Birchwood School District</v>
          </cell>
          <cell r="D43" t="str">
            <v>100675263</v>
          </cell>
          <cell r="E43" t="str">
            <v>Birchwood School District</v>
          </cell>
          <cell r="F43"/>
          <cell r="G43" t="str">
            <v>00</v>
          </cell>
          <cell r="H43">
            <v>65271</v>
          </cell>
          <cell r="I43">
            <v>65271</v>
          </cell>
          <cell r="J43">
            <v>0</v>
          </cell>
          <cell r="K43"/>
          <cell r="L43">
            <v>65271</v>
          </cell>
          <cell r="M43"/>
          <cell r="N43"/>
          <cell r="O43"/>
          <cell r="P43">
            <v>65271</v>
          </cell>
          <cell r="Q43"/>
          <cell r="R43"/>
          <cell r="S43"/>
          <cell r="T43">
            <v>65271</v>
          </cell>
          <cell r="U43"/>
          <cell r="V43"/>
          <cell r="W43" t="str">
            <v>17-650441-Title I-141</v>
          </cell>
        </row>
        <row r="44">
          <cell r="B44" t="str">
            <v>332240</v>
          </cell>
          <cell r="C44" t="str">
            <v>Black Hawk School District</v>
          </cell>
          <cell r="D44">
            <v>193078813</v>
          </cell>
          <cell r="E44" t="str">
            <v>Black Hawk School District</v>
          </cell>
          <cell r="F44"/>
          <cell r="G44" t="str">
            <v>00</v>
          </cell>
          <cell r="H44">
            <v>73451</v>
          </cell>
          <cell r="I44">
            <v>73451</v>
          </cell>
          <cell r="J44">
            <v>0</v>
          </cell>
          <cell r="K44"/>
          <cell r="L44">
            <v>73451</v>
          </cell>
          <cell r="M44"/>
          <cell r="N44"/>
          <cell r="O44"/>
          <cell r="P44">
            <v>73451</v>
          </cell>
          <cell r="Q44"/>
          <cell r="R44"/>
          <cell r="S44"/>
          <cell r="T44">
            <v>73451</v>
          </cell>
          <cell r="U44"/>
          <cell r="V44"/>
          <cell r="W44" t="str">
            <v>17-332240-Title I-141</v>
          </cell>
        </row>
        <row r="45">
          <cell r="B45" t="str">
            <v>270476</v>
          </cell>
          <cell r="C45" t="str">
            <v>Black River Falls School District</v>
          </cell>
          <cell r="D45" t="str">
            <v>098418031</v>
          </cell>
          <cell r="E45" t="str">
            <v>Black River Falls School District</v>
          </cell>
          <cell r="F45"/>
          <cell r="G45" t="str">
            <v>00</v>
          </cell>
          <cell r="H45">
            <v>426749</v>
          </cell>
          <cell r="I45">
            <v>426749</v>
          </cell>
          <cell r="J45">
            <v>0</v>
          </cell>
          <cell r="K45"/>
          <cell r="L45">
            <v>426749</v>
          </cell>
          <cell r="M45"/>
          <cell r="N45"/>
          <cell r="O45"/>
          <cell r="P45">
            <v>426749</v>
          </cell>
          <cell r="Q45"/>
          <cell r="R45"/>
          <cell r="S45"/>
          <cell r="T45">
            <v>426749</v>
          </cell>
          <cell r="U45"/>
          <cell r="V45"/>
          <cell r="W45" t="str">
            <v>17-270476-Title I-141</v>
          </cell>
        </row>
        <row r="46">
          <cell r="B46" t="str">
            <v>610485</v>
          </cell>
          <cell r="C46" t="str">
            <v>Blair-Taylor School District</v>
          </cell>
          <cell r="D46" t="str">
            <v>100579309</v>
          </cell>
          <cell r="E46" t="str">
            <v>Blair-Taylor School District</v>
          </cell>
          <cell r="F46"/>
          <cell r="G46" t="str">
            <v>00</v>
          </cell>
          <cell r="H46">
            <v>151231</v>
          </cell>
          <cell r="I46">
            <v>151231</v>
          </cell>
          <cell r="J46">
            <v>0</v>
          </cell>
          <cell r="K46"/>
          <cell r="L46">
            <v>151231</v>
          </cell>
          <cell r="M46"/>
          <cell r="N46"/>
          <cell r="O46"/>
          <cell r="P46">
            <v>151231</v>
          </cell>
          <cell r="Q46"/>
          <cell r="R46"/>
          <cell r="S46"/>
          <cell r="T46">
            <v>151231</v>
          </cell>
          <cell r="U46"/>
          <cell r="V46"/>
          <cell r="W46" t="str">
            <v>17-610485-Title I-141</v>
          </cell>
        </row>
        <row r="47">
          <cell r="B47" t="str">
            <v>090497</v>
          </cell>
          <cell r="C47" t="str">
            <v>Bloomer School District</v>
          </cell>
          <cell r="D47" t="str">
            <v>800499001</v>
          </cell>
          <cell r="E47" t="str">
            <v>Bloomer Public Schools District</v>
          </cell>
          <cell r="F47"/>
          <cell r="G47" t="str">
            <v>00</v>
          </cell>
          <cell r="H47">
            <v>168231</v>
          </cell>
          <cell r="I47">
            <v>168231</v>
          </cell>
          <cell r="J47">
            <v>0</v>
          </cell>
          <cell r="K47"/>
          <cell r="L47">
            <v>168231</v>
          </cell>
          <cell r="M47"/>
          <cell r="N47"/>
          <cell r="O47"/>
          <cell r="P47">
            <v>168231</v>
          </cell>
          <cell r="Q47"/>
          <cell r="R47"/>
          <cell r="S47"/>
          <cell r="T47">
            <v>168231</v>
          </cell>
          <cell r="U47"/>
          <cell r="V47"/>
          <cell r="W47" t="str">
            <v>17-090497-Title I-141</v>
          </cell>
        </row>
        <row r="48">
          <cell r="B48" t="str">
            <v>580602</v>
          </cell>
          <cell r="C48" t="str">
            <v>Bonduel School District</v>
          </cell>
          <cell r="D48">
            <v>130661072</v>
          </cell>
          <cell r="E48" t="str">
            <v>Bonduel School District</v>
          </cell>
          <cell r="F48"/>
          <cell r="G48" t="str">
            <v>00</v>
          </cell>
          <cell r="H48">
            <v>160158</v>
          </cell>
          <cell r="I48">
            <v>160158</v>
          </cell>
          <cell r="J48">
            <v>0</v>
          </cell>
          <cell r="K48"/>
          <cell r="L48">
            <v>160158</v>
          </cell>
          <cell r="M48"/>
          <cell r="N48"/>
          <cell r="O48"/>
          <cell r="P48">
            <v>160158</v>
          </cell>
          <cell r="Q48"/>
          <cell r="R48"/>
          <cell r="S48"/>
          <cell r="T48">
            <v>160158</v>
          </cell>
          <cell r="U48"/>
          <cell r="V48"/>
          <cell r="W48" t="str">
            <v>17-580602-Title I-141</v>
          </cell>
        </row>
        <row r="49">
          <cell r="B49" t="str">
            <v>220609</v>
          </cell>
          <cell r="C49" t="str">
            <v>Boscobel Area School District</v>
          </cell>
          <cell r="D49">
            <v>189346661</v>
          </cell>
          <cell r="E49" t="str">
            <v>Boscobel School District</v>
          </cell>
          <cell r="F49"/>
          <cell r="G49" t="str">
            <v>00</v>
          </cell>
          <cell r="H49">
            <v>230613</v>
          </cell>
          <cell r="I49">
            <v>230613</v>
          </cell>
          <cell r="J49">
            <v>0</v>
          </cell>
          <cell r="K49"/>
          <cell r="L49">
            <v>230613</v>
          </cell>
          <cell r="M49"/>
          <cell r="N49"/>
          <cell r="O49"/>
          <cell r="P49">
            <v>230613</v>
          </cell>
          <cell r="Q49"/>
          <cell r="R49"/>
          <cell r="S49"/>
          <cell r="T49">
            <v>230613</v>
          </cell>
          <cell r="U49"/>
          <cell r="V49"/>
          <cell r="W49" t="str">
            <v>17-220609-Title I-141</v>
          </cell>
        </row>
        <row r="50">
          <cell r="B50" t="str">
            <v>580623</v>
          </cell>
          <cell r="C50" t="str">
            <v>Bowler School District</v>
          </cell>
          <cell r="D50" t="str">
            <v>024664492</v>
          </cell>
          <cell r="E50" t="str">
            <v>Bowler School District</v>
          </cell>
          <cell r="F50"/>
          <cell r="G50" t="str">
            <v>00</v>
          </cell>
          <cell r="H50">
            <v>119855</v>
          </cell>
          <cell r="I50">
            <v>119855</v>
          </cell>
          <cell r="J50">
            <v>0</v>
          </cell>
          <cell r="K50"/>
          <cell r="L50">
            <v>119855</v>
          </cell>
          <cell r="M50"/>
          <cell r="N50"/>
          <cell r="O50"/>
          <cell r="P50">
            <v>119855</v>
          </cell>
          <cell r="Q50"/>
          <cell r="R50"/>
          <cell r="S50"/>
          <cell r="T50">
            <v>119855</v>
          </cell>
          <cell r="U50"/>
          <cell r="V50"/>
          <cell r="W50" t="str">
            <v>17-580623-Title I-141</v>
          </cell>
        </row>
        <row r="51">
          <cell r="B51" t="str">
            <v>170637</v>
          </cell>
          <cell r="C51" t="str">
            <v>Boyceville Community School District</v>
          </cell>
          <cell r="D51" t="str">
            <v>100082262</v>
          </cell>
          <cell r="E51" t="str">
            <v>Boyceville Community School District</v>
          </cell>
          <cell r="F51"/>
          <cell r="G51" t="str">
            <v>00</v>
          </cell>
          <cell r="H51">
            <v>123763</v>
          </cell>
          <cell r="I51">
            <v>123763</v>
          </cell>
          <cell r="J51">
            <v>0</v>
          </cell>
          <cell r="K51"/>
          <cell r="L51">
            <v>123763</v>
          </cell>
          <cell r="M51"/>
          <cell r="N51"/>
          <cell r="O51"/>
          <cell r="P51">
            <v>123763</v>
          </cell>
          <cell r="Q51"/>
          <cell r="R51"/>
          <cell r="S51"/>
          <cell r="T51">
            <v>123763</v>
          </cell>
          <cell r="U51"/>
          <cell r="V51"/>
          <cell r="W51" t="str">
            <v>17-170637-Title I-141</v>
          </cell>
        </row>
        <row r="52">
          <cell r="B52" t="str">
            <v>300657</v>
          </cell>
          <cell r="C52" t="str">
            <v>Brighton #1 School District</v>
          </cell>
          <cell r="D52">
            <v>100579499</v>
          </cell>
          <cell r="E52" t="str">
            <v>Brighton #1 School District</v>
          </cell>
          <cell r="F52"/>
          <cell r="G52" t="str">
            <v>00</v>
          </cell>
          <cell r="H52">
            <v>23105</v>
          </cell>
          <cell r="I52">
            <v>23105</v>
          </cell>
          <cell r="J52">
            <v>0</v>
          </cell>
          <cell r="K52"/>
          <cell r="L52">
            <v>23105</v>
          </cell>
          <cell r="M52"/>
          <cell r="N52"/>
          <cell r="O52"/>
          <cell r="P52">
            <v>23105</v>
          </cell>
          <cell r="Q52"/>
          <cell r="R52"/>
          <cell r="S52"/>
          <cell r="T52">
            <v>23105</v>
          </cell>
          <cell r="U52"/>
          <cell r="V52"/>
          <cell r="W52" t="str">
            <v>17-300657-Title I-141</v>
          </cell>
        </row>
        <row r="53">
          <cell r="B53" t="str">
            <v>080658</v>
          </cell>
          <cell r="C53" t="str">
            <v>Brillion School District</v>
          </cell>
          <cell r="D53">
            <v>193077930</v>
          </cell>
          <cell r="E53" t="str">
            <v>Brillion School District</v>
          </cell>
          <cell r="F53"/>
          <cell r="G53" t="str">
            <v>00</v>
          </cell>
          <cell r="H53">
            <v>80514</v>
          </cell>
          <cell r="I53">
            <v>80514</v>
          </cell>
          <cell r="J53">
            <v>0</v>
          </cell>
          <cell r="K53"/>
          <cell r="L53">
            <v>80514</v>
          </cell>
          <cell r="M53"/>
          <cell r="N53"/>
          <cell r="O53"/>
          <cell r="P53">
            <v>80514</v>
          </cell>
          <cell r="Q53"/>
          <cell r="R53"/>
          <cell r="S53"/>
          <cell r="T53">
            <v>80514</v>
          </cell>
          <cell r="U53"/>
          <cell r="V53"/>
          <cell r="W53" t="str">
            <v>17-080658-Title I-141</v>
          </cell>
        </row>
        <row r="54">
          <cell r="B54" t="str">
            <v>300665</v>
          </cell>
          <cell r="C54" t="str">
            <v>Bristol #1 School District</v>
          </cell>
          <cell r="D54" t="str">
            <v>014039556</v>
          </cell>
          <cell r="E54" t="str">
            <v>Bristol School District 1</v>
          </cell>
          <cell r="F54"/>
          <cell r="G54" t="str">
            <v>00</v>
          </cell>
          <cell r="H54">
            <v>57726</v>
          </cell>
          <cell r="I54">
            <v>57726</v>
          </cell>
          <cell r="J54">
            <v>0</v>
          </cell>
          <cell r="K54"/>
          <cell r="L54">
            <v>57726</v>
          </cell>
          <cell r="M54"/>
          <cell r="N54"/>
          <cell r="O54"/>
          <cell r="P54">
            <v>57726</v>
          </cell>
          <cell r="Q54"/>
          <cell r="R54"/>
          <cell r="S54"/>
          <cell r="T54">
            <v>57726</v>
          </cell>
          <cell r="U54"/>
          <cell r="V54"/>
          <cell r="W54" t="str">
            <v>17-300665-Title I-141</v>
          </cell>
        </row>
        <row r="55">
          <cell r="B55" t="str">
            <v>230700</v>
          </cell>
          <cell r="C55" t="str">
            <v>Brodhead School District</v>
          </cell>
          <cell r="D55" t="str">
            <v>127349116</v>
          </cell>
          <cell r="E55" t="str">
            <v>Brodhead School District</v>
          </cell>
          <cell r="F55"/>
          <cell r="G55" t="str">
            <v>00</v>
          </cell>
          <cell r="H55">
            <v>202347</v>
          </cell>
          <cell r="I55">
            <v>202347</v>
          </cell>
          <cell r="J55">
            <v>0</v>
          </cell>
          <cell r="K55"/>
          <cell r="L55">
            <v>202347</v>
          </cell>
          <cell r="M55"/>
          <cell r="N55"/>
          <cell r="O55"/>
          <cell r="P55">
            <v>202347</v>
          </cell>
          <cell r="Q55"/>
          <cell r="R55"/>
          <cell r="S55"/>
          <cell r="T55">
            <v>202347</v>
          </cell>
          <cell r="U55"/>
          <cell r="V55"/>
          <cell r="W55" t="str">
            <v>17-230700-Title I-141</v>
          </cell>
        </row>
        <row r="56">
          <cell r="B56" t="str">
            <v>400721</v>
          </cell>
          <cell r="C56" t="str">
            <v>Brown Deer School District</v>
          </cell>
          <cell r="D56" t="str">
            <v>017680331</v>
          </cell>
          <cell r="E56" t="str">
            <v>Brown Deer School District</v>
          </cell>
          <cell r="F56"/>
          <cell r="G56" t="str">
            <v>00</v>
          </cell>
          <cell r="H56">
            <v>311952</v>
          </cell>
          <cell r="I56">
            <v>311952</v>
          </cell>
          <cell r="J56">
            <v>0</v>
          </cell>
          <cell r="K56"/>
          <cell r="L56">
            <v>311952</v>
          </cell>
          <cell r="M56"/>
          <cell r="N56"/>
          <cell r="O56"/>
          <cell r="P56">
            <v>311952</v>
          </cell>
          <cell r="Q56"/>
          <cell r="R56"/>
          <cell r="S56"/>
          <cell r="T56">
            <v>311952</v>
          </cell>
          <cell r="U56"/>
          <cell r="V56"/>
          <cell r="W56" t="str">
            <v>17-400721-Title I-141</v>
          </cell>
        </row>
        <row r="57">
          <cell r="B57" t="str">
            <v>540735</v>
          </cell>
          <cell r="C57" t="str">
            <v>Bruce School District</v>
          </cell>
          <cell r="D57" t="str">
            <v>189347628</v>
          </cell>
          <cell r="E57" t="str">
            <v>Bruce School District</v>
          </cell>
          <cell r="F57"/>
          <cell r="G57" t="str">
            <v>00</v>
          </cell>
          <cell r="H57">
            <v>204860</v>
          </cell>
          <cell r="I57">
            <v>204860</v>
          </cell>
          <cell r="J57">
            <v>0</v>
          </cell>
          <cell r="K57"/>
          <cell r="L57">
            <v>204860</v>
          </cell>
          <cell r="M57"/>
          <cell r="N57"/>
          <cell r="O57"/>
          <cell r="P57">
            <v>204860</v>
          </cell>
          <cell r="Q57"/>
          <cell r="R57"/>
          <cell r="S57"/>
          <cell r="T57">
            <v>204860</v>
          </cell>
          <cell r="U57"/>
          <cell r="V57"/>
          <cell r="W57" t="str">
            <v>17-540735-Title I-141</v>
          </cell>
        </row>
        <row r="58">
          <cell r="B58" t="str">
            <v>510777</v>
          </cell>
          <cell r="C58" t="str">
            <v>Burlington Area School District</v>
          </cell>
          <cell r="D58" t="str">
            <v>058665738</v>
          </cell>
          <cell r="E58" t="str">
            <v>Burlington Area School District</v>
          </cell>
          <cell r="F58"/>
          <cell r="G58" t="str">
            <v>00</v>
          </cell>
          <cell r="H58">
            <v>511187</v>
          </cell>
          <cell r="I58">
            <v>511187</v>
          </cell>
          <cell r="J58">
            <v>0</v>
          </cell>
          <cell r="K58"/>
          <cell r="L58">
            <v>511187</v>
          </cell>
          <cell r="M58"/>
          <cell r="N58"/>
          <cell r="O58"/>
          <cell r="P58">
            <v>511187</v>
          </cell>
          <cell r="Q58"/>
          <cell r="R58"/>
          <cell r="S58"/>
          <cell r="T58">
            <v>511187</v>
          </cell>
          <cell r="U58"/>
          <cell r="V58"/>
          <cell r="W58" t="str">
            <v>17-510777-Title I-141</v>
          </cell>
        </row>
        <row r="59">
          <cell r="B59" t="str">
            <v>020840</v>
          </cell>
          <cell r="C59" t="str">
            <v>Butternut School District</v>
          </cell>
          <cell r="D59">
            <v>100675271</v>
          </cell>
          <cell r="E59" t="str">
            <v>Butternut School District</v>
          </cell>
          <cell r="F59"/>
          <cell r="G59" t="str">
            <v>00</v>
          </cell>
          <cell r="H59">
            <v>46956</v>
          </cell>
          <cell r="I59">
            <v>46956</v>
          </cell>
          <cell r="J59">
            <v>0</v>
          </cell>
          <cell r="K59"/>
          <cell r="L59">
            <v>46956</v>
          </cell>
          <cell r="M59"/>
          <cell r="N59"/>
          <cell r="O59"/>
          <cell r="P59">
            <v>46956</v>
          </cell>
          <cell r="Q59"/>
          <cell r="R59"/>
          <cell r="S59"/>
          <cell r="T59">
            <v>46956</v>
          </cell>
          <cell r="U59"/>
          <cell r="V59"/>
          <cell r="W59" t="str">
            <v>17-020840-Title I-141</v>
          </cell>
        </row>
        <row r="60">
          <cell r="B60" t="str">
            <v>090870</v>
          </cell>
          <cell r="C60" t="str">
            <v>Cadott Community School District</v>
          </cell>
          <cell r="D60">
            <v>193906617</v>
          </cell>
          <cell r="E60" t="str">
            <v>School District of Cadott Community</v>
          </cell>
          <cell r="F60"/>
          <cell r="G60" t="str">
            <v>00</v>
          </cell>
          <cell r="H60">
            <v>143072</v>
          </cell>
          <cell r="I60">
            <v>143072</v>
          </cell>
          <cell r="J60">
            <v>0</v>
          </cell>
          <cell r="K60"/>
          <cell r="L60">
            <v>143072</v>
          </cell>
          <cell r="M60"/>
          <cell r="N60"/>
          <cell r="O60"/>
          <cell r="P60">
            <v>143072</v>
          </cell>
          <cell r="Q60"/>
          <cell r="R60"/>
          <cell r="S60"/>
          <cell r="T60">
            <v>143072</v>
          </cell>
          <cell r="U60"/>
          <cell r="V60"/>
          <cell r="W60" t="str">
            <v>17-090870-Title I-141</v>
          </cell>
        </row>
        <row r="61">
          <cell r="B61" t="str">
            <v>110882</v>
          </cell>
          <cell r="C61" t="str">
            <v>Cambria-Friesland School District</v>
          </cell>
          <cell r="D61" t="str">
            <v>193459047</v>
          </cell>
          <cell r="E61" t="str">
            <v>Cambria-Friesland School District</v>
          </cell>
          <cell r="F61"/>
          <cell r="G61" t="str">
            <v>00</v>
          </cell>
          <cell r="H61">
            <v>90754</v>
          </cell>
          <cell r="I61">
            <v>90754</v>
          </cell>
          <cell r="J61">
            <v>0</v>
          </cell>
          <cell r="K61"/>
          <cell r="L61">
            <v>90754</v>
          </cell>
          <cell r="M61"/>
          <cell r="N61"/>
          <cell r="O61"/>
          <cell r="P61">
            <v>90754</v>
          </cell>
          <cell r="Q61"/>
          <cell r="R61"/>
          <cell r="S61"/>
          <cell r="T61">
            <v>90754</v>
          </cell>
          <cell r="U61"/>
          <cell r="V61"/>
          <cell r="W61" t="str">
            <v>17-110882-Title I-141</v>
          </cell>
        </row>
        <row r="62">
          <cell r="B62" t="str">
            <v>130896</v>
          </cell>
          <cell r="C62" t="str">
            <v>Cambridge School District</v>
          </cell>
          <cell r="D62">
            <v>193078094</v>
          </cell>
          <cell r="E62" t="str">
            <v>Cambridge School District</v>
          </cell>
          <cell r="F62"/>
          <cell r="G62" t="str">
            <v>00</v>
          </cell>
          <cell r="H62">
            <v>85894</v>
          </cell>
          <cell r="I62">
            <v>85894</v>
          </cell>
          <cell r="J62">
            <v>0</v>
          </cell>
          <cell r="K62"/>
          <cell r="L62">
            <v>85894</v>
          </cell>
          <cell r="M62"/>
          <cell r="N62"/>
          <cell r="O62"/>
          <cell r="P62">
            <v>85894</v>
          </cell>
          <cell r="Q62"/>
          <cell r="R62"/>
          <cell r="S62"/>
          <cell r="T62">
            <v>85894</v>
          </cell>
          <cell r="U62"/>
          <cell r="V62"/>
          <cell r="W62" t="str">
            <v>17-130896-Title I-141</v>
          </cell>
        </row>
        <row r="63">
          <cell r="B63" t="str">
            <v>030903</v>
          </cell>
          <cell r="C63" t="str">
            <v>Cameron School District</v>
          </cell>
          <cell r="D63">
            <v>100675289</v>
          </cell>
          <cell r="E63" t="str">
            <v>Cameron School District</v>
          </cell>
          <cell r="F63"/>
          <cell r="G63" t="str">
            <v>00</v>
          </cell>
          <cell r="H63">
            <v>157744</v>
          </cell>
          <cell r="I63">
            <v>157744</v>
          </cell>
          <cell r="J63">
            <v>0</v>
          </cell>
          <cell r="K63"/>
          <cell r="L63">
            <v>157744</v>
          </cell>
          <cell r="M63"/>
          <cell r="N63"/>
          <cell r="O63"/>
          <cell r="P63">
            <v>157744</v>
          </cell>
          <cell r="Q63"/>
          <cell r="R63"/>
          <cell r="S63"/>
          <cell r="T63">
            <v>157744</v>
          </cell>
          <cell r="U63"/>
          <cell r="V63"/>
          <cell r="W63" t="str">
            <v>17-030903-Title I-141</v>
          </cell>
        </row>
        <row r="64">
          <cell r="B64" t="str">
            <v>200910</v>
          </cell>
          <cell r="C64" t="str">
            <v>Campbellsport School District</v>
          </cell>
          <cell r="D64">
            <v>100082361</v>
          </cell>
          <cell r="E64" t="str">
            <v>Campbellsport School District</v>
          </cell>
          <cell r="F64"/>
          <cell r="G64" t="str">
            <v>00</v>
          </cell>
          <cell r="H64">
            <v>163221</v>
          </cell>
          <cell r="I64">
            <v>163221</v>
          </cell>
          <cell r="J64">
            <v>0</v>
          </cell>
          <cell r="K64"/>
          <cell r="L64">
            <v>163221</v>
          </cell>
          <cell r="M64"/>
          <cell r="N64"/>
          <cell r="O64"/>
          <cell r="P64">
            <v>163221</v>
          </cell>
          <cell r="Q64"/>
          <cell r="R64"/>
          <cell r="S64"/>
          <cell r="T64">
            <v>163221</v>
          </cell>
          <cell r="U64"/>
          <cell r="V64"/>
          <cell r="W64" t="str">
            <v>17-200910-Title I-141</v>
          </cell>
        </row>
        <row r="65">
          <cell r="B65" t="str">
            <v>410980</v>
          </cell>
          <cell r="C65" t="str">
            <v>Cashton School District</v>
          </cell>
          <cell r="D65" t="str">
            <v>017908179</v>
          </cell>
          <cell r="E65" t="str">
            <v>Cashton School District</v>
          </cell>
          <cell r="F65"/>
          <cell r="G65" t="str">
            <v>00</v>
          </cell>
          <cell r="H65">
            <v>358761</v>
          </cell>
          <cell r="I65">
            <v>358761</v>
          </cell>
          <cell r="J65">
            <v>0</v>
          </cell>
          <cell r="K65"/>
          <cell r="L65">
            <v>358761</v>
          </cell>
          <cell r="M65"/>
          <cell r="N65"/>
          <cell r="O65"/>
          <cell r="P65">
            <v>358761</v>
          </cell>
          <cell r="Q65"/>
          <cell r="R65"/>
          <cell r="S65"/>
          <cell r="T65">
            <v>358761</v>
          </cell>
          <cell r="U65"/>
          <cell r="V65"/>
          <cell r="W65" t="str">
            <v>17-410980-Title I-141</v>
          </cell>
        </row>
        <row r="66">
          <cell r="B66" t="str">
            <v>220994</v>
          </cell>
          <cell r="C66" t="str">
            <v>Cassville School District</v>
          </cell>
          <cell r="D66" t="str">
            <v>100082387</v>
          </cell>
          <cell r="E66" t="str">
            <v>Cassville School District</v>
          </cell>
          <cell r="F66"/>
          <cell r="G66" t="str">
            <v>00</v>
          </cell>
          <cell r="H66">
            <v>84758</v>
          </cell>
          <cell r="I66">
            <v>84758</v>
          </cell>
          <cell r="J66">
            <v>0</v>
          </cell>
          <cell r="K66"/>
          <cell r="L66">
            <v>84758</v>
          </cell>
          <cell r="M66"/>
          <cell r="N66"/>
          <cell r="O66"/>
          <cell r="P66">
            <v>84758</v>
          </cell>
          <cell r="Q66"/>
          <cell r="R66"/>
          <cell r="S66"/>
          <cell r="T66">
            <v>84758</v>
          </cell>
          <cell r="U66"/>
          <cell r="V66"/>
          <cell r="W66" t="str">
            <v>17-220994-Title I-141</v>
          </cell>
        </row>
        <row r="67">
          <cell r="B67" t="str">
            <v>591029</v>
          </cell>
          <cell r="C67" t="str">
            <v>Cedar Grove-Belgium Area School District</v>
          </cell>
          <cell r="D67" t="str">
            <v>025066598</v>
          </cell>
          <cell r="E67" t="str">
            <v>Cedar Grove-Belgium Area School District</v>
          </cell>
          <cell r="F67"/>
          <cell r="G67" t="str">
            <v>00</v>
          </cell>
          <cell r="H67">
            <v>34206</v>
          </cell>
          <cell r="I67">
            <v>34206</v>
          </cell>
          <cell r="J67">
            <v>0</v>
          </cell>
          <cell r="K67"/>
          <cell r="L67">
            <v>34206</v>
          </cell>
          <cell r="M67"/>
          <cell r="N67"/>
          <cell r="O67"/>
          <cell r="P67">
            <v>34206</v>
          </cell>
          <cell r="Q67"/>
          <cell r="R67"/>
          <cell r="S67"/>
          <cell r="T67">
            <v>34206</v>
          </cell>
          <cell r="U67"/>
          <cell r="V67"/>
          <cell r="W67" t="str">
            <v>17-591029-Title I-141</v>
          </cell>
        </row>
        <row r="68">
          <cell r="B68" t="str">
            <v>451015</v>
          </cell>
          <cell r="C68" t="str">
            <v>Cedarburg School District</v>
          </cell>
          <cell r="D68" t="str">
            <v>080507999</v>
          </cell>
          <cell r="E68" t="str">
            <v>Cedarburg Public School</v>
          </cell>
          <cell r="F68"/>
          <cell r="G68" t="str">
            <v>00</v>
          </cell>
          <cell r="H68">
            <v>83125</v>
          </cell>
          <cell r="I68">
            <v>83125</v>
          </cell>
          <cell r="J68">
            <v>0</v>
          </cell>
          <cell r="K68"/>
          <cell r="L68">
            <v>83125</v>
          </cell>
          <cell r="M68"/>
          <cell r="N68"/>
          <cell r="O68"/>
          <cell r="P68">
            <v>83125</v>
          </cell>
          <cell r="Q68"/>
          <cell r="R68"/>
          <cell r="S68"/>
          <cell r="T68">
            <v>83125</v>
          </cell>
          <cell r="U68"/>
          <cell r="V68"/>
          <cell r="W68" t="str">
            <v>17-451015-Title I-141</v>
          </cell>
        </row>
        <row r="69">
          <cell r="B69" t="str">
            <v>305054</v>
          </cell>
          <cell r="C69" t="str">
            <v>Westosha Central High School District</v>
          </cell>
          <cell r="D69" t="str">
            <v>184359578</v>
          </cell>
          <cell r="E69" t="str">
            <v>Westosha Central High School District</v>
          </cell>
          <cell r="F69"/>
          <cell r="G69" t="str">
            <v>00</v>
          </cell>
          <cell r="H69">
            <v>99818</v>
          </cell>
          <cell r="I69">
            <v>99818</v>
          </cell>
          <cell r="J69">
            <v>0</v>
          </cell>
          <cell r="K69"/>
          <cell r="L69">
            <v>99818</v>
          </cell>
          <cell r="M69"/>
          <cell r="N69"/>
          <cell r="O69"/>
          <cell r="P69">
            <v>99818</v>
          </cell>
          <cell r="Q69"/>
          <cell r="R69"/>
          <cell r="S69"/>
          <cell r="T69">
            <v>99818</v>
          </cell>
          <cell r="U69"/>
          <cell r="V69"/>
          <cell r="W69" t="str">
            <v>17-305054-Title I-141</v>
          </cell>
        </row>
        <row r="70">
          <cell r="B70" t="str">
            <v>501071</v>
          </cell>
          <cell r="C70" t="str">
            <v>Chequamegon School District</v>
          </cell>
          <cell r="D70" t="str">
            <v>831820357</v>
          </cell>
          <cell r="E70" t="str">
            <v>Chequamegon School District</v>
          </cell>
          <cell r="F70"/>
          <cell r="G70" t="str">
            <v>00</v>
          </cell>
          <cell r="H70">
            <v>170371</v>
          </cell>
          <cell r="I70">
            <v>170371</v>
          </cell>
          <cell r="J70">
            <v>0</v>
          </cell>
          <cell r="K70"/>
          <cell r="L70">
            <v>170371</v>
          </cell>
          <cell r="M70"/>
          <cell r="N70"/>
          <cell r="O70"/>
          <cell r="P70">
            <v>170371</v>
          </cell>
          <cell r="Q70"/>
          <cell r="R70"/>
          <cell r="S70"/>
          <cell r="T70">
            <v>170371</v>
          </cell>
          <cell r="U70"/>
          <cell r="V70"/>
          <cell r="W70" t="str">
            <v>17-501071-Title I-141</v>
          </cell>
        </row>
        <row r="71">
          <cell r="B71" t="str">
            <v>031080</v>
          </cell>
          <cell r="C71" t="str">
            <v>Chetek-Weyerhaeuser Area School District</v>
          </cell>
          <cell r="D71" t="str">
            <v>963550251</v>
          </cell>
          <cell r="E71" t="str">
            <v>Chetek-Weyerhaeuser Area School District</v>
          </cell>
          <cell r="F71"/>
          <cell r="G71" t="str">
            <v>00</v>
          </cell>
          <cell r="H71">
            <v>312294</v>
          </cell>
          <cell r="I71">
            <v>312294</v>
          </cell>
          <cell r="J71">
            <v>0</v>
          </cell>
          <cell r="K71"/>
          <cell r="L71">
            <v>312294</v>
          </cell>
          <cell r="M71"/>
          <cell r="N71"/>
          <cell r="O71"/>
          <cell r="P71">
            <v>312294</v>
          </cell>
          <cell r="Q71"/>
          <cell r="R71"/>
          <cell r="S71"/>
          <cell r="T71">
            <v>312294</v>
          </cell>
          <cell r="U71"/>
          <cell r="V71"/>
          <cell r="W71" t="str">
            <v>17-031080-Title I-141</v>
          </cell>
        </row>
        <row r="72">
          <cell r="B72" t="str">
            <v>081085</v>
          </cell>
          <cell r="C72" t="str">
            <v>Chilton School District</v>
          </cell>
          <cell r="D72" t="str">
            <v>002988608</v>
          </cell>
          <cell r="E72" t="str">
            <v>School District of Chilton</v>
          </cell>
          <cell r="F72"/>
          <cell r="G72" t="str">
            <v>00</v>
          </cell>
          <cell r="H72">
            <v>127236</v>
          </cell>
          <cell r="I72">
            <v>127236</v>
          </cell>
          <cell r="J72">
            <v>0</v>
          </cell>
          <cell r="K72"/>
          <cell r="L72">
            <v>127236</v>
          </cell>
          <cell r="M72"/>
          <cell r="N72"/>
          <cell r="O72"/>
          <cell r="P72">
            <v>127236</v>
          </cell>
          <cell r="Q72"/>
          <cell r="R72"/>
          <cell r="S72"/>
          <cell r="T72">
            <v>127236</v>
          </cell>
          <cell r="U72"/>
          <cell r="V72"/>
          <cell r="W72" t="str">
            <v>17-081085-Title I-141</v>
          </cell>
        </row>
        <row r="73">
          <cell r="B73" t="str">
            <v>091092</v>
          </cell>
          <cell r="C73" t="str">
            <v>Chippewa Falls Area School District</v>
          </cell>
          <cell r="D73">
            <v>157587247</v>
          </cell>
          <cell r="E73" t="str">
            <v>Chippewa Falls Area Unified School District</v>
          </cell>
          <cell r="F73"/>
          <cell r="G73" t="str">
            <v>00</v>
          </cell>
          <cell r="H73">
            <v>657029</v>
          </cell>
          <cell r="I73">
            <v>657029</v>
          </cell>
          <cell r="J73">
            <v>0</v>
          </cell>
          <cell r="K73"/>
          <cell r="L73">
            <v>657029</v>
          </cell>
          <cell r="M73"/>
          <cell r="N73"/>
          <cell r="O73"/>
          <cell r="P73">
            <v>657029</v>
          </cell>
          <cell r="Q73"/>
          <cell r="R73"/>
          <cell r="S73"/>
          <cell r="T73">
            <v>657029</v>
          </cell>
          <cell r="U73"/>
          <cell r="V73"/>
          <cell r="W73" t="str">
            <v>17-091092-Title I-141</v>
          </cell>
        </row>
        <row r="74">
          <cell r="B74" t="str">
            <v>481120</v>
          </cell>
          <cell r="C74" t="str">
            <v>Clayton School District</v>
          </cell>
          <cell r="D74" t="str">
            <v>097892558</v>
          </cell>
          <cell r="E74" t="str">
            <v>Clayton School District</v>
          </cell>
          <cell r="F74"/>
          <cell r="G74" t="str">
            <v>00</v>
          </cell>
          <cell r="H74">
            <v>82901</v>
          </cell>
          <cell r="I74">
            <v>82901</v>
          </cell>
          <cell r="J74">
            <v>0</v>
          </cell>
          <cell r="K74"/>
          <cell r="L74">
            <v>82901</v>
          </cell>
          <cell r="M74"/>
          <cell r="N74"/>
          <cell r="O74"/>
          <cell r="P74">
            <v>82901</v>
          </cell>
          <cell r="Q74"/>
          <cell r="R74"/>
          <cell r="S74"/>
          <cell r="T74">
            <v>82901</v>
          </cell>
          <cell r="U74"/>
          <cell r="V74"/>
          <cell r="W74" t="str">
            <v>17-481120-Title I-141</v>
          </cell>
        </row>
        <row r="75">
          <cell r="B75" t="str">
            <v>481127</v>
          </cell>
          <cell r="C75" t="str">
            <v>Clear Lake School District</v>
          </cell>
          <cell r="D75">
            <v>100082429</v>
          </cell>
          <cell r="E75" t="str">
            <v>Clear Lake School District</v>
          </cell>
          <cell r="F75"/>
          <cell r="G75" t="str">
            <v>00</v>
          </cell>
          <cell r="H75">
            <v>70788</v>
          </cell>
          <cell r="I75">
            <v>70788</v>
          </cell>
          <cell r="J75">
            <v>0</v>
          </cell>
          <cell r="K75"/>
          <cell r="L75">
            <v>70788</v>
          </cell>
          <cell r="M75"/>
          <cell r="N75"/>
          <cell r="O75"/>
          <cell r="P75">
            <v>70788</v>
          </cell>
          <cell r="Q75"/>
          <cell r="R75"/>
          <cell r="S75"/>
          <cell r="T75">
            <v>70788</v>
          </cell>
          <cell r="U75"/>
          <cell r="V75"/>
          <cell r="W75" t="str">
            <v>17-481127-Title I-141</v>
          </cell>
        </row>
        <row r="76">
          <cell r="B76" t="str">
            <v>531134</v>
          </cell>
          <cell r="C76" t="str">
            <v>Clinton Community School District</v>
          </cell>
          <cell r="D76">
            <v>120526975</v>
          </cell>
          <cell r="E76" t="str">
            <v>Clinton Community School District</v>
          </cell>
          <cell r="F76"/>
          <cell r="G76" t="str">
            <v>00</v>
          </cell>
          <cell r="H76">
            <v>123488</v>
          </cell>
          <cell r="I76">
            <v>123488</v>
          </cell>
          <cell r="J76">
            <v>0</v>
          </cell>
          <cell r="K76"/>
          <cell r="L76">
            <v>123488</v>
          </cell>
          <cell r="M76"/>
          <cell r="N76"/>
          <cell r="O76"/>
          <cell r="P76">
            <v>123488</v>
          </cell>
          <cell r="Q76"/>
          <cell r="R76"/>
          <cell r="S76"/>
          <cell r="T76">
            <v>123488</v>
          </cell>
          <cell r="U76"/>
          <cell r="V76"/>
          <cell r="W76" t="str">
            <v>17-531134-Title I-141</v>
          </cell>
        </row>
        <row r="77">
          <cell r="B77" t="str">
            <v>681141</v>
          </cell>
          <cell r="C77" t="str">
            <v>Clintonville School District</v>
          </cell>
          <cell r="D77" t="str">
            <v>030187405</v>
          </cell>
          <cell r="E77" t="str">
            <v>Clitonville Public School district</v>
          </cell>
          <cell r="F77"/>
          <cell r="G77" t="str">
            <v>00</v>
          </cell>
          <cell r="H77">
            <v>295292</v>
          </cell>
          <cell r="I77">
            <v>295292</v>
          </cell>
          <cell r="J77">
            <v>0</v>
          </cell>
          <cell r="K77"/>
          <cell r="L77">
            <v>295292</v>
          </cell>
          <cell r="M77"/>
          <cell r="N77"/>
          <cell r="O77"/>
          <cell r="P77">
            <v>295292</v>
          </cell>
          <cell r="Q77"/>
          <cell r="R77"/>
          <cell r="S77"/>
          <cell r="T77">
            <v>295292</v>
          </cell>
          <cell r="U77"/>
          <cell r="V77"/>
          <cell r="W77" t="str">
            <v>17-681141-Title I-141</v>
          </cell>
        </row>
        <row r="78">
          <cell r="B78" t="str">
            <v>061155</v>
          </cell>
          <cell r="C78" t="str">
            <v>Cochrane-Fountain City School District</v>
          </cell>
          <cell r="D78">
            <v>874235906</v>
          </cell>
          <cell r="E78" t="str">
            <v>Cochrane-Fountain City School District</v>
          </cell>
          <cell r="F78"/>
          <cell r="G78" t="str">
            <v>00</v>
          </cell>
          <cell r="H78">
            <v>70435</v>
          </cell>
          <cell r="I78">
            <v>70435</v>
          </cell>
          <cell r="J78">
            <v>0</v>
          </cell>
          <cell r="K78"/>
          <cell r="L78">
            <v>70435</v>
          </cell>
          <cell r="M78"/>
          <cell r="N78"/>
          <cell r="O78"/>
          <cell r="P78">
            <v>70435</v>
          </cell>
          <cell r="Q78"/>
          <cell r="R78"/>
          <cell r="S78"/>
          <cell r="T78">
            <v>70435</v>
          </cell>
          <cell r="U78"/>
          <cell r="V78"/>
          <cell r="W78" t="str">
            <v>17-061155-Title I-141</v>
          </cell>
        </row>
        <row r="79">
          <cell r="B79" t="str">
            <v>101162</v>
          </cell>
          <cell r="C79" t="str">
            <v>Colby School District</v>
          </cell>
          <cell r="D79">
            <v>100082445</v>
          </cell>
          <cell r="E79" t="str">
            <v>Colby School District</v>
          </cell>
          <cell r="F79"/>
          <cell r="G79" t="str">
            <v>00</v>
          </cell>
          <cell r="H79">
            <v>283463</v>
          </cell>
          <cell r="I79">
            <v>283463</v>
          </cell>
          <cell r="J79">
            <v>0</v>
          </cell>
          <cell r="K79"/>
          <cell r="L79">
            <v>283463</v>
          </cell>
          <cell r="M79"/>
          <cell r="N79"/>
          <cell r="O79"/>
          <cell r="P79">
            <v>283463</v>
          </cell>
          <cell r="Q79"/>
          <cell r="R79"/>
          <cell r="S79"/>
          <cell r="T79">
            <v>283463</v>
          </cell>
          <cell r="U79"/>
          <cell r="V79"/>
          <cell r="W79" t="str">
            <v>17-101162-Title I-141</v>
          </cell>
        </row>
        <row r="80">
          <cell r="B80" t="str">
            <v>381169</v>
          </cell>
          <cell r="C80" t="str">
            <v>Coleman School District</v>
          </cell>
          <cell r="D80" t="str">
            <v>017089863</v>
          </cell>
          <cell r="E80" t="str">
            <v>School District of Coleman</v>
          </cell>
          <cell r="F80"/>
          <cell r="G80" t="str">
            <v>00</v>
          </cell>
          <cell r="H80">
            <v>114684</v>
          </cell>
          <cell r="I80">
            <v>114684</v>
          </cell>
          <cell r="J80">
            <v>0</v>
          </cell>
          <cell r="K80"/>
          <cell r="L80">
            <v>114684</v>
          </cell>
          <cell r="M80"/>
          <cell r="N80"/>
          <cell r="O80"/>
          <cell r="P80">
            <v>114684</v>
          </cell>
          <cell r="Q80"/>
          <cell r="R80"/>
          <cell r="S80"/>
          <cell r="T80">
            <v>114684</v>
          </cell>
          <cell r="U80"/>
          <cell r="V80"/>
          <cell r="W80" t="str">
            <v>17-381169-Title I-141</v>
          </cell>
        </row>
        <row r="81">
          <cell r="B81" t="str">
            <v>171176</v>
          </cell>
          <cell r="C81" t="str">
            <v>Colfax School District</v>
          </cell>
          <cell r="D81">
            <v>100876663</v>
          </cell>
          <cell r="E81" t="str">
            <v>Colfax School District</v>
          </cell>
          <cell r="F81"/>
          <cell r="G81" t="str">
            <v>00</v>
          </cell>
          <cell r="H81">
            <v>124346</v>
          </cell>
          <cell r="I81">
            <v>124346</v>
          </cell>
          <cell r="J81">
            <v>0</v>
          </cell>
          <cell r="K81"/>
          <cell r="L81">
            <v>124346</v>
          </cell>
          <cell r="M81"/>
          <cell r="N81"/>
          <cell r="O81"/>
          <cell r="P81">
            <v>124346</v>
          </cell>
          <cell r="Q81"/>
          <cell r="R81"/>
          <cell r="S81"/>
          <cell r="T81">
            <v>124346</v>
          </cell>
          <cell r="U81"/>
          <cell r="V81"/>
          <cell r="W81" t="str">
            <v>17-171176-Title I-141</v>
          </cell>
        </row>
        <row r="82">
          <cell r="B82" t="str">
            <v>111183</v>
          </cell>
          <cell r="C82" t="str">
            <v>Columbus School District</v>
          </cell>
          <cell r="D82" t="str">
            <v>004272019</v>
          </cell>
          <cell r="E82" t="str">
            <v>Columbus School District</v>
          </cell>
          <cell r="F82"/>
          <cell r="G82" t="str">
            <v>00</v>
          </cell>
          <cell r="H82">
            <v>170709</v>
          </cell>
          <cell r="I82">
            <v>170709</v>
          </cell>
          <cell r="J82">
            <v>0</v>
          </cell>
          <cell r="K82"/>
          <cell r="L82">
            <v>170709</v>
          </cell>
          <cell r="M82"/>
          <cell r="N82"/>
          <cell r="O82"/>
          <cell r="P82">
            <v>170709</v>
          </cell>
          <cell r="Q82"/>
          <cell r="R82"/>
          <cell r="S82"/>
          <cell r="T82">
            <v>170709</v>
          </cell>
          <cell r="U82"/>
          <cell r="V82"/>
          <cell r="W82" t="str">
            <v>17-111183-Title I-141</v>
          </cell>
        </row>
        <row r="83">
          <cell r="B83" t="str">
            <v>091204</v>
          </cell>
          <cell r="C83" t="str">
            <v>Cornell School District</v>
          </cell>
          <cell r="D83" t="str">
            <v>193459005</v>
          </cell>
          <cell r="E83" t="str">
            <v>Cornell School District</v>
          </cell>
          <cell r="F83"/>
          <cell r="G83" t="str">
            <v>00</v>
          </cell>
          <cell r="H83">
            <v>109817</v>
          </cell>
          <cell r="I83">
            <v>109817</v>
          </cell>
          <cell r="J83">
            <v>0</v>
          </cell>
          <cell r="K83"/>
          <cell r="L83">
            <v>109817</v>
          </cell>
          <cell r="M83"/>
          <cell r="N83"/>
          <cell r="O83"/>
          <cell r="P83">
            <v>109817</v>
          </cell>
          <cell r="Q83"/>
          <cell r="R83"/>
          <cell r="S83"/>
          <cell r="T83">
            <v>109817</v>
          </cell>
          <cell r="U83"/>
          <cell r="V83"/>
          <cell r="W83" t="str">
            <v>17-091204-Title I-141</v>
          </cell>
        </row>
        <row r="84">
          <cell r="B84" t="str">
            <v>211218</v>
          </cell>
          <cell r="C84" t="str">
            <v>Crandon School District</v>
          </cell>
          <cell r="D84">
            <v>100580265</v>
          </cell>
          <cell r="E84" t="str">
            <v>School District of Crandon, Inc.</v>
          </cell>
          <cell r="F84"/>
          <cell r="G84" t="str">
            <v>00</v>
          </cell>
          <cell r="H84">
            <v>228833</v>
          </cell>
          <cell r="I84">
            <v>228833</v>
          </cell>
          <cell r="J84">
            <v>0</v>
          </cell>
          <cell r="K84"/>
          <cell r="L84">
            <v>228833</v>
          </cell>
          <cell r="M84"/>
          <cell r="N84"/>
          <cell r="O84"/>
          <cell r="P84">
            <v>228833</v>
          </cell>
          <cell r="Q84"/>
          <cell r="R84"/>
          <cell r="S84"/>
          <cell r="T84">
            <v>228833</v>
          </cell>
          <cell r="U84"/>
          <cell r="V84"/>
          <cell r="W84" t="str">
            <v>17-211218-Title I-141</v>
          </cell>
        </row>
        <row r="85">
          <cell r="B85" t="str">
            <v>381232</v>
          </cell>
          <cell r="C85" t="str">
            <v>Crivitz School District</v>
          </cell>
          <cell r="D85" t="str">
            <v>017268210</v>
          </cell>
          <cell r="E85" t="str">
            <v>School District of Crivitz</v>
          </cell>
          <cell r="F85"/>
          <cell r="G85" t="str">
            <v>00</v>
          </cell>
          <cell r="H85">
            <v>157935</v>
          </cell>
          <cell r="I85">
            <v>157935</v>
          </cell>
          <cell r="J85">
            <v>0</v>
          </cell>
          <cell r="K85"/>
          <cell r="L85">
            <v>157935</v>
          </cell>
          <cell r="M85"/>
          <cell r="N85"/>
          <cell r="O85"/>
          <cell r="P85">
            <v>157935</v>
          </cell>
          <cell r="Q85"/>
          <cell r="R85"/>
          <cell r="S85"/>
          <cell r="T85">
            <v>157935</v>
          </cell>
          <cell r="U85"/>
          <cell r="V85"/>
          <cell r="W85" t="str">
            <v>17-381232-Title I-141</v>
          </cell>
        </row>
        <row r="86">
          <cell r="B86" t="str">
            <v>221246</v>
          </cell>
          <cell r="C86" t="str">
            <v>Cuba City School District</v>
          </cell>
          <cell r="D86" t="str">
            <v>052762226</v>
          </cell>
          <cell r="E86" t="str">
            <v>Cuba City Community School District</v>
          </cell>
          <cell r="F86"/>
          <cell r="G86" t="str">
            <v>00</v>
          </cell>
          <cell r="H86">
            <v>89374</v>
          </cell>
          <cell r="I86">
            <v>89374</v>
          </cell>
          <cell r="J86">
            <v>0</v>
          </cell>
          <cell r="K86"/>
          <cell r="L86">
            <v>89374</v>
          </cell>
          <cell r="M86"/>
          <cell r="N86"/>
          <cell r="O86"/>
          <cell r="P86">
            <v>89374</v>
          </cell>
          <cell r="Q86"/>
          <cell r="R86"/>
          <cell r="S86"/>
          <cell r="T86">
            <v>89374</v>
          </cell>
          <cell r="U86"/>
          <cell r="V86"/>
          <cell r="W86" t="str">
            <v>17-221246-Title I-141</v>
          </cell>
        </row>
        <row r="87">
          <cell r="B87" t="str">
            <v>401253</v>
          </cell>
          <cell r="C87" t="str">
            <v>Cudahy School District</v>
          </cell>
          <cell r="D87" t="str">
            <v>032122525</v>
          </cell>
          <cell r="E87" t="str">
            <v>School District of Cudahy</v>
          </cell>
          <cell r="F87"/>
          <cell r="G87" t="str">
            <v>00</v>
          </cell>
          <cell r="H87">
            <v>709643</v>
          </cell>
          <cell r="I87">
            <v>709643</v>
          </cell>
          <cell r="J87">
            <v>0</v>
          </cell>
          <cell r="K87"/>
          <cell r="L87">
            <v>709643</v>
          </cell>
          <cell r="M87"/>
          <cell r="N87"/>
          <cell r="O87"/>
          <cell r="P87">
            <v>709643</v>
          </cell>
          <cell r="Q87"/>
          <cell r="R87"/>
          <cell r="S87"/>
          <cell r="T87">
            <v>709643</v>
          </cell>
          <cell r="U87"/>
          <cell r="V87"/>
          <cell r="W87" t="str">
            <v>17-401253-Title I-141</v>
          </cell>
        </row>
        <row r="88">
          <cell r="B88" t="str">
            <v>031260</v>
          </cell>
          <cell r="C88" t="str">
            <v>Cumberland School District</v>
          </cell>
          <cell r="D88" t="str">
            <v>094042439</v>
          </cell>
          <cell r="E88" t="str">
            <v>Cumberland School District</v>
          </cell>
          <cell r="F88"/>
          <cell r="G88" t="str">
            <v>00</v>
          </cell>
          <cell r="H88">
            <v>261882</v>
          </cell>
          <cell r="I88">
            <v>261882</v>
          </cell>
          <cell r="J88">
            <v>0</v>
          </cell>
          <cell r="K88"/>
          <cell r="L88">
            <v>261882</v>
          </cell>
          <cell r="M88"/>
          <cell r="N88"/>
          <cell r="O88"/>
          <cell r="P88">
            <v>261882</v>
          </cell>
          <cell r="Q88"/>
          <cell r="R88"/>
          <cell r="S88"/>
          <cell r="T88">
            <v>261882</v>
          </cell>
          <cell r="U88"/>
          <cell r="V88"/>
          <cell r="W88" t="str">
            <v>17-031260-Title I-141</v>
          </cell>
        </row>
        <row r="89">
          <cell r="B89" t="str">
            <v>374970</v>
          </cell>
          <cell r="C89" t="str">
            <v>D C Everest Area School District</v>
          </cell>
          <cell r="D89" t="str">
            <v>096824677</v>
          </cell>
          <cell r="E89" t="str">
            <v>D C Everest Area School District</v>
          </cell>
          <cell r="F89"/>
          <cell r="G89" t="str">
            <v>00</v>
          </cell>
          <cell r="H89">
            <v>700458</v>
          </cell>
          <cell r="I89">
            <v>700458</v>
          </cell>
          <cell r="J89">
            <v>0</v>
          </cell>
          <cell r="K89"/>
          <cell r="L89">
            <v>700458</v>
          </cell>
          <cell r="M89"/>
          <cell r="N89"/>
          <cell r="O89"/>
          <cell r="P89">
            <v>700458</v>
          </cell>
          <cell r="Q89"/>
          <cell r="R89"/>
          <cell r="S89"/>
          <cell r="T89">
            <v>700458</v>
          </cell>
          <cell r="U89"/>
          <cell r="V89"/>
          <cell r="W89" t="str">
            <v>17-374970-Title I-141</v>
          </cell>
        </row>
        <row r="90">
          <cell r="B90" t="str">
            <v>331295</v>
          </cell>
          <cell r="C90" t="str">
            <v>Darlington Community School District</v>
          </cell>
          <cell r="D90">
            <v>184359644</v>
          </cell>
          <cell r="E90" t="str">
            <v>Darlington Community School District</v>
          </cell>
          <cell r="F90"/>
          <cell r="G90" t="str">
            <v>00</v>
          </cell>
          <cell r="H90">
            <v>183134</v>
          </cell>
          <cell r="I90">
            <v>183134</v>
          </cell>
          <cell r="J90">
            <v>0</v>
          </cell>
          <cell r="K90"/>
          <cell r="L90">
            <v>183134</v>
          </cell>
          <cell r="M90"/>
          <cell r="N90"/>
          <cell r="O90"/>
          <cell r="P90">
            <v>183134</v>
          </cell>
          <cell r="Q90"/>
          <cell r="R90"/>
          <cell r="S90"/>
          <cell r="T90">
            <v>183134</v>
          </cell>
          <cell r="U90"/>
          <cell r="V90"/>
          <cell r="W90" t="str">
            <v>17-331295-Title I-141</v>
          </cell>
        </row>
        <row r="91">
          <cell r="B91" t="str">
            <v>131309</v>
          </cell>
          <cell r="C91" t="str">
            <v>Deerfield Community School District</v>
          </cell>
          <cell r="D91">
            <v>100580604</v>
          </cell>
          <cell r="E91" t="str">
            <v>Deerfield Community School District</v>
          </cell>
          <cell r="F91"/>
          <cell r="G91" t="str">
            <v>00</v>
          </cell>
          <cell r="H91">
            <v>52881</v>
          </cell>
          <cell r="I91">
            <v>52881</v>
          </cell>
          <cell r="J91">
            <v>0</v>
          </cell>
          <cell r="K91"/>
          <cell r="L91">
            <v>52881</v>
          </cell>
          <cell r="M91"/>
          <cell r="N91"/>
          <cell r="O91"/>
          <cell r="P91">
            <v>52881</v>
          </cell>
          <cell r="Q91"/>
          <cell r="R91"/>
          <cell r="S91"/>
          <cell r="T91">
            <v>52881</v>
          </cell>
          <cell r="U91"/>
          <cell r="V91"/>
          <cell r="W91" t="str">
            <v>17-131309-Title I-141</v>
          </cell>
        </row>
        <row r="92">
          <cell r="B92" t="str">
            <v>131316</v>
          </cell>
          <cell r="C92" t="str">
            <v>DeForest Area School District</v>
          </cell>
          <cell r="D92" t="str">
            <v>100082536</v>
          </cell>
          <cell r="E92" t="str">
            <v>DeForest Area School District</v>
          </cell>
          <cell r="F92"/>
          <cell r="G92" t="str">
            <v>00</v>
          </cell>
          <cell r="H92">
            <v>252948</v>
          </cell>
          <cell r="I92">
            <v>252948</v>
          </cell>
          <cell r="J92">
            <v>0</v>
          </cell>
          <cell r="K92"/>
          <cell r="L92">
            <v>252948</v>
          </cell>
          <cell r="M92"/>
          <cell r="N92"/>
          <cell r="O92"/>
          <cell r="P92">
            <v>252948</v>
          </cell>
          <cell r="Q92"/>
          <cell r="R92"/>
          <cell r="S92"/>
          <cell r="T92">
            <v>252948</v>
          </cell>
          <cell r="U92"/>
          <cell r="V92"/>
          <cell r="W92" t="str">
            <v>17-131316-Title I-141</v>
          </cell>
        </row>
        <row r="93">
          <cell r="B93" t="str">
            <v>641380</v>
          </cell>
          <cell r="C93" t="str">
            <v>Delavan-Darien School District</v>
          </cell>
          <cell r="D93" t="str">
            <v>021105127</v>
          </cell>
          <cell r="E93" t="str">
            <v>Delavan-Darien School District</v>
          </cell>
          <cell r="F93"/>
          <cell r="G93" t="str">
            <v>00</v>
          </cell>
          <cell r="H93">
            <v>654687</v>
          </cell>
          <cell r="I93">
            <v>654687</v>
          </cell>
          <cell r="J93">
            <v>0</v>
          </cell>
          <cell r="K93"/>
          <cell r="L93">
            <v>654687</v>
          </cell>
          <cell r="M93"/>
          <cell r="N93"/>
          <cell r="O93"/>
          <cell r="P93">
            <v>654687</v>
          </cell>
          <cell r="Q93"/>
          <cell r="R93"/>
          <cell r="S93"/>
          <cell r="T93">
            <v>654687</v>
          </cell>
          <cell r="U93"/>
          <cell r="V93"/>
          <cell r="W93" t="str">
            <v>17-641380-Title I-141</v>
          </cell>
        </row>
        <row r="94">
          <cell r="B94" t="str">
            <v>051407</v>
          </cell>
          <cell r="C94" t="str">
            <v>Denmark School District</v>
          </cell>
          <cell r="D94" t="str">
            <v>001851153</v>
          </cell>
          <cell r="E94" t="str">
            <v>School District of Denmark</v>
          </cell>
          <cell r="F94"/>
          <cell r="G94" t="str">
            <v>00</v>
          </cell>
          <cell r="H94">
            <v>110608</v>
          </cell>
          <cell r="I94">
            <v>110608</v>
          </cell>
          <cell r="J94">
            <v>0</v>
          </cell>
          <cell r="K94"/>
          <cell r="L94">
            <v>110608</v>
          </cell>
          <cell r="M94"/>
          <cell r="N94"/>
          <cell r="O94"/>
          <cell r="P94">
            <v>110608</v>
          </cell>
          <cell r="Q94"/>
          <cell r="R94"/>
          <cell r="S94"/>
          <cell r="T94">
            <v>110608</v>
          </cell>
          <cell r="U94"/>
          <cell r="V94"/>
          <cell r="W94" t="str">
            <v>17-051407-Title I-141</v>
          </cell>
        </row>
        <row r="95">
          <cell r="B95" t="str">
            <v>051414</v>
          </cell>
          <cell r="C95" t="str">
            <v>DePere School District</v>
          </cell>
          <cell r="D95">
            <v>100082544</v>
          </cell>
          <cell r="E95" t="str">
            <v>DePere School District</v>
          </cell>
          <cell r="F95"/>
          <cell r="G95" t="str">
            <v>00</v>
          </cell>
          <cell r="H95">
            <v>256413</v>
          </cell>
          <cell r="I95">
            <v>256413</v>
          </cell>
          <cell r="J95">
            <v>0</v>
          </cell>
          <cell r="K95"/>
          <cell r="L95">
            <v>256413</v>
          </cell>
          <cell r="M95"/>
          <cell r="N95"/>
          <cell r="O95"/>
          <cell r="P95">
            <v>256413</v>
          </cell>
          <cell r="Q95"/>
          <cell r="R95"/>
          <cell r="S95"/>
          <cell r="T95">
            <v>256413</v>
          </cell>
          <cell r="U95"/>
          <cell r="V95"/>
          <cell r="W95" t="str">
            <v>17-051414-Title I-141</v>
          </cell>
        </row>
        <row r="96">
          <cell r="B96" t="str">
            <v>621421</v>
          </cell>
          <cell r="C96" t="str">
            <v>De Soto Area School District</v>
          </cell>
          <cell r="D96" t="str">
            <v>193079589</v>
          </cell>
          <cell r="E96" t="str">
            <v>De Soto Area School District</v>
          </cell>
          <cell r="F96"/>
          <cell r="G96" t="str">
            <v>00</v>
          </cell>
          <cell r="H96">
            <v>143717</v>
          </cell>
          <cell r="I96">
            <v>143717</v>
          </cell>
          <cell r="J96">
            <v>0</v>
          </cell>
          <cell r="K96"/>
          <cell r="L96">
            <v>143717</v>
          </cell>
          <cell r="M96"/>
          <cell r="N96"/>
          <cell r="O96"/>
          <cell r="P96">
            <v>143717</v>
          </cell>
          <cell r="Q96"/>
          <cell r="R96"/>
          <cell r="S96"/>
          <cell r="T96">
            <v>143717</v>
          </cell>
          <cell r="U96"/>
          <cell r="V96"/>
          <cell r="W96" t="str">
            <v>17-621421-Title I-141</v>
          </cell>
        </row>
        <row r="97">
          <cell r="B97" t="str">
            <v>142744</v>
          </cell>
          <cell r="C97" t="str">
            <v>Dodgeland School District</v>
          </cell>
          <cell r="D97" t="str">
            <v>093029973</v>
          </cell>
          <cell r="E97" t="str">
            <v>Dodgeland School District</v>
          </cell>
          <cell r="F97"/>
          <cell r="G97" t="str">
            <v>00</v>
          </cell>
          <cell r="H97">
            <v>118715</v>
          </cell>
          <cell r="I97">
            <v>118715</v>
          </cell>
          <cell r="J97">
            <v>0</v>
          </cell>
          <cell r="K97"/>
          <cell r="L97">
            <v>118715</v>
          </cell>
          <cell r="M97"/>
          <cell r="N97"/>
          <cell r="O97"/>
          <cell r="P97">
            <v>118715</v>
          </cell>
          <cell r="Q97"/>
          <cell r="R97"/>
          <cell r="S97"/>
          <cell r="T97">
            <v>118715</v>
          </cell>
          <cell r="U97"/>
          <cell r="V97"/>
          <cell r="W97" t="str">
            <v>17-142744-Title I-141</v>
          </cell>
        </row>
        <row r="98">
          <cell r="B98" t="str">
            <v>251428</v>
          </cell>
          <cell r="C98" t="str">
            <v>Dodgeville School District</v>
          </cell>
          <cell r="D98" t="str">
            <v>096347166</v>
          </cell>
          <cell r="E98" t="str">
            <v>Dodgeville School District</v>
          </cell>
          <cell r="F98"/>
          <cell r="G98" t="str">
            <v>00</v>
          </cell>
          <cell r="H98">
            <v>137310</v>
          </cell>
          <cell r="I98">
            <v>137310</v>
          </cell>
          <cell r="J98">
            <v>0</v>
          </cell>
          <cell r="K98"/>
          <cell r="L98">
            <v>137310</v>
          </cell>
          <cell r="M98"/>
          <cell r="N98"/>
          <cell r="O98"/>
          <cell r="P98">
            <v>137310</v>
          </cell>
          <cell r="Q98"/>
          <cell r="R98"/>
          <cell r="S98"/>
          <cell r="T98">
            <v>137310</v>
          </cell>
          <cell r="U98"/>
          <cell r="V98"/>
          <cell r="W98" t="str">
            <v>17-251428-Title I-141</v>
          </cell>
        </row>
        <row r="99">
          <cell r="B99" t="str">
            <v>511449</v>
          </cell>
          <cell r="C99" t="str">
            <v>Dover #1 School District</v>
          </cell>
          <cell r="D99" t="str">
            <v>100607803</v>
          </cell>
          <cell r="E99" t="str">
            <v>Dover #1 School District</v>
          </cell>
          <cell r="F99"/>
          <cell r="G99" t="str">
            <v>00</v>
          </cell>
          <cell r="H99">
            <v>0</v>
          </cell>
          <cell r="I99">
            <v>0</v>
          </cell>
          <cell r="J99">
            <v>0</v>
          </cell>
          <cell r="K99"/>
          <cell r="L99">
            <v>0</v>
          </cell>
          <cell r="M99"/>
          <cell r="N99"/>
          <cell r="O99"/>
          <cell r="P99">
            <v>0</v>
          </cell>
          <cell r="Q99"/>
          <cell r="R99"/>
          <cell r="S99"/>
          <cell r="T99">
            <v>0</v>
          </cell>
          <cell r="U99"/>
          <cell r="V99"/>
          <cell r="W99" t="str">
            <v>17-511449-Title I-141</v>
          </cell>
        </row>
        <row r="100">
          <cell r="B100" t="str">
            <v>041491</v>
          </cell>
          <cell r="C100" t="str">
            <v>Drummond Area School District</v>
          </cell>
          <cell r="D100">
            <v>189345903</v>
          </cell>
          <cell r="E100" t="str">
            <v>Drummond Area School District</v>
          </cell>
          <cell r="F100"/>
          <cell r="G100" t="str">
            <v>00</v>
          </cell>
          <cell r="H100">
            <v>117329</v>
          </cell>
          <cell r="I100">
            <v>117329</v>
          </cell>
          <cell r="J100">
            <v>0</v>
          </cell>
          <cell r="K100"/>
          <cell r="L100">
            <v>117329</v>
          </cell>
          <cell r="M100"/>
          <cell r="N100"/>
          <cell r="O100"/>
          <cell r="P100">
            <v>117329</v>
          </cell>
          <cell r="Q100"/>
          <cell r="R100"/>
          <cell r="S100"/>
          <cell r="T100">
            <v>117329</v>
          </cell>
          <cell r="U100"/>
          <cell r="V100"/>
          <cell r="W100" t="str">
            <v>17-041491-Title I-141</v>
          </cell>
        </row>
        <row r="101">
          <cell r="B101" t="str">
            <v>461499</v>
          </cell>
          <cell r="C101" t="str">
            <v>Durand School District</v>
          </cell>
          <cell r="D101">
            <v>100675248</v>
          </cell>
          <cell r="E101" t="str">
            <v>Durand School District</v>
          </cell>
          <cell r="F101"/>
          <cell r="G101" t="str">
            <v>00</v>
          </cell>
          <cell r="H101">
            <v>257401</v>
          </cell>
          <cell r="I101">
            <v>257401</v>
          </cell>
          <cell r="J101">
            <v>0</v>
          </cell>
          <cell r="K101"/>
          <cell r="L101">
            <v>257401</v>
          </cell>
          <cell r="M101"/>
          <cell r="N101"/>
          <cell r="O101"/>
          <cell r="P101">
            <v>257401</v>
          </cell>
          <cell r="Q101"/>
          <cell r="R101"/>
          <cell r="S101"/>
          <cell r="T101">
            <v>257401</v>
          </cell>
          <cell r="U101"/>
          <cell r="V101"/>
          <cell r="W101" t="str">
            <v>17-461499-Title I-141</v>
          </cell>
        </row>
        <row r="102">
          <cell r="B102" t="str">
            <v>641540</v>
          </cell>
          <cell r="C102" t="str">
            <v>East Troy Community School District</v>
          </cell>
          <cell r="D102" t="str">
            <v>026713628</v>
          </cell>
          <cell r="E102" t="str">
            <v>East Troy Community School District</v>
          </cell>
          <cell r="F102"/>
          <cell r="G102" t="str">
            <v>00</v>
          </cell>
          <cell r="H102">
            <v>311715</v>
          </cell>
          <cell r="I102">
            <v>311715</v>
          </cell>
          <cell r="J102">
            <v>0</v>
          </cell>
          <cell r="K102"/>
          <cell r="L102">
            <v>311715</v>
          </cell>
          <cell r="M102"/>
          <cell r="N102"/>
          <cell r="O102"/>
          <cell r="P102">
            <v>311715</v>
          </cell>
          <cell r="Q102"/>
          <cell r="R102"/>
          <cell r="S102"/>
          <cell r="T102">
            <v>311715</v>
          </cell>
          <cell r="U102"/>
          <cell r="V102"/>
          <cell r="W102" t="str">
            <v>17-641540-Title I-141</v>
          </cell>
        </row>
        <row r="103">
          <cell r="B103" t="str">
            <v>181554</v>
          </cell>
          <cell r="C103" t="str">
            <v>Eau Claire Area School District</v>
          </cell>
          <cell r="D103" t="str">
            <v>076505734</v>
          </cell>
          <cell r="E103" t="str">
            <v>Eau Claire Area School District</v>
          </cell>
          <cell r="F103"/>
          <cell r="G103" t="str">
            <v>00</v>
          </cell>
          <cell r="H103">
            <v>1768318</v>
          </cell>
          <cell r="I103">
            <v>1768318</v>
          </cell>
          <cell r="J103">
            <v>0</v>
          </cell>
          <cell r="K103"/>
          <cell r="L103">
            <v>1768318</v>
          </cell>
          <cell r="M103"/>
          <cell r="N103"/>
          <cell r="O103"/>
          <cell r="P103">
            <v>1768318</v>
          </cell>
          <cell r="Q103"/>
          <cell r="R103"/>
          <cell r="S103"/>
          <cell r="T103">
            <v>1768318</v>
          </cell>
          <cell r="U103"/>
          <cell r="V103"/>
          <cell r="W103" t="str">
            <v>17-181554-Title I-141</v>
          </cell>
        </row>
        <row r="104">
          <cell r="B104" t="str">
            <v>371561</v>
          </cell>
          <cell r="C104" t="str">
            <v>Edgar School District</v>
          </cell>
          <cell r="D104" t="str">
            <v>100082627</v>
          </cell>
          <cell r="E104" t="str">
            <v>Edgar School District</v>
          </cell>
          <cell r="F104"/>
          <cell r="G104" t="str">
            <v>00</v>
          </cell>
          <cell r="H104">
            <v>134624</v>
          </cell>
          <cell r="I104">
            <v>134624</v>
          </cell>
          <cell r="J104">
            <v>0</v>
          </cell>
          <cell r="K104"/>
          <cell r="L104">
            <v>134624</v>
          </cell>
          <cell r="M104"/>
          <cell r="N104"/>
          <cell r="O104"/>
          <cell r="P104">
            <v>134624</v>
          </cell>
          <cell r="Q104"/>
          <cell r="R104"/>
          <cell r="S104"/>
          <cell r="T104">
            <v>134624</v>
          </cell>
          <cell r="U104"/>
          <cell r="V104"/>
          <cell r="W104" t="str">
            <v>17-371561-Title I-141</v>
          </cell>
        </row>
        <row r="105">
          <cell r="B105" t="str">
            <v>531568</v>
          </cell>
          <cell r="C105" t="str">
            <v>Edgerton School District</v>
          </cell>
          <cell r="D105" t="str">
            <v>050501956</v>
          </cell>
          <cell r="E105" t="str">
            <v>Edgerton School District</v>
          </cell>
          <cell r="F105"/>
          <cell r="G105" t="str">
            <v>00</v>
          </cell>
          <cell r="H105">
            <v>235275</v>
          </cell>
          <cell r="I105">
            <v>235275</v>
          </cell>
          <cell r="J105">
            <v>0</v>
          </cell>
          <cell r="K105"/>
          <cell r="L105">
            <v>235275</v>
          </cell>
          <cell r="M105"/>
          <cell r="N105"/>
          <cell r="O105"/>
          <cell r="P105">
            <v>235275</v>
          </cell>
          <cell r="Q105"/>
          <cell r="R105"/>
          <cell r="S105"/>
          <cell r="T105">
            <v>235275</v>
          </cell>
          <cell r="U105"/>
          <cell r="V105"/>
          <cell r="W105" t="str">
            <v>17-531568-Title I-141</v>
          </cell>
        </row>
        <row r="106">
          <cell r="B106" t="str">
            <v>341582</v>
          </cell>
          <cell r="C106" t="str">
            <v>Elcho School District</v>
          </cell>
          <cell r="D106">
            <v>100082635</v>
          </cell>
          <cell r="E106" t="str">
            <v>Elcho School District</v>
          </cell>
          <cell r="F106"/>
          <cell r="G106" t="str">
            <v>00</v>
          </cell>
          <cell r="H106">
            <v>80262</v>
          </cell>
          <cell r="I106">
            <v>80262</v>
          </cell>
          <cell r="J106">
            <v>0</v>
          </cell>
          <cell r="K106"/>
          <cell r="L106">
            <v>80262</v>
          </cell>
          <cell r="M106"/>
          <cell r="N106"/>
          <cell r="O106"/>
          <cell r="P106">
            <v>80262</v>
          </cell>
          <cell r="Q106"/>
          <cell r="R106"/>
          <cell r="S106"/>
          <cell r="T106">
            <v>80262</v>
          </cell>
          <cell r="U106"/>
          <cell r="V106"/>
          <cell r="W106" t="str">
            <v>17-341582-Title I-141</v>
          </cell>
        </row>
        <row r="107">
          <cell r="B107" t="str">
            <v>611600</v>
          </cell>
          <cell r="C107" t="str">
            <v>Eleva-Strum School District</v>
          </cell>
          <cell r="D107">
            <v>100675313</v>
          </cell>
          <cell r="E107" t="str">
            <v>Eleva-Strum School District</v>
          </cell>
          <cell r="F107"/>
          <cell r="G107" t="str">
            <v>00</v>
          </cell>
          <cell r="H107">
            <v>106845</v>
          </cell>
          <cell r="I107">
            <v>106845</v>
          </cell>
          <cell r="J107">
            <v>0</v>
          </cell>
          <cell r="K107"/>
          <cell r="L107">
            <v>106845</v>
          </cell>
          <cell r="M107"/>
          <cell r="N107"/>
          <cell r="O107"/>
          <cell r="P107">
            <v>106845</v>
          </cell>
          <cell r="Q107"/>
          <cell r="R107"/>
          <cell r="S107"/>
          <cell r="T107">
            <v>106845</v>
          </cell>
          <cell r="U107"/>
          <cell r="V107"/>
          <cell r="W107" t="str">
            <v>17-611600-Title I-141</v>
          </cell>
        </row>
        <row r="108">
          <cell r="B108" t="str">
            <v>171645</v>
          </cell>
          <cell r="C108" t="str">
            <v>Elk Mound Area School District</v>
          </cell>
          <cell r="D108" t="str">
            <v>089488241</v>
          </cell>
          <cell r="E108" t="str">
            <v>Elk Mound Area School District</v>
          </cell>
          <cell r="F108"/>
          <cell r="G108" t="str">
            <v>00</v>
          </cell>
          <cell r="H108">
            <v>134777</v>
          </cell>
          <cell r="I108">
            <v>134777</v>
          </cell>
          <cell r="J108">
            <v>0</v>
          </cell>
          <cell r="K108"/>
          <cell r="L108">
            <v>134777</v>
          </cell>
          <cell r="M108"/>
          <cell r="N108"/>
          <cell r="O108"/>
          <cell r="P108">
            <v>134777</v>
          </cell>
          <cell r="Q108"/>
          <cell r="R108"/>
          <cell r="S108"/>
          <cell r="T108">
            <v>134777</v>
          </cell>
          <cell r="U108"/>
          <cell r="V108"/>
          <cell r="W108" t="str">
            <v>17-171645-Title I-141</v>
          </cell>
        </row>
        <row r="109">
          <cell r="B109" t="str">
            <v>591631</v>
          </cell>
          <cell r="C109" t="str">
            <v>Elkhart Lake-Glenbeulah School District</v>
          </cell>
          <cell r="D109" t="str">
            <v>078954526</v>
          </cell>
          <cell r="E109" t="str">
            <v>Elkhart Lake-Glenbeulah School District</v>
          </cell>
          <cell r="F109"/>
          <cell r="G109" t="str">
            <v>00</v>
          </cell>
          <cell r="H109">
            <v>49863</v>
          </cell>
          <cell r="I109">
            <v>49863</v>
          </cell>
          <cell r="J109">
            <v>0</v>
          </cell>
          <cell r="K109"/>
          <cell r="L109">
            <v>49863</v>
          </cell>
          <cell r="M109"/>
          <cell r="N109"/>
          <cell r="O109"/>
          <cell r="P109">
            <v>49863</v>
          </cell>
          <cell r="Q109"/>
          <cell r="R109"/>
          <cell r="S109"/>
          <cell r="T109">
            <v>49863</v>
          </cell>
          <cell r="U109"/>
          <cell r="V109"/>
          <cell r="W109" t="str">
            <v>17-591631-Title I-141</v>
          </cell>
        </row>
        <row r="110">
          <cell r="B110" t="str">
            <v>641638</v>
          </cell>
          <cell r="C110" t="str">
            <v>Elkhorn Area School District</v>
          </cell>
          <cell r="D110" t="str">
            <v>026744540</v>
          </cell>
          <cell r="E110" t="str">
            <v>Elkhorn Area School District</v>
          </cell>
          <cell r="F110"/>
          <cell r="G110" t="str">
            <v>00</v>
          </cell>
          <cell r="H110">
            <v>324504</v>
          </cell>
          <cell r="I110">
            <v>324504</v>
          </cell>
          <cell r="J110">
            <v>0</v>
          </cell>
          <cell r="K110"/>
          <cell r="L110">
            <v>324504</v>
          </cell>
          <cell r="M110"/>
          <cell r="N110"/>
          <cell r="O110"/>
          <cell r="P110">
            <v>324504</v>
          </cell>
          <cell r="Q110"/>
          <cell r="R110"/>
          <cell r="S110"/>
          <cell r="T110">
            <v>324504</v>
          </cell>
          <cell r="U110"/>
          <cell r="V110"/>
          <cell r="W110" t="str">
            <v>17-641638-Title I-141</v>
          </cell>
        </row>
        <row r="111">
          <cell r="B111" t="str">
            <v>471659</v>
          </cell>
          <cell r="C111" t="str">
            <v>Ellsworth Community School District</v>
          </cell>
          <cell r="D111" t="str">
            <v>037345543</v>
          </cell>
          <cell r="E111" t="str">
            <v>Ellsworth Community School District</v>
          </cell>
          <cell r="F111"/>
          <cell r="G111" t="str">
            <v>00</v>
          </cell>
          <cell r="H111">
            <v>135566</v>
          </cell>
          <cell r="I111">
            <v>135566</v>
          </cell>
          <cell r="J111">
            <v>0</v>
          </cell>
          <cell r="K111"/>
          <cell r="L111">
            <v>135566</v>
          </cell>
          <cell r="M111"/>
          <cell r="N111"/>
          <cell r="O111"/>
          <cell r="P111">
            <v>135566</v>
          </cell>
          <cell r="Q111"/>
          <cell r="R111"/>
          <cell r="S111"/>
          <cell r="T111">
            <v>135566</v>
          </cell>
          <cell r="U111"/>
          <cell r="V111"/>
          <cell r="W111" t="str">
            <v>17-471659-Title I-141</v>
          </cell>
        </row>
        <row r="112">
          <cell r="B112" t="str">
            <v>670714</v>
          </cell>
          <cell r="C112" t="str">
            <v>Elmbrook School District</v>
          </cell>
          <cell r="D112" t="str">
            <v>060458080</v>
          </cell>
          <cell r="E112" t="str">
            <v>Elmbrook School District</v>
          </cell>
          <cell r="F112"/>
          <cell r="G112" t="str">
            <v>00</v>
          </cell>
          <cell r="H112">
            <v>166168</v>
          </cell>
          <cell r="I112">
            <v>166168</v>
          </cell>
          <cell r="J112">
            <v>0</v>
          </cell>
          <cell r="K112"/>
          <cell r="L112">
            <v>166168</v>
          </cell>
          <cell r="M112"/>
          <cell r="N112"/>
          <cell r="O112"/>
          <cell r="P112">
            <v>166168</v>
          </cell>
          <cell r="Q112"/>
          <cell r="R112"/>
          <cell r="S112"/>
          <cell r="T112">
            <v>166168</v>
          </cell>
          <cell r="U112"/>
          <cell r="V112"/>
          <cell r="W112" t="str">
            <v>17-670714-Title I-141</v>
          </cell>
        </row>
        <row r="113">
          <cell r="B113" t="str">
            <v>471666</v>
          </cell>
          <cell r="C113" t="str">
            <v>Elmwood School District</v>
          </cell>
          <cell r="D113">
            <v>193079183</v>
          </cell>
          <cell r="E113" t="str">
            <v>Elmwood School District</v>
          </cell>
          <cell r="F113"/>
          <cell r="G113" t="str">
            <v>00</v>
          </cell>
          <cell r="H113">
            <v>46099</v>
          </cell>
          <cell r="I113">
            <v>46099</v>
          </cell>
          <cell r="J113">
            <v>0</v>
          </cell>
          <cell r="K113"/>
          <cell r="L113">
            <v>46099</v>
          </cell>
          <cell r="M113"/>
          <cell r="N113"/>
          <cell r="O113"/>
          <cell r="P113">
            <v>46099</v>
          </cell>
          <cell r="Q113"/>
          <cell r="R113"/>
          <cell r="S113"/>
          <cell r="T113">
            <v>46099</v>
          </cell>
          <cell r="U113"/>
          <cell r="V113"/>
          <cell r="W113" t="str">
            <v>17-471666-Title I-141</v>
          </cell>
        </row>
        <row r="114">
          <cell r="B114" t="str">
            <v>661687</v>
          </cell>
          <cell r="C114" t="str">
            <v>Erin #2 School District</v>
          </cell>
          <cell r="D114" t="str">
            <v>026987552</v>
          </cell>
          <cell r="E114" t="str">
            <v>Erin #2 School District</v>
          </cell>
          <cell r="F114"/>
          <cell r="G114" t="str">
            <v>00</v>
          </cell>
          <cell r="H114">
            <v>0</v>
          </cell>
          <cell r="I114">
            <v>0</v>
          </cell>
          <cell r="J114">
            <v>0</v>
          </cell>
          <cell r="K114"/>
          <cell r="L114">
            <v>0</v>
          </cell>
          <cell r="M114"/>
          <cell r="N114"/>
          <cell r="O114"/>
          <cell r="P114">
            <v>0</v>
          </cell>
          <cell r="Q114"/>
          <cell r="R114"/>
          <cell r="S114"/>
          <cell r="T114">
            <v>0</v>
          </cell>
          <cell r="U114"/>
          <cell r="V114"/>
          <cell r="W114" t="str">
            <v>17-661687-Title I-141</v>
          </cell>
        </row>
        <row r="115">
          <cell r="B115" t="str">
            <v>531694</v>
          </cell>
          <cell r="C115" t="str">
            <v>Evansville Community School District</v>
          </cell>
          <cell r="D115" t="str">
            <v>060460904</v>
          </cell>
          <cell r="E115" t="str">
            <v>Evansville Community School District</v>
          </cell>
          <cell r="F115"/>
          <cell r="G115" t="str">
            <v>00</v>
          </cell>
          <cell r="H115">
            <v>151989</v>
          </cell>
          <cell r="I115">
            <v>151989</v>
          </cell>
          <cell r="J115">
            <v>0</v>
          </cell>
          <cell r="K115"/>
          <cell r="L115">
            <v>151989</v>
          </cell>
          <cell r="M115"/>
          <cell r="N115"/>
          <cell r="O115"/>
          <cell r="P115">
            <v>151989</v>
          </cell>
          <cell r="Q115"/>
          <cell r="R115"/>
          <cell r="S115"/>
          <cell r="T115">
            <v>151989</v>
          </cell>
          <cell r="U115"/>
          <cell r="V115"/>
          <cell r="W115" t="str">
            <v>17-531694-Title I-141</v>
          </cell>
        </row>
        <row r="116">
          <cell r="B116" t="str">
            <v>181729</v>
          </cell>
          <cell r="C116" t="str">
            <v>Fall Creek School District</v>
          </cell>
          <cell r="D116" t="str">
            <v>008377715</v>
          </cell>
          <cell r="E116" t="str">
            <v>Fall Creek School District</v>
          </cell>
          <cell r="F116"/>
          <cell r="G116" t="str">
            <v>00</v>
          </cell>
          <cell r="H116">
            <v>107778</v>
          </cell>
          <cell r="I116">
            <v>107778</v>
          </cell>
          <cell r="J116">
            <v>0</v>
          </cell>
          <cell r="K116"/>
          <cell r="L116">
            <v>107778</v>
          </cell>
          <cell r="M116"/>
          <cell r="N116"/>
          <cell r="O116"/>
          <cell r="P116">
            <v>107778</v>
          </cell>
          <cell r="Q116"/>
          <cell r="R116"/>
          <cell r="S116"/>
          <cell r="T116">
            <v>107778</v>
          </cell>
          <cell r="U116"/>
          <cell r="V116"/>
          <cell r="W116" t="str">
            <v>17-181729-Title I-141</v>
          </cell>
        </row>
        <row r="117">
          <cell r="B117" t="str">
            <v>111736</v>
          </cell>
          <cell r="C117" t="str">
            <v>Fall River School District</v>
          </cell>
          <cell r="D117">
            <v>100082692</v>
          </cell>
          <cell r="E117" t="str">
            <v>Fall River School District</v>
          </cell>
          <cell r="F117"/>
          <cell r="G117" t="str">
            <v>00</v>
          </cell>
          <cell r="H117">
            <v>59737</v>
          </cell>
          <cell r="I117">
            <v>59737</v>
          </cell>
          <cell r="J117">
            <v>0</v>
          </cell>
          <cell r="K117"/>
          <cell r="L117">
            <v>59737</v>
          </cell>
          <cell r="M117"/>
          <cell r="N117"/>
          <cell r="O117"/>
          <cell r="P117">
            <v>59737</v>
          </cell>
          <cell r="Q117"/>
          <cell r="R117"/>
          <cell r="S117"/>
          <cell r="T117">
            <v>59737</v>
          </cell>
          <cell r="U117"/>
          <cell r="V117"/>
          <cell r="W117" t="str">
            <v>17-111736-Title I-141</v>
          </cell>
        </row>
        <row r="118">
          <cell r="B118" t="str">
            <v>221813</v>
          </cell>
          <cell r="C118" t="str">
            <v>Fennimore Community School District</v>
          </cell>
          <cell r="D118">
            <v>150844645</v>
          </cell>
          <cell r="E118" t="str">
            <v>Fennimore Community School District</v>
          </cell>
          <cell r="F118"/>
          <cell r="G118" t="str">
            <v>00</v>
          </cell>
          <cell r="H118">
            <v>258288</v>
          </cell>
          <cell r="I118">
            <v>258288</v>
          </cell>
          <cell r="J118">
            <v>0</v>
          </cell>
          <cell r="K118"/>
          <cell r="L118">
            <v>258288</v>
          </cell>
          <cell r="M118"/>
          <cell r="N118"/>
          <cell r="O118"/>
          <cell r="P118">
            <v>258288</v>
          </cell>
          <cell r="Q118"/>
          <cell r="R118"/>
          <cell r="S118"/>
          <cell r="T118">
            <v>258288</v>
          </cell>
          <cell r="U118"/>
          <cell r="V118"/>
          <cell r="W118" t="str">
            <v>17-221813-Title I-141</v>
          </cell>
        </row>
        <row r="119">
          <cell r="B119" t="str">
            <v>545757</v>
          </cell>
          <cell r="C119" t="str">
            <v>Flambeau School District</v>
          </cell>
          <cell r="D119">
            <v>134700988</v>
          </cell>
          <cell r="E119" t="str">
            <v>Flambeau School District</v>
          </cell>
          <cell r="F119"/>
          <cell r="G119" t="str">
            <v>00</v>
          </cell>
          <cell r="H119">
            <v>270175</v>
          </cell>
          <cell r="I119">
            <v>270175</v>
          </cell>
          <cell r="J119">
            <v>0</v>
          </cell>
          <cell r="K119"/>
          <cell r="L119">
            <v>270175</v>
          </cell>
          <cell r="M119"/>
          <cell r="N119"/>
          <cell r="O119"/>
          <cell r="P119">
            <v>270175</v>
          </cell>
          <cell r="Q119"/>
          <cell r="R119"/>
          <cell r="S119"/>
          <cell r="T119">
            <v>270175</v>
          </cell>
          <cell r="U119"/>
          <cell r="V119"/>
          <cell r="W119" t="str">
            <v>17-545757-Title I-141</v>
          </cell>
        </row>
        <row r="120">
          <cell r="B120" t="str">
            <v>191855</v>
          </cell>
          <cell r="C120" t="str">
            <v>Florence School District</v>
          </cell>
          <cell r="D120">
            <v>189346497</v>
          </cell>
          <cell r="E120" t="str">
            <v>Florence School District</v>
          </cell>
          <cell r="F120"/>
          <cell r="G120" t="str">
            <v>00</v>
          </cell>
          <cell r="H120">
            <v>106527</v>
          </cell>
          <cell r="I120">
            <v>106527</v>
          </cell>
          <cell r="J120">
            <v>0</v>
          </cell>
          <cell r="K120"/>
          <cell r="L120">
            <v>106527</v>
          </cell>
          <cell r="M120"/>
          <cell r="N120"/>
          <cell r="O120"/>
          <cell r="P120">
            <v>106527</v>
          </cell>
          <cell r="Q120"/>
          <cell r="R120"/>
          <cell r="S120"/>
          <cell r="T120">
            <v>106527</v>
          </cell>
          <cell r="U120"/>
          <cell r="V120"/>
          <cell r="W120" t="str">
            <v>17-191855-Title I-141</v>
          </cell>
        </row>
        <row r="121">
          <cell r="B121" t="str">
            <v>201862</v>
          </cell>
          <cell r="C121" t="str">
            <v>Fond du Lac School District</v>
          </cell>
          <cell r="D121" t="str">
            <v>093028843</v>
          </cell>
          <cell r="E121" t="str">
            <v>Fond du Lac School District</v>
          </cell>
          <cell r="F121"/>
          <cell r="G121" t="str">
            <v>00</v>
          </cell>
          <cell r="H121">
            <v>1445372</v>
          </cell>
          <cell r="I121">
            <v>1445372</v>
          </cell>
          <cell r="J121">
            <v>0</v>
          </cell>
          <cell r="K121"/>
          <cell r="L121">
            <v>1445372</v>
          </cell>
          <cell r="M121"/>
          <cell r="N121"/>
          <cell r="O121"/>
          <cell r="P121">
            <v>1445372</v>
          </cell>
          <cell r="Q121"/>
          <cell r="R121"/>
          <cell r="S121"/>
          <cell r="T121">
            <v>1445372</v>
          </cell>
          <cell r="U121"/>
          <cell r="V121"/>
          <cell r="W121" t="str">
            <v>17-201862-Title I-141</v>
          </cell>
        </row>
        <row r="122">
          <cell r="B122" t="str">
            <v>641870</v>
          </cell>
          <cell r="C122" t="str">
            <v>Fontana J8 School District</v>
          </cell>
          <cell r="D122">
            <v>189347719</v>
          </cell>
          <cell r="E122" t="str">
            <v>Fontana J8 School District</v>
          </cell>
          <cell r="F122"/>
          <cell r="G122" t="str">
            <v>00</v>
          </cell>
          <cell r="H122">
            <v>33162</v>
          </cell>
          <cell r="I122">
            <v>33162</v>
          </cell>
          <cell r="J122">
            <v>0</v>
          </cell>
          <cell r="K122"/>
          <cell r="L122">
            <v>33162</v>
          </cell>
          <cell r="M122"/>
          <cell r="N122"/>
          <cell r="O122"/>
          <cell r="P122">
            <v>33162</v>
          </cell>
          <cell r="Q122"/>
          <cell r="R122"/>
          <cell r="S122"/>
          <cell r="T122">
            <v>33162</v>
          </cell>
          <cell r="U122"/>
          <cell r="V122"/>
          <cell r="W122" t="str">
            <v>17-641870-Title I-141</v>
          </cell>
        </row>
        <row r="123">
          <cell r="B123" t="str">
            <v>281883</v>
          </cell>
          <cell r="C123" t="str">
            <v>Fort Atkinson School District</v>
          </cell>
          <cell r="D123">
            <v>100082734</v>
          </cell>
          <cell r="E123" t="str">
            <v>Fort Atkinson School District</v>
          </cell>
          <cell r="F123"/>
          <cell r="G123" t="str">
            <v>00</v>
          </cell>
          <cell r="H123">
            <v>370669</v>
          </cell>
          <cell r="I123">
            <v>370669</v>
          </cell>
          <cell r="J123">
            <v>0</v>
          </cell>
          <cell r="K123"/>
          <cell r="L123">
            <v>370669</v>
          </cell>
          <cell r="M123"/>
          <cell r="N123"/>
          <cell r="O123"/>
          <cell r="P123">
            <v>370669</v>
          </cell>
          <cell r="Q123"/>
          <cell r="R123"/>
          <cell r="S123"/>
          <cell r="T123">
            <v>370669</v>
          </cell>
          <cell r="U123"/>
          <cell r="V123"/>
          <cell r="W123" t="str">
            <v>17-281883-Title I-141</v>
          </cell>
        </row>
        <row r="124">
          <cell r="B124" t="str">
            <v>401890</v>
          </cell>
          <cell r="C124" t="str">
            <v>Fox Point Joint #2 School District</v>
          </cell>
          <cell r="D124" t="str">
            <v>020468385</v>
          </cell>
          <cell r="E124" t="str">
            <v>Fox Point Joint #2 School District</v>
          </cell>
          <cell r="F124"/>
          <cell r="G124" t="str">
            <v>00</v>
          </cell>
          <cell r="H124">
            <v>113575</v>
          </cell>
          <cell r="I124">
            <v>113575</v>
          </cell>
          <cell r="J124">
            <v>0</v>
          </cell>
          <cell r="K124"/>
          <cell r="L124">
            <v>113575</v>
          </cell>
          <cell r="M124"/>
          <cell r="N124"/>
          <cell r="O124"/>
          <cell r="P124">
            <v>113575</v>
          </cell>
          <cell r="Q124"/>
          <cell r="R124"/>
          <cell r="S124"/>
          <cell r="T124">
            <v>113575</v>
          </cell>
          <cell r="U124"/>
          <cell r="V124"/>
          <cell r="W124" t="str">
            <v>17-401890-Title I-141</v>
          </cell>
        </row>
        <row r="125">
          <cell r="B125" t="str">
            <v>401900</v>
          </cell>
          <cell r="C125" t="str">
            <v>Franklin Public School District</v>
          </cell>
          <cell r="D125" t="str">
            <v>831130695</v>
          </cell>
          <cell r="E125" t="str">
            <v>Franklin Public School District</v>
          </cell>
          <cell r="F125"/>
          <cell r="G125" t="str">
            <v>00</v>
          </cell>
          <cell r="H125">
            <v>350865</v>
          </cell>
          <cell r="I125">
            <v>350865</v>
          </cell>
          <cell r="J125">
            <v>0</v>
          </cell>
          <cell r="K125"/>
          <cell r="L125">
            <v>350865</v>
          </cell>
          <cell r="M125"/>
          <cell r="N125"/>
          <cell r="O125"/>
          <cell r="P125">
            <v>350865</v>
          </cell>
          <cell r="Q125"/>
          <cell r="R125"/>
          <cell r="S125"/>
          <cell r="T125">
            <v>350865</v>
          </cell>
          <cell r="U125"/>
          <cell r="V125"/>
          <cell r="W125" t="str">
            <v>17-401900-Title I-141</v>
          </cell>
        </row>
        <row r="126">
          <cell r="B126" t="str">
            <v>481939</v>
          </cell>
          <cell r="C126" t="str">
            <v>Frederic School District</v>
          </cell>
          <cell r="D126" t="str">
            <v>080247018</v>
          </cell>
          <cell r="E126" t="str">
            <v>Frederic School District</v>
          </cell>
          <cell r="F126"/>
          <cell r="G126" t="str">
            <v>00</v>
          </cell>
          <cell r="H126">
            <v>142803</v>
          </cell>
          <cell r="I126">
            <v>142803</v>
          </cell>
          <cell r="J126">
            <v>0</v>
          </cell>
          <cell r="K126"/>
          <cell r="L126">
            <v>142803</v>
          </cell>
          <cell r="M126"/>
          <cell r="N126"/>
          <cell r="O126"/>
          <cell r="P126">
            <v>142803</v>
          </cell>
          <cell r="Q126"/>
          <cell r="R126"/>
          <cell r="S126"/>
          <cell r="T126">
            <v>142803</v>
          </cell>
          <cell r="U126"/>
          <cell r="V126"/>
          <cell r="W126" t="str">
            <v>17-481939-Title I-141</v>
          </cell>
        </row>
        <row r="127">
          <cell r="B127" t="str">
            <v>441953</v>
          </cell>
          <cell r="C127" t="str">
            <v>Freedom Area School District</v>
          </cell>
          <cell r="D127">
            <v>100082767</v>
          </cell>
          <cell r="E127" t="str">
            <v>Freedom Area School District</v>
          </cell>
          <cell r="F127"/>
          <cell r="G127" t="str">
            <v>00</v>
          </cell>
          <cell r="H127">
            <v>99783</v>
          </cell>
          <cell r="I127">
            <v>99783</v>
          </cell>
          <cell r="J127">
            <v>0</v>
          </cell>
          <cell r="K127"/>
          <cell r="L127">
            <v>99783</v>
          </cell>
          <cell r="M127"/>
          <cell r="N127"/>
          <cell r="O127"/>
          <cell r="P127">
            <v>99783</v>
          </cell>
          <cell r="Q127"/>
          <cell r="R127"/>
          <cell r="S127"/>
          <cell r="T127">
            <v>99783</v>
          </cell>
          <cell r="U127"/>
          <cell r="V127"/>
          <cell r="W127" t="str">
            <v>17-441953-Title I-141</v>
          </cell>
        </row>
        <row r="128">
          <cell r="B128" t="str">
            <v>664843</v>
          </cell>
          <cell r="C128" t="str">
            <v>Friess Lake School District</v>
          </cell>
          <cell r="D128">
            <v>100589928</v>
          </cell>
          <cell r="E128" t="str">
            <v>Friess Lake School District</v>
          </cell>
          <cell r="F128"/>
          <cell r="G128" t="str">
            <v>00</v>
          </cell>
          <cell r="H128">
            <v>5300</v>
          </cell>
          <cell r="I128">
            <v>5300</v>
          </cell>
          <cell r="J128">
            <v>0</v>
          </cell>
          <cell r="K128"/>
          <cell r="L128">
            <v>5300</v>
          </cell>
          <cell r="M128"/>
          <cell r="N128"/>
          <cell r="O128"/>
          <cell r="P128">
            <v>5300</v>
          </cell>
          <cell r="Q128"/>
          <cell r="R128"/>
          <cell r="S128"/>
          <cell r="T128">
            <v>5300</v>
          </cell>
          <cell r="U128"/>
          <cell r="V128"/>
          <cell r="W128" t="str">
            <v>17-664843-Title I-141</v>
          </cell>
        </row>
        <row r="129">
          <cell r="B129" t="str">
            <v>612009</v>
          </cell>
          <cell r="C129" t="str">
            <v>Galesville-Ettrick-Trempealeau School District</v>
          </cell>
          <cell r="D129">
            <v>100876903</v>
          </cell>
          <cell r="E129" t="str">
            <v>Galesville-Ettrick-Trempealeau School District</v>
          </cell>
          <cell r="F129"/>
          <cell r="G129" t="str">
            <v>00</v>
          </cell>
          <cell r="H129">
            <v>157999</v>
          </cell>
          <cell r="I129">
            <v>157999</v>
          </cell>
          <cell r="J129">
            <v>0</v>
          </cell>
          <cell r="K129"/>
          <cell r="L129">
            <v>157999</v>
          </cell>
          <cell r="M129"/>
          <cell r="N129"/>
          <cell r="O129"/>
          <cell r="P129">
            <v>157999</v>
          </cell>
          <cell r="Q129"/>
          <cell r="R129"/>
          <cell r="S129"/>
          <cell r="T129">
            <v>157999</v>
          </cell>
          <cell r="U129"/>
          <cell r="V129"/>
          <cell r="W129" t="str">
            <v>17-612009-Title I-141</v>
          </cell>
        </row>
        <row r="130">
          <cell r="B130" t="str">
            <v>642044</v>
          </cell>
          <cell r="C130" t="str">
            <v>Geneva Joint #4 School District</v>
          </cell>
          <cell r="D130" t="str">
            <v>026485144</v>
          </cell>
          <cell r="E130" t="str">
            <v>Geneva Joint #4 School District</v>
          </cell>
          <cell r="F130"/>
          <cell r="G130" t="str">
            <v>00</v>
          </cell>
          <cell r="H130">
            <v>31781</v>
          </cell>
          <cell r="I130">
            <v>31781</v>
          </cell>
          <cell r="J130">
            <v>0</v>
          </cell>
          <cell r="K130"/>
          <cell r="L130">
            <v>31781</v>
          </cell>
          <cell r="M130"/>
          <cell r="N130"/>
          <cell r="O130"/>
          <cell r="P130">
            <v>31781</v>
          </cell>
          <cell r="Q130"/>
          <cell r="R130"/>
          <cell r="S130"/>
          <cell r="T130">
            <v>31781</v>
          </cell>
          <cell r="U130"/>
          <cell r="V130"/>
          <cell r="W130" t="str">
            <v>17-642044-Title I-141</v>
          </cell>
        </row>
        <row r="131">
          <cell r="B131" t="str">
            <v>642051</v>
          </cell>
          <cell r="C131" t="str">
            <v>Genoa City Joint #2 School District</v>
          </cell>
          <cell r="D131">
            <v>110589160</v>
          </cell>
          <cell r="E131" t="str">
            <v>Genoa City Joint #2 School District</v>
          </cell>
          <cell r="F131"/>
          <cell r="G131" t="str">
            <v>00</v>
          </cell>
          <cell r="H131">
            <v>70952</v>
          </cell>
          <cell r="I131">
            <v>70952</v>
          </cell>
          <cell r="J131">
            <v>0</v>
          </cell>
          <cell r="K131"/>
          <cell r="L131">
            <v>70952</v>
          </cell>
          <cell r="M131"/>
          <cell r="N131"/>
          <cell r="O131"/>
          <cell r="P131">
            <v>70952</v>
          </cell>
          <cell r="Q131"/>
          <cell r="R131"/>
          <cell r="S131"/>
          <cell r="T131">
            <v>70952</v>
          </cell>
          <cell r="U131"/>
          <cell r="V131"/>
          <cell r="W131" t="str">
            <v>17-642051-Title I-141</v>
          </cell>
        </row>
        <row r="132">
          <cell r="B132" t="str">
            <v>662058</v>
          </cell>
          <cell r="C132" t="str">
            <v>Germantown School District</v>
          </cell>
          <cell r="D132">
            <v>100082809</v>
          </cell>
          <cell r="E132" t="str">
            <v>Germantown School District</v>
          </cell>
          <cell r="F132"/>
          <cell r="G132" t="str">
            <v>00</v>
          </cell>
          <cell r="H132">
            <v>113779</v>
          </cell>
          <cell r="I132">
            <v>113779</v>
          </cell>
          <cell r="J132">
            <v>0</v>
          </cell>
          <cell r="K132"/>
          <cell r="L132">
            <v>113779</v>
          </cell>
          <cell r="M132"/>
          <cell r="N132"/>
          <cell r="O132"/>
          <cell r="P132">
            <v>113779</v>
          </cell>
          <cell r="Q132"/>
          <cell r="R132"/>
          <cell r="S132"/>
          <cell r="T132">
            <v>113779</v>
          </cell>
          <cell r="U132"/>
          <cell r="V132"/>
          <cell r="W132" t="str">
            <v>17-662058-Title I-141</v>
          </cell>
        </row>
        <row r="133">
          <cell r="B133" t="str">
            <v>152114</v>
          </cell>
          <cell r="C133" t="str">
            <v>Gibraltar Area School District</v>
          </cell>
          <cell r="D133" t="str">
            <v>006999338</v>
          </cell>
          <cell r="E133" t="str">
            <v>Gibraltar Area School District</v>
          </cell>
          <cell r="F133"/>
          <cell r="G133" t="str">
            <v>00</v>
          </cell>
          <cell r="H133">
            <v>100245</v>
          </cell>
          <cell r="I133">
            <v>100245</v>
          </cell>
          <cell r="J133">
            <v>0</v>
          </cell>
          <cell r="K133"/>
          <cell r="L133">
            <v>100245</v>
          </cell>
          <cell r="M133"/>
          <cell r="N133"/>
          <cell r="O133"/>
          <cell r="P133">
            <v>100245</v>
          </cell>
          <cell r="Q133"/>
          <cell r="R133"/>
          <cell r="S133"/>
          <cell r="T133">
            <v>100245</v>
          </cell>
          <cell r="U133"/>
          <cell r="V133"/>
          <cell r="W133" t="str">
            <v>17-152114-Title I-141</v>
          </cell>
        </row>
        <row r="134">
          <cell r="B134" t="str">
            <v>422128</v>
          </cell>
          <cell r="C134" t="str">
            <v>Gillett School District</v>
          </cell>
          <cell r="D134" t="str">
            <v>800510575</v>
          </cell>
          <cell r="E134" t="str">
            <v>Gillett School District</v>
          </cell>
          <cell r="F134"/>
          <cell r="G134" t="str">
            <v>00</v>
          </cell>
          <cell r="H134">
            <v>121843</v>
          </cell>
          <cell r="I134">
            <v>121843</v>
          </cell>
          <cell r="J134">
            <v>0</v>
          </cell>
          <cell r="K134"/>
          <cell r="L134">
            <v>121843</v>
          </cell>
          <cell r="M134"/>
          <cell r="N134"/>
          <cell r="O134"/>
          <cell r="P134">
            <v>121843</v>
          </cell>
          <cell r="Q134"/>
          <cell r="R134"/>
          <cell r="S134"/>
          <cell r="T134">
            <v>121843</v>
          </cell>
          <cell r="U134"/>
          <cell r="V134"/>
          <cell r="W134" t="str">
            <v>17-422128-Title I-141</v>
          </cell>
        </row>
        <row r="135">
          <cell r="B135" t="str">
            <v>602135</v>
          </cell>
          <cell r="C135" t="str">
            <v>Gilman School District</v>
          </cell>
          <cell r="D135">
            <v>100082825</v>
          </cell>
          <cell r="E135" t="str">
            <v>Gilman School District</v>
          </cell>
          <cell r="F135"/>
          <cell r="G135" t="str">
            <v>00</v>
          </cell>
          <cell r="H135">
            <v>192165</v>
          </cell>
          <cell r="I135">
            <v>192165</v>
          </cell>
          <cell r="J135">
            <v>0</v>
          </cell>
          <cell r="K135"/>
          <cell r="L135">
            <v>192165</v>
          </cell>
          <cell r="M135"/>
          <cell r="N135"/>
          <cell r="O135"/>
          <cell r="P135">
            <v>192165</v>
          </cell>
          <cell r="Q135"/>
          <cell r="R135"/>
          <cell r="S135"/>
          <cell r="T135">
            <v>192165</v>
          </cell>
          <cell r="U135"/>
          <cell r="V135"/>
          <cell r="W135" t="str">
            <v>17-602135-Title I-141</v>
          </cell>
        </row>
        <row r="136">
          <cell r="B136" t="str">
            <v>062142</v>
          </cell>
          <cell r="C136" t="str">
            <v>Gilmanton School District</v>
          </cell>
          <cell r="D136">
            <v>100675354</v>
          </cell>
          <cell r="E136" t="str">
            <v>Gilmanton School District</v>
          </cell>
          <cell r="F136"/>
          <cell r="G136" t="str">
            <v>00</v>
          </cell>
          <cell r="H136">
            <v>41494</v>
          </cell>
          <cell r="I136">
            <v>41494</v>
          </cell>
          <cell r="J136">
            <v>0</v>
          </cell>
          <cell r="K136"/>
          <cell r="L136">
            <v>41494</v>
          </cell>
          <cell r="M136"/>
          <cell r="N136"/>
          <cell r="O136"/>
          <cell r="P136">
            <v>41494</v>
          </cell>
          <cell r="Q136"/>
          <cell r="R136"/>
          <cell r="S136"/>
          <cell r="T136">
            <v>41494</v>
          </cell>
          <cell r="U136"/>
          <cell r="V136"/>
          <cell r="W136" t="str">
            <v>17-062142-Title I-141</v>
          </cell>
        </row>
        <row r="137">
          <cell r="B137" t="str">
            <v>402184</v>
          </cell>
          <cell r="C137" t="str">
            <v>Glendale-River Hills School District</v>
          </cell>
          <cell r="D137">
            <v>124066689</v>
          </cell>
          <cell r="E137" t="str">
            <v>Glendale-River Hills School District</v>
          </cell>
          <cell r="F137"/>
          <cell r="G137" t="str">
            <v>00</v>
          </cell>
          <cell r="H137">
            <v>198588</v>
          </cell>
          <cell r="I137">
            <v>198588</v>
          </cell>
          <cell r="J137">
            <v>0</v>
          </cell>
          <cell r="K137"/>
          <cell r="L137">
            <v>198588</v>
          </cell>
          <cell r="M137"/>
          <cell r="N137"/>
          <cell r="O137"/>
          <cell r="P137">
            <v>198588</v>
          </cell>
          <cell r="Q137"/>
          <cell r="R137"/>
          <cell r="S137"/>
          <cell r="T137">
            <v>198588</v>
          </cell>
          <cell r="U137"/>
          <cell r="V137"/>
          <cell r="W137" t="str">
            <v>17-402184-Title I-141</v>
          </cell>
        </row>
        <row r="138">
          <cell r="B138" t="str">
            <v>552198</v>
          </cell>
          <cell r="C138" t="str">
            <v>Glenwood City School District</v>
          </cell>
          <cell r="D138">
            <v>135502862</v>
          </cell>
          <cell r="E138" t="str">
            <v>Glenwood City School District</v>
          </cell>
          <cell r="F138"/>
          <cell r="G138" t="str">
            <v>00</v>
          </cell>
          <cell r="H138">
            <v>86963</v>
          </cell>
          <cell r="I138">
            <v>86963</v>
          </cell>
          <cell r="J138">
            <v>0</v>
          </cell>
          <cell r="K138"/>
          <cell r="L138">
            <v>86963</v>
          </cell>
          <cell r="M138"/>
          <cell r="N138"/>
          <cell r="O138"/>
          <cell r="P138">
            <v>86963</v>
          </cell>
          <cell r="Q138"/>
          <cell r="R138"/>
          <cell r="S138"/>
          <cell r="T138">
            <v>86963</v>
          </cell>
          <cell r="U138"/>
          <cell r="V138"/>
          <cell r="W138" t="str">
            <v>17-552198-Title I-141</v>
          </cell>
        </row>
        <row r="139">
          <cell r="B139" t="str">
            <v>382212</v>
          </cell>
          <cell r="C139" t="str">
            <v>Goodman-Armstrong School District</v>
          </cell>
          <cell r="D139">
            <v>826926750</v>
          </cell>
          <cell r="E139" t="str">
            <v>Goodman-Armstrong School District</v>
          </cell>
          <cell r="F139"/>
          <cell r="G139" t="str">
            <v>00</v>
          </cell>
          <cell r="H139">
            <v>49273</v>
          </cell>
          <cell r="I139">
            <v>49273</v>
          </cell>
          <cell r="J139">
            <v>0</v>
          </cell>
          <cell r="K139"/>
          <cell r="L139">
            <v>49273</v>
          </cell>
          <cell r="M139"/>
          <cell r="N139"/>
          <cell r="O139"/>
          <cell r="P139">
            <v>49273</v>
          </cell>
          <cell r="Q139"/>
          <cell r="R139"/>
          <cell r="S139"/>
          <cell r="T139">
            <v>49273</v>
          </cell>
          <cell r="U139"/>
          <cell r="V139"/>
          <cell r="W139" t="str">
            <v>17-382212-Title I-141</v>
          </cell>
        </row>
        <row r="140">
          <cell r="B140" t="str">
            <v>452217</v>
          </cell>
          <cell r="C140" t="str">
            <v>Grafton School District</v>
          </cell>
          <cell r="D140" t="str">
            <v>020466322</v>
          </cell>
          <cell r="E140" t="str">
            <v>Grafton School District</v>
          </cell>
          <cell r="F140"/>
          <cell r="G140" t="str">
            <v>00</v>
          </cell>
          <cell r="H140">
            <v>123921</v>
          </cell>
          <cell r="I140">
            <v>123921</v>
          </cell>
          <cell r="J140">
            <v>0</v>
          </cell>
          <cell r="K140"/>
          <cell r="L140">
            <v>123921</v>
          </cell>
          <cell r="M140"/>
          <cell r="N140"/>
          <cell r="O140"/>
          <cell r="P140">
            <v>123921</v>
          </cell>
          <cell r="Q140"/>
          <cell r="R140"/>
          <cell r="S140"/>
          <cell r="T140">
            <v>123921</v>
          </cell>
          <cell r="U140"/>
          <cell r="V140"/>
          <cell r="W140" t="str">
            <v>17-452217-Title I-141</v>
          </cell>
        </row>
        <row r="141">
          <cell r="B141" t="str">
            <v>102226</v>
          </cell>
          <cell r="C141" t="str">
            <v>Granton Area School District</v>
          </cell>
          <cell r="D141" t="str">
            <v>189346158</v>
          </cell>
          <cell r="E141" t="str">
            <v>Granton Area School District</v>
          </cell>
          <cell r="F141"/>
          <cell r="G141" t="str">
            <v>00</v>
          </cell>
          <cell r="H141">
            <v>276751</v>
          </cell>
          <cell r="I141">
            <v>276751</v>
          </cell>
          <cell r="J141">
            <v>0</v>
          </cell>
          <cell r="K141"/>
          <cell r="L141">
            <v>276751</v>
          </cell>
          <cell r="M141"/>
          <cell r="N141"/>
          <cell r="O141"/>
          <cell r="P141">
            <v>276751</v>
          </cell>
          <cell r="Q141"/>
          <cell r="R141"/>
          <cell r="S141"/>
          <cell r="T141">
            <v>276751</v>
          </cell>
          <cell r="U141"/>
          <cell r="V141"/>
          <cell r="W141" t="str">
            <v>17-102226-Title I-141</v>
          </cell>
        </row>
        <row r="142">
          <cell r="B142" t="str">
            <v>072233</v>
          </cell>
          <cell r="C142" t="str">
            <v>Grantsburg School District</v>
          </cell>
          <cell r="D142">
            <v>189346075</v>
          </cell>
          <cell r="E142" t="str">
            <v>Grantsburg School District</v>
          </cell>
          <cell r="F142"/>
          <cell r="G142" t="str">
            <v>00</v>
          </cell>
          <cell r="H142">
            <v>194039</v>
          </cell>
          <cell r="I142">
            <v>194039</v>
          </cell>
          <cell r="J142">
            <v>0</v>
          </cell>
          <cell r="K142"/>
          <cell r="L142">
            <v>194039</v>
          </cell>
          <cell r="M142"/>
          <cell r="N142"/>
          <cell r="O142"/>
          <cell r="P142">
            <v>194039</v>
          </cell>
          <cell r="Q142"/>
          <cell r="R142"/>
          <cell r="S142"/>
          <cell r="T142">
            <v>194039</v>
          </cell>
          <cell r="U142"/>
          <cell r="V142"/>
          <cell r="W142" t="str">
            <v>17-072233-Title I-141</v>
          </cell>
        </row>
        <row r="143">
          <cell r="B143" t="str">
            <v>052289</v>
          </cell>
          <cell r="C143" t="str">
            <v>Green Bay Area School District</v>
          </cell>
          <cell r="D143" t="str">
            <v>100582212</v>
          </cell>
          <cell r="E143" t="str">
            <v>Green Bay Area Public School District</v>
          </cell>
          <cell r="F143"/>
          <cell r="G143" t="str">
            <v>00</v>
          </cell>
          <cell r="H143">
            <v>6297549</v>
          </cell>
          <cell r="I143">
            <v>6297549</v>
          </cell>
          <cell r="J143">
            <v>0</v>
          </cell>
          <cell r="K143"/>
          <cell r="L143">
            <v>6297549</v>
          </cell>
          <cell r="M143"/>
          <cell r="N143"/>
          <cell r="O143"/>
          <cell r="P143">
            <v>6297549</v>
          </cell>
          <cell r="Q143"/>
          <cell r="R143"/>
          <cell r="S143"/>
          <cell r="T143">
            <v>6297549</v>
          </cell>
          <cell r="U143"/>
          <cell r="V143"/>
          <cell r="W143" t="str">
            <v>17-052289-Title I-141</v>
          </cell>
        </row>
        <row r="144">
          <cell r="B144" t="str">
            <v>242310</v>
          </cell>
          <cell r="C144" t="str">
            <v>Green Lake School District</v>
          </cell>
          <cell r="D144">
            <v>174487694</v>
          </cell>
          <cell r="E144" t="str">
            <v>Green Lake School District</v>
          </cell>
          <cell r="F144"/>
          <cell r="G144" t="str">
            <v>00</v>
          </cell>
          <cell r="H144">
            <v>29862</v>
          </cell>
          <cell r="I144">
            <v>29862</v>
          </cell>
          <cell r="J144">
            <v>0</v>
          </cell>
          <cell r="K144"/>
          <cell r="L144">
            <v>29862</v>
          </cell>
          <cell r="M144"/>
          <cell r="N144"/>
          <cell r="O144"/>
          <cell r="P144">
            <v>29862</v>
          </cell>
          <cell r="Q144"/>
          <cell r="R144"/>
          <cell r="S144"/>
          <cell r="T144">
            <v>29862</v>
          </cell>
          <cell r="U144"/>
          <cell r="V144"/>
          <cell r="W144" t="str">
            <v>17-242310-Title I-141</v>
          </cell>
        </row>
        <row r="145">
          <cell r="B145" t="str">
            <v>402296</v>
          </cell>
          <cell r="C145" t="str">
            <v>Greendale School District</v>
          </cell>
          <cell r="D145" t="str">
            <v>071162002</v>
          </cell>
          <cell r="E145" t="str">
            <v>Greendale School District</v>
          </cell>
          <cell r="F145"/>
          <cell r="G145" t="str">
            <v>00</v>
          </cell>
          <cell r="H145">
            <v>367366</v>
          </cell>
          <cell r="I145">
            <v>367366</v>
          </cell>
          <cell r="J145">
            <v>0</v>
          </cell>
          <cell r="K145"/>
          <cell r="L145">
            <v>367366</v>
          </cell>
          <cell r="M145"/>
          <cell r="N145"/>
          <cell r="O145"/>
          <cell r="P145">
            <v>367366</v>
          </cell>
          <cell r="Q145"/>
          <cell r="R145"/>
          <cell r="S145"/>
          <cell r="T145">
            <v>367366</v>
          </cell>
          <cell r="U145"/>
          <cell r="V145"/>
          <cell r="W145" t="str">
            <v>17-402296-Title I-141</v>
          </cell>
        </row>
        <row r="146">
          <cell r="B146" t="str">
            <v>402303</v>
          </cell>
          <cell r="C146" t="str">
            <v>Greenfield School District</v>
          </cell>
          <cell r="D146" t="str">
            <v>071160238</v>
          </cell>
          <cell r="E146" t="str">
            <v>Greenfield School District</v>
          </cell>
          <cell r="F146"/>
          <cell r="G146" t="str">
            <v>00</v>
          </cell>
          <cell r="H146">
            <v>555233</v>
          </cell>
          <cell r="I146">
            <v>555233</v>
          </cell>
          <cell r="J146">
            <v>0</v>
          </cell>
          <cell r="K146"/>
          <cell r="L146">
            <v>555233</v>
          </cell>
          <cell r="M146"/>
          <cell r="N146"/>
          <cell r="O146"/>
          <cell r="P146">
            <v>555233</v>
          </cell>
          <cell r="Q146"/>
          <cell r="R146"/>
          <cell r="S146"/>
          <cell r="T146">
            <v>555233</v>
          </cell>
          <cell r="U146"/>
          <cell r="V146"/>
          <cell r="W146" t="str">
            <v>17-402303-Title I-141</v>
          </cell>
        </row>
        <row r="147">
          <cell r="B147" t="str">
            <v>102394</v>
          </cell>
          <cell r="C147" t="str">
            <v>Greenwood School District</v>
          </cell>
          <cell r="D147">
            <v>102339892</v>
          </cell>
          <cell r="E147" t="str">
            <v>Greenwood School District</v>
          </cell>
          <cell r="F147"/>
          <cell r="G147" t="str">
            <v>00</v>
          </cell>
          <cell r="H147">
            <v>263897</v>
          </cell>
          <cell r="I147">
            <v>263897</v>
          </cell>
          <cell r="J147">
            <v>0</v>
          </cell>
          <cell r="K147"/>
          <cell r="L147">
            <v>263897</v>
          </cell>
          <cell r="M147"/>
          <cell r="N147"/>
          <cell r="O147"/>
          <cell r="P147">
            <v>263897</v>
          </cell>
          <cell r="Q147"/>
          <cell r="R147"/>
          <cell r="S147"/>
          <cell r="T147">
            <v>263897</v>
          </cell>
          <cell r="U147"/>
          <cell r="V147"/>
          <cell r="W147" t="str">
            <v>17-102394-Title I-141</v>
          </cell>
        </row>
        <row r="148">
          <cell r="B148" t="str">
            <v>582415</v>
          </cell>
          <cell r="C148" t="str">
            <v>Gresham School District</v>
          </cell>
          <cell r="D148" t="str">
            <v>827421368</v>
          </cell>
          <cell r="E148" t="str">
            <v>Gresham School District</v>
          </cell>
          <cell r="F148"/>
          <cell r="G148" t="str">
            <v>00</v>
          </cell>
          <cell r="H148">
            <v>72283</v>
          </cell>
          <cell r="I148">
            <v>72283</v>
          </cell>
          <cell r="J148">
            <v>0</v>
          </cell>
          <cell r="K148"/>
          <cell r="L148">
            <v>72283</v>
          </cell>
          <cell r="M148"/>
          <cell r="N148"/>
          <cell r="O148"/>
          <cell r="P148">
            <v>72283</v>
          </cell>
          <cell r="Q148"/>
          <cell r="R148"/>
          <cell r="S148"/>
          <cell r="T148">
            <v>72283</v>
          </cell>
          <cell r="U148"/>
          <cell r="V148"/>
          <cell r="W148" t="str">
            <v>17-582415-Title I-141</v>
          </cell>
        </row>
        <row r="149">
          <cell r="B149" t="str">
            <v>672420</v>
          </cell>
          <cell r="C149" t="str">
            <v>Hamilton School District</v>
          </cell>
          <cell r="D149" t="str">
            <v>020469995</v>
          </cell>
          <cell r="E149" t="str">
            <v>Hamilton School District</v>
          </cell>
          <cell r="F149"/>
          <cell r="G149" t="str">
            <v>00</v>
          </cell>
          <cell r="H149">
            <v>126336</v>
          </cell>
          <cell r="I149">
            <v>126336</v>
          </cell>
          <cell r="J149">
            <v>0</v>
          </cell>
          <cell r="K149"/>
          <cell r="L149">
            <v>126336</v>
          </cell>
          <cell r="M149"/>
          <cell r="N149"/>
          <cell r="O149"/>
          <cell r="P149">
            <v>126336</v>
          </cell>
          <cell r="Q149"/>
          <cell r="R149"/>
          <cell r="S149"/>
          <cell r="T149">
            <v>126336</v>
          </cell>
          <cell r="U149"/>
          <cell r="V149"/>
          <cell r="W149" t="str">
            <v>17-672420-Title I-141</v>
          </cell>
        </row>
        <row r="150">
          <cell r="B150" t="str">
            <v>662443</v>
          </cell>
          <cell r="C150" t="str">
            <v>Hartford Joint #1 School District</v>
          </cell>
          <cell r="D150" t="str">
            <v>027203942</v>
          </cell>
          <cell r="E150" t="str">
            <v>Hartford Joint #1 School District</v>
          </cell>
          <cell r="F150"/>
          <cell r="G150" t="str">
            <v>00</v>
          </cell>
          <cell r="H150">
            <v>203438</v>
          </cell>
          <cell r="I150">
            <v>203438</v>
          </cell>
          <cell r="J150">
            <v>0</v>
          </cell>
          <cell r="K150"/>
          <cell r="L150">
            <v>203438</v>
          </cell>
          <cell r="M150"/>
          <cell r="N150"/>
          <cell r="O150"/>
          <cell r="P150">
            <v>203438</v>
          </cell>
          <cell r="Q150"/>
          <cell r="R150"/>
          <cell r="S150"/>
          <cell r="T150">
            <v>203438</v>
          </cell>
          <cell r="U150"/>
          <cell r="V150"/>
          <cell r="W150" t="str">
            <v>17-662443-Title I-141</v>
          </cell>
        </row>
        <row r="151">
          <cell r="B151" t="str">
            <v>662436</v>
          </cell>
          <cell r="C151" t="str">
            <v>Hartford Union High School District</v>
          </cell>
          <cell r="D151" t="str">
            <v>027203967</v>
          </cell>
          <cell r="E151" t="str">
            <v>Hartford Union High School District</v>
          </cell>
          <cell r="F151"/>
          <cell r="G151" t="str">
            <v>00</v>
          </cell>
          <cell r="H151">
            <v>104875</v>
          </cell>
          <cell r="I151">
            <v>104875</v>
          </cell>
          <cell r="J151">
            <v>0</v>
          </cell>
          <cell r="K151"/>
          <cell r="L151">
            <v>104875</v>
          </cell>
          <cell r="M151"/>
          <cell r="N151"/>
          <cell r="O151"/>
          <cell r="P151">
            <v>104875</v>
          </cell>
          <cell r="Q151"/>
          <cell r="R151"/>
          <cell r="S151"/>
          <cell r="T151">
            <v>104875</v>
          </cell>
          <cell r="U151"/>
          <cell r="V151"/>
          <cell r="W151" t="str">
            <v>17-662436-Title I-141</v>
          </cell>
        </row>
        <row r="152">
          <cell r="B152" t="str">
            <v>672460</v>
          </cell>
          <cell r="C152" t="str">
            <v>Hartland-Lakeside Joint #3 School District</v>
          </cell>
          <cell r="D152" t="str">
            <v>014992957</v>
          </cell>
          <cell r="E152" t="str">
            <v>Hartland-Lakeside Joint #3 School District</v>
          </cell>
          <cell r="F152"/>
          <cell r="G152" t="str">
            <v>00</v>
          </cell>
          <cell r="H152">
            <v>99082</v>
          </cell>
          <cell r="I152">
            <v>99082</v>
          </cell>
          <cell r="J152">
            <v>0</v>
          </cell>
          <cell r="K152"/>
          <cell r="L152">
            <v>99082</v>
          </cell>
          <cell r="M152"/>
          <cell r="N152"/>
          <cell r="O152"/>
          <cell r="P152">
            <v>99082</v>
          </cell>
          <cell r="Q152"/>
          <cell r="R152"/>
          <cell r="S152"/>
          <cell r="T152">
            <v>99082</v>
          </cell>
          <cell r="U152"/>
          <cell r="V152"/>
          <cell r="W152" t="str">
            <v>17-672460-Title I-141</v>
          </cell>
        </row>
        <row r="153">
          <cell r="B153" t="str">
            <v>572478</v>
          </cell>
          <cell r="C153" t="str">
            <v>Hayward Community School District</v>
          </cell>
          <cell r="D153" t="str">
            <v>780209289</v>
          </cell>
          <cell r="E153" t="str">
            <v>Hayward Community School District</v>
          </cell>
          <cell r="F153"/>
          <cell r="G153" t="str">
            <v>00</v>
          </cell>
          <cell r="H153">
            <v>634260</v>
          </cell>
          <cell r="I153">
            <v>634260</v>
          </cell>
          <cell r="J153">
            <v>0</v>
          </cell>
          <cell r="K153"/>
          <cell r="L153">
            <v>634260</v>
          </cell>
          <cell r="M153"/>
          <cell r="N153"/>
          <cell r="O153"/>
          <cell r="P153">
            <v>634260</v>
          </cell>
          <cell r="Q153"/>
          <cell r="R153"/>
          <cell r="S153"/>
          <cell r="T153">
            <v>634260</v>
          </cell>
          <cell r="U153"/>
          <cell r="V153"/>
          <cell r="W153" t="str">
            <v>17-572478-Title I-141</v>
          </cell>
        </row>
        <row r="154">
          <cell r="B154" t="str">
            <v>142525</v>
          </cell>
          <cell r="C154" t="str">
            <v>Herman-Neosho-Rubicon School District</v>
          </cell>
          <cell r="D154" t="str">
            <v>080235025</v>
          </cell>
          <cell r="E154" t="str">
            <v>Herman-Neosho-Rubicon School District</v>
          </cell>
          <cell r="F154"/>
          <cell r="G154" t="str">
            <v>00</v>
          </cell>
          <cell r="H154">
            <v>56436</v>
          </cell>
          <cell r="I154">
            <v>56436</v>
          </cell>
          <cell r="J154">
            <v>0</v>
          </cell>
          <cell r="K154"/>
          <cell r="L154">
            <v>56436</v>
          </cell>
          <cell r="M154"/>
          <cell r="N154"/>
          <cell r="O154"/>
          <cell r="P154">
            <v>56436</v>
          </cell>
          <cell r="Q154"/>
          <cell r="R154"/>
          <cell r="S154"/>
          <cell r="T154">
            <v>56436</v>
          </cell>
          <cell r="U154"/>
          <cell r="V154"/>
          <cell r="W154" t="str">
            <v>17-142525-Title I-141</v>
          </cell>
        </row>
        <row r="155">
          <cell r="B155" t="str">
            <v>252527</v>
          </cell>
          <cell r="C155" t="str">
            <v>Highland School District</v>
          </cell>
          <cell r="D155" t="str">
            <v>193078573</v>
          </cell>
          <cell r="E155" t="str">
            <v>Highland School District</v>
          </cell>
          <cell r="F155"/>
          <cell r="G155" t="str">
            <v>00</v>
          </cell>
          <cell r="H155">
            <v>31058</v>
          </cell>
          <cell r="I155">
            <v>31058</v>
          </cell>
          <cell r="J155">
            <v>0</v>
          </cell>
          <cell r="K155"/>
          <cell r="L155">
            <v>31058</v>
          </cell>
          <cell r="M155"/>
          <cell r="N155"/>
          <cell r="O155"/>
          <cell r="P155">
            <v>31058</v>
          </cell>
          <cell r="Q155"/>
          <cell r="R155"/>
          <cell r="S155"/>
          <cell r="T155">
            <v>31058</v>
          </cell>
          <cell r="U155"/>
          <cell r="V155"/>
          <cell r="W155" t="str">
            <v>17-252527-Title I-141</v>
          </cell>
        </row>
        <row r="156">
          <cell r="B156" t="str">
            <v>082534</v>
          </cell>
          <cell r="C156" t="str">
            <v>Hilbert School District</v>
          </cell>
          <cell r="D156" t="str">
            <v>002562668</v>
          </cell>
          <cell r="E156" t="str">
            <v>Hilbert School District</v>
          </cell>
          <cell r="F156"/>
          <cell r="G156" t="str">
            <v>00</v>
          </cell>
          <cell r="H156">
            <v>37610</v>
          </cell>
          <cell r="I156">
            <v>37610</v>
          </cell>
          <cell r="J156">
            <v>0</v>
          </cell>
          <cell r="K156"/>
          <cell r="L156">
            <v>37610</v>
          </cell>
          <cell r="M156"/>
          <cell r="N156"/>
          <cell r="O156"/>
          <cell r="P156">
            <v>37610</v>
          </cell>
          <cell r="Q156"/>
          <cell r="R156"/>
          <cell r="S156"/>
          <cell r="T156">
            <v>37610</v>
          </cell>
          <cell r="U156"/>
          <cell r="V156"/>
          <cell r="W156" t="str">
            <v>17-082534-Title I-141</v>
          </cell>
        </row>
        <row r="157">
          <cell r="B157" t="str">
            <v>622541</v>
          </cell>
          <cell r="C157" t="str">
            <v>Hillsboro School District</v>
          </cell>
          <cell r="D157" t="str">
            <v>028309342</v>
          </cell>
          <cell r="E157" t="str">
            <v>Hillsboro School District</v>
          </cell>
          <cell r="F157"/>
          <cell r="G157" t="str">
            <v>00</v>
          </cell>
          <cell r="H157">
            <v>475641</v>
          </cell>
          <cell r="I157">
            <v>475641</v>
          </cell>
          <cell r="J157">
            <v>0</v>
          </cell>
          <cell r="K157"/>
          <cell r="L157">
            <v>475641</v>
          </cell>
          <cell r="M157"/>
          <cell r="N157"/>
          <cell r="O157"/>
          <cell r="P157">
            <v>475641</v>
          </cell>
          <cell r="Q157"/>
          <cell r="R157"/>
          <cell r="S157"/>
          <cell r="T157">
            <v>475641</v>
          </cell>
          <cell r="U157"/>
          <cell r="V157"/>
          <cell r="W157" t="str">
            <v>17-622541-Title I-141</v>
          </cell>
        </row>
        <row r="158">
          <cell r="B158" t="str">
            <v>322562</v>
          </cell>
          <cell r="C158" t="str">
            <v>Holmen School District</v>
          </cell>
          <cell r="D158" t="str">
            <v>100607829</v>
          </cell>
          <cell r="E158" t="str">
            <v>Holmen School District</v>
          </cell>
          <cell r="F158"/>
          <cell r="G158" t="str">
            <v>00</v>
          </cell>
          <cell r="H158">
            <v>297636</v>
          </cell>
          <cell r="I158">
            <v>297636</v>
          </cell>
          <cell r="J158">
            <v>0</v>
          </cell>
          <cell r="K158"/>
          <cell r="L158">
            <v>297636</v>
          </cell>
          <cell r="M158"/>
          <cell r="N158"/>
          <cell r="O158"/>
          <cell r="P158">
            <v>297636</v>
          </cell>
          <cell r="Q158"/>
          <cell r="R158"/>
          <cell r="S158"/>
          <cell r="T158">
            <v>297636</v>
          </cell>
          <cell r="U158"/>
          <cell r="V158"/>
          <cell r="W158" t="str">
            <v>17-322562-Title I-141</v>
          </cell>
        </row>
        <row r="159">
          <cell r="B159" t="str">
            <v>142576</v>
          </cell>
          <cell r="C159" t="str">
            <v>Horicon School District</v>
          </cell>
          <cell r="D159">
            <v>100082999</v>
          </cell>
          <cell r="E159" t="str">
            <v>Horicon School District</v>
          </cell>
          <cell r="F159"/>
          <cell r="G159" t="str">
            <v>00</v>
          </cell>
          <cell r="H159">
            <v>96178</v>
          </cell>
          <cell r="I159">
            <v>96178</v>
          </cell>
          <cell r="J159">
            <v>0</v>
          </cell>
          <cell r="K159"/>
          <cell r="L159">
            <v>96178</v>
          </cell>
          <cell r="M159"/>
          <cell r="N159"/>
          <cell r="O159"/>
          <cell r="P159">
            <v>96178</v>
          </cell>
          <cell r="Q159"/>
          <cell r="R159"/>
          <cell r="S159"/>
          <cell r="T159">
            <v>96178</v>
          </cell>
          <cell r="U159"/>
          <cell r="V159"/>
          <cell r="W159" t="str">
            <v>17-142576-Title I-141</v>
          </cell>
        </row>
        <row r="160">
          <cell r="B160" t="str">
            <v>442583</v>
          </cell>
          <cell r="C160" t="str">
            <v>Hortonville School District</v>
          </cell>
          <cell r="D160" t="str">
            <v>018614842</v>
          </cell>
          <cell r="E160" t="str">
            <v>Hortonville School District</v>
          </cell>
          <cell r="F160"/>
          <cell r="G160" t="str">
            <v>00</v>
          </cell>
          <cell r="H160">
            <v>186962</v>
          </cell>
          <cell r="I160">
            <v>186962</v>
          </cell>
          <cell r="J160">
            <v>0</v>
          </cell>
          <cell r="K160"/>
          <cell r="L160">
            <v>186962</v>
          </cell>
          <cell r="M160"/>
          <cell r="N160"/>
          <cell r="O160"/>
          <cell r="P160">
            <v>186962</v>
          </cell>
          <cell r="Q160"/>
          <cell r="R160"/>
          <cell r="S160"/>
          <cell r="T160">
            <v>186962</v>
          </cell>
          <cell r="U160"/>
          <cell r="V160"/>
          <cell r="W160" t="str">
            <v>17-442583-Title I-141</v>
          </cell>
        </row>
        <row r="161">
          <cell r="B161" t="str">
            <v>592605</v>
          </cell>
          <cell r="C161" t="str">
            <v>Howards Grove School District</v>
          </cell>
          <cell r="D161">
            <v>100083013</v>
          </cell>
          <cell r="E161" t="str">
            <v>Howards Grove School District</v>
          </cell>
          <cell r="F161"/>
          <cell r="G161" t="str">
            <v>00</v>
          </cell>
          <cell r="H161">
            <v>53769</v>
          </cell>
          <cell r="I161">
            <v>53769</v>
          </cell>
          <cell r="J161">
            <v>0</v>
          </cell>
          <cell r="K161"/>
          <cell r="L161">
            <v>53769</v>
          </cell>
          <cell r="M161"/>
          <cell r="N161"/>
          <cell r="O161"/>
          <cell r="P161">
            <v>53769</v>
          </cell>
          <cell r="Q161"/>
          <cell r="R161"/>
          <cell r="S161"/>
          <cell r="T161">
            <v>53769</v>
          </cell>
          <cell r="U161"/>
          <cell r="V161"/>
          <cell r="W161" t="str">
            <v>17-592605-Title I-141</v>
          </cell>
        </row>
        <row r="162">
          <cell r="B162" t="str">
            <v>052604</v>
          </cell>
          <cell r="C162" t="str">
            <v>Howard-Suamico School District</v>
          </cell>
          <cell r="D162" t="str">
            <v>086188315</v>
          </cell>
          <cell r="E162" t="str">
            <v>Howard-Suamico School District</v>
          </cell>
          <cell r="F162"/>
          <cell r="G162" t="str">
            <v>00</v>
          </cell>
          <cell r="H162">
            <v>388575</v>
          </cell>
          <cell r="I162">
            <v>388575</v>
          </cell>
          <cell r="J162">
            <v>0</v>
          </cell>
          <cell r="K162"/>
          <cell r="L162">
            <v>388575</v>
          </cell>
          <cell r="M162"/>
          <cell r="N162"/>
          <cell r="O162"/>
          <cell r="P162">
            <v>388575</v>
          </cell>
          <cell r="Q162"/>
          <cell r="R162"/>
          <cell r="S162"/>
          <cell r="T162">
            <v>388575</v>
          </cell>
          <cell r="U162"/>
          <cell r="V162"/>
          <cell r="W162" t="str">
            <v>17-052604-Title I-141</v>
          </cell>
        </row>
        <row r="163">
          <cell r="B163" t="str">
            <v>552611</v>
          </cell>
          <cell r="C163" t="str">
            <v>Hudson School District</v>
          </cell>
          <cell r="D163">
            <v>605893056</v>
          </cell>
          <cell r="E163" t="str">
            <v>Hudson School District</v>
          </cell>
          <cell r="F163"/>
          <cell r="G163" t="str">
            <v>00</v>
          </cell>
          <cell r="H163">
            <v>165153</v>
          </cell>
          <cell r="I163">
            <v>165153</v>
          </cell>
          <cell r="J163">
            <v>0</v>
          </cell>
          <cell r="K163"/>
          <cell r="L163">
            <v>165153</v>
          </cell>
          <cell r="M163"/>
          <cell r="N163"/>
          <cell r="O163"/>
          <cell r="P163">
            <v>165153</v>
          </cell>
          <cell r="Q163"/>
          <cell r="R163"/>
          <cell r="S163"/>
          <cell r="T163">
            <v>165153</v>
          </cell>
          <cell r="U163"/>
          <cell r="V163"/>
          <cell r="W163" t="str">
            <v>17-552611-Title I-141</v>
          </cell>
        </row>
        <row r="164">
          <cell r="B164" t="str">
            <v>262618</v>
          </cell>
          <cell r="C164" t="str">
            <v>Hurley School District</v>
          </cell>
          <cell r="D164" t="str">
            <v>800164365</v>
          </cell>
          <cell r="E164" t="str">
            <v>Hurley School District</v>
          </cell>
          <cell r="F164"/>
          <cell r="G164" t="str">
            <v>00</v>
          </cell>
          <cell r="H164">
            <v>143849</v>
          </cell>
          <cell r="I164">
            <v>143849</v>
          </cell>
          <cell r="J164">
            <v>0</v>
          </cell>
          <cell r="K164"/>
          <cell r="L164">
            <v>143849</v>
          </cell>
          <cell r="M164"/>
          <cell r="N164"/>
          <cell r="O164"/>
          <cell r="P164">
            <v>143849</v>
          </cell>
          <cell r="Q164"/>
          <cell r="R164"/>
          <cell r="S164"/>
          <cell r="T164">
            <v>143849</v>
          </cell>
          <cell r="U164"/>
          <cell r="V164"/>
          <cell r="W164" t="str">
            <v>17-262618-Title I-141</v>
          </cell>
        </row>
        <row r="165">
          <cell r="B165" t="str">
            <v>142625</v>
          </cell>
          <cell r="C165" t="str">
            <v>Hustisford School District</v>
          </cell>
          <cell r="D165">
            <v>100083047</v>
          </cell>
          <cell r="E165" t="str">
            <v>Hustisford School District</v>
          </cell>
          <cell r="F165"/>
          <cell r="G165" t="str">
            <v>00</v>
          </cell>
          <cell r="H165">
            <v>44063</v>
          </cell>
          <cell r="I165">
            <v>44063</v>
          </cell>
          <cell r="J165">
            <v>0</v>
          </cell>
          <cell r="K165"/>
          <cell r="L165">
            <v>44063</v>
          </cell>
          <cell r="M165"/>
          <cell r="N165"/>
          <cell r="O165"/>
          <cell r="P165">
            <v>44063</v>
          </cell>
          <cell r="Q165"/>
          <cell r="R165"/>
          <cell r="S165"/>
          <cell r="T165">
            <v>44063</v>
          </cell>
          <cell r="U165"/>
          <cell r="V165"/>
          <cell r="W165" t="str">
            <v>17-142625-Title I-141</v>
          </cell>
        </row>
        <row r="166">
          <cell r="B166" t="str">
            <v>612632</v>
          </cell>
          <cell r="C166" t="str">
            <v>Independence School District</v>
          </cell>
          <cell r="D166">
            <v>193079571</v>
          </cell>
          <cell r="E166" t="str">
            <v>Independence School District</v>
          </cell>
          <cell r="F166"/>
          <cell r="G166" t="str">
            <v>00</v>
          </cell>
          <cell r="H166">
            <v>116430</v>
          </cell>
          <cell r="I166">
            <v>116430</v>
          </cell>
          <cell r="J166">
            <v>0</v>
          </cell>
          <cell r="K166"/>
          <cell r="L166">
            <v>116430</v>
          </cell>
          <cell r="M166"/>
          <cell r="N166"/>
          <cell r="O166"/>
          <cell r="P166">
            <v>116430</v>
          </cell>
          <cell r="Q166"/>
          <cell r="R166"/>
          <cell r="S166"/>
          <cell r="T166">
            <v>116430</v>
          </cell>
          <cell r="U166"/>
          <cell r="V166"/>
          <cell r="W166" t="str">
            <v>17-612632-Title I-141</v>
          </cell>
        </row>
        <row r="167">
          <cell r="B167" t="str">
            <v>682639</v>
          </cell>
          <cell r="C167" t="str">
            <v>Iola-Scandinavia School District</v>
          </cell>
          <cell r="D167">
            <v>100582998</v>
          </cell>
          <cell r="E167" t="str">
            <v>Iola-Scandinavia School District</v>
          </cell>
          <cell r="F167"/>
          <cell r="G167" t="str">
            <v>00</v>
          </cell>
          <cell r="H167">
            <v>92826</v>
          </cell>
          <cell r="I167">
            <v>92826</v>
          </cell>
          <cell r="J167">
            <v>0</v>
          </cell>
          <cell r="K167"/>
          <cell r="L167">
            <v>92826</v>
          </cell>
          <cell r="M167"/>
          <cell r="N167"/>
          <cell r="O167"/>
          <cell r="P167">
            <v>92826</v>
          </cell>
          <cell r="Q167"/>
          <cell r="R167"/>
          <cell r="S167"/>
          <cell r="T167">
            <v>92826</v>
          </cell>
          <cell r="U167"/>
          <cell r="V167"/>
          <cell r="W167" t="str">
            <v>17-682639-Title I-141</v>
          </cell>
        </row>
        <row r="168">
          <cell r="B168" t="str">
            <v>252646</v>
          </cell>
          <cell r="C168" t="str">
            <v>Iowa-Grant School District</v>
          </cell>
          <cell r="D168">
            <v>100675370</v>
          </cell>
          <cell r="E168" t="str">
            <v>Iowa-Grant School District</v>
          </cell>
          <cell r="F168"/>
          <cell r="G168" t="str">
            <v>00</v>
          </cell>
          <cell r="H168">
            <v>144278</v>
          </cell>
          <cell r="I168">
            <v>144278</v>
          </cell>
          <cell r="J168">
            <v>0</v>
          </cell>
          <cell r="K168"/>
          <cell r="L168">
            <v>144278</v>
          </cell>
          <cell r="M168"/>
          <cell r="N168"/>
          <cell r="O168"/>
          <cell r="P168">
            <v>144278</v>
          </cell>
          <cell r="Q168"/>
          <cell r="R168"/>
          <cell r="S168"/>
          <cell r="T168">
            <v>144278</v>
          </cell>
          <cell r="U168"/>
          <cell r="V168"/>
          <cell r="W168" t="str">
            <v>17-252646-Title I-141</v>
          </cell>
        </row>
        <row r="169">
          <cell r="B169" t="str">
            <v>522660</v>
          </cell>
          <cell r="C169" t="str">
            <v>Ithaca School District</v>
          </cell>
          <cell r="D169">
            <v>832474829</v>
          </cell>
          <cell r="E169" t="str">
            <v>Ithaca School District</v>
          </cell>
          <cell r="F169"/>
          <cell r="G169" t="str">
            <v>00</v>
          </cell>
          <cell r="H169">
            <v>54902</v>
          </cell>
          <cell r="I169">
            <v>54902</v>
          </cell>
          <cell r="J169">
            <v>0</v>
          </cell>
          <cell r="K169"/>
          <cell r="L169">
            <v>54902</v>
          </cell>
          <cell r="M169"/>
          <cell r="N169"/>
          <cell r="O169"/>
          <cell r="P169">
            <v>54902</v>
          </cell>
          <cell r="Q169"/>
          <cell r="R169"/>
          <cell r="S169"/>
          <cell r="T169">
            <v>54902</v>
          </cell>
          <cell r="U169"/>
          <cell r="V169"/>
          <cell r="W169" t="str">
            <v>17-522660-Title I-141</v>
          </cell>
        </row>
        <row r="170">
          <cell r="B170" t="str">
            <v>532695</v>
          </cell>
          <cell r="C170" t="str">
            <v>Janesville School District</v>
          </cell>
          <cell r="D170" t="str">
            <v>100083070</v>
          </cell>
          <cell r="E170" t="str">
            <v>Janesville School District</v>
          </cell>
          <cell r="F170"/>
          <cell r="G170" t="str">
            <v>00</v>
          </cell>
          <cell r="H170">
            <v>2691897</v>
          </cell>
          <cell r="I170">
            <v>2691897</v>
          </cell>
          <cell r="J170">
            <v>0</v>
          </cell>
          <cell r="K170"/>
          <cell r="L170">
            <v>2691897</v>
          </cell>
          <cell r="M170"/>
          <cell r="N170"/>
          <cell r="O170"/>
          <cell r="P170">
            <v>2691897</v>
          </cell>
          <cell r="Q170"/>
          <cell r="R170"/>
          <cell r="S170"/>
          <cell r="T170">
            <v>2691897</v>
          </cell>
          <cell r="U170"/>
          <cell r="V170"/>
          <cell r="W170" t="str">
            <v>17-532695-Title I-141</v>
          </cell>
        </row>
        <row r="171">
          <cell r="B171" t="str">
            <v>282702</v>
          </cell>
          <cell r="C171" t="str">
            <v>Jefferson School District (Unified School District #10)</v>
          </cell>
          <cell r="D171" t="str">
            <v>060433976</v>
          </cell>
          <cell r="E171" t="str">
            <v>Jefferson School District (Unified School District #10)</v>
          </cell>
          <cell r="F171"/>
          <cell r="G171" t="str">
            <v>00</v>
          </cell>
          <cell r="H171">
            <v>279992</v>
          </cell>
          <cell r="I171">
            <v>279992</v>
          </cell>
          <cell r="J171">
            <v>0</v>
          </cell>
          <cell r="K171"/>
          <cell r="L171">
            <v>279992</v>
          </cell>
          <cell r="M171"/>
          <cell r="N171"/>
          <cell r="O171"/>
          <cell r="P171">
            <v>279992</v>
          </cell>
          <cell r="Q171"/>
          <cell r="R171"/>
          <cell r="S171"/>
          <cell r="T171">
            <v>279992</v>
          </cell>
          <cell r="U171"/>
          <cell r="V171"/>
          <cell r="W171" t="str">
            <v>17-282702-Title I-141</v>
          </cell>
        </row>
        <row r="172">
          <cell r="B172" t="str">
            <v>282730</v>
          </cell>
          <cell r="C172" t="str">
            <v>Johnson Creek School District</v>
          </cell>
          <cell r="D172" t="str">
            <v>013838891</v>
          </cell>
          <cell r="E172" t="str">
            <v>Johnson Creek School District</v>
          </cell>
          <cell r="F172"/>
          <cell r="G172" t="str">
            <v>00</v>
          </cell>
          <cell r="H172">
            <v>100938</v>
          </cell>
          <cell r="I172">
            <v>100938</v>
          </cell>
          <cell r="J172">
            <v>0</v>
          </cell>
          <cell r="K172"/>
          <cell r="L172">
            <v>100938</v>
          </cell>
          <cell r="M172"/>
          <cell r="N172"/>
          <cell r="O172"/>
          <cell r="P172">
            <v>100938</v>
          </cell>
          <cell r="Q172"/>
          <cell r="R172"/>
          <cell r="S172"/>
          <cell r="T172">
            <v>100938</v>
          </cell>
          <cell r="U172"/>
          <cell r="V172"/>
          <cell r="W172" t="str">
            <v>17-282730-Title I-141</v>
          </cell>
        </row>
        <row r="173">
          <cell r="B173" t="str">
            <v>232737</v>
          </cell>
          <cell r="C173" t="str">
            <v>Juda School District</v>
          </cell>
          <cell r="D173" t="str">
            <v>011802196</v>
          </cell>
          <cell r="E173" t="str">
            <v>Juda School District</v>
          </cell>
          <cell r="F173"/>
          <cell r="G173" t="str">
            <v>00</v>
          </cell>
          <cell r="H173">
            <v>24503</v>
          </cell>
          <cell r="I173">
            <v>24503</v>
          </cell>
          <cell r="J173">
            <v>0</v>
          </cell>
          <cell r="K173"/>
          <cell r="L173">
            <v>24503</v>
          </cell>
          <cell r="M173"/>
          <cell r="N173"/>
          <cell r="O173"/>
          <cell r="P173">
            <v>24503</v>
          </cell>
          <cell r="Q173"/>
          <cell r="R173"/>
          <cell r="S173"/>
          <cell r="T173">
            <v>24503</v>
          </cell>
          <cell r="U173"/>
          <cell r="V173"/>
          <cell r="W173" t="str">
            <v>17-232737-Title I-141</v>
          </cell>
        </row>
        <row r="174">
          <cell r="B174" t="str">
            <v>442758</v>
          </cell>
          <cell r="C174" t="str">
            <v>Kaukauna Area School District</v>
          </cell>
          <cell r="D174" t="str">
            <v>172746083</v>
          </cell>
          <cell r="E174" t="str">
            <v>Kaukauna Area School District</v>
          </cell>
          <cell r="F174"/>
          <cell r="G174" t="str">
            <v>00</v>
          </cell>
          <cell r="H174">
            <v>377761</v>
          </cell>
          <cell r="I174">
            <v>377761</v>
          </cell>
          <cell r="J174">
            <v>0</v>
          </cell>
          <cell r="K174"/>
          <cell r="L174">
            <v>377761</v>
          </cell>
          <cell r="M174"/>
          <cell r="N174"/>
          <cell r="O174"/>
          <cell r="P174">
            <v>377761</v>
          </cell>
          <cell r="Q174"/>
          <cell r="R174"/>
          <cell r="S174"/>
          <cell r="T174">
            <v>377761</v>
          </cell>
          <cell r="U174"/>
          <cell r="V174"/>
          <cell r="W174" t="str">
            <v>17-442758-Title I-141</v>
          </cell>
        </row>
        <row r="175">
          <cell r="B175" t="str">
            <v>302793</v>
          </cell>
          <cell r="C175" t="str">
            <v>Kenosha School District</v>
          </cell>
          <cell r="D175" t="str">
            <v>096344197</v>
          </cell>
          <cell r="E175" t="str">
            <v>Kenosha School District</v>
          </cell>
          <cell r="F175"/>
          <cell r="G175" t="str">
            <v>00</v>
          </cell>
          <cell r="H175">
            <v>6654311</v>
          </cell>
          <cell r="I175">
            <v>6654311</v>
          </cell>
          <cell r="J175">
            <v>0</v>
          </cell>
          <cell r="K175"/>
          <cell r="L175">
            <v>6654311</v>
          </cell>
          <cell r="M175"/>
          <cell r="N175"/>
          <cell r="O175"/>
          <cell r="P175">
            <v>6654311</v>
          </cell>
          <cell r="Q175"/>
          <cell r="R175"/>
          <cell r="S175"/>
          <cell r="T175">
            <v>6654311</v>
          </cell>
          <cell r="U175"/>
          <cell r="V175"/>
          <cell r="W175" t="str">
            <v>17-302793-Title I-141</v>
          </cell>
        </row>
        <row r="176">
          <cell r="B176" t="str">
            <v>671376</v>
          </cell>
          <cell r="C176" t="str">
            <v>Kettle Moraine School District</v>
          </cell>
          <cell r="D176" t="str">
            <v>052691847</v>
          </cell>
          <cell r="E176" t="str">
            <v>Kettle Moraine School District</v>
          </cell>
          <cell r="F176"/>
          <cell r="G176" t="str">
            <v>00</v>
          </cell>
          <cell r="H176">
            <v>185452</v>
          </cell>
          <cell r="I176">
            <v>185452</v>
          </cell>
          <cell r="J176">
            <v>0</v>
          </cell>
          <cell r="K176"/>
          <cell r="L176">
            <v>185452</v>
          </cell>
          <cell r="M176"/>
          <cell r="N176"/>
          <cell r="O176"/>
          <cell r="P176">
            <v>185452</v>
          </cell>
          <cell r="Q176"/>
          <cell r="R176"/>
          <cell r="S176"/>
          <cell r="T176">
            <v>185452</v>
          </cell>
          <cell r="U176"/>
          <cell r="V176"/>
          <cell r="W176" t="str">
            <v>17-671376-Title I-141</v>
          </cell>
        </row>
        <row r="177">
          <cell r="B177" t="str">
            <v>662800</v>
          </cell>
          <cell r="C177" t="str">
            <v>Kewaskum School District</v>
          </cell>
          <cell r="D177" t="str">
            <v>027203983</v>
          </cell>
          <cell r="E177" t="str">
            <v>Kewaskum School District</v>
          </cell>
          <cell r="F177"/>
          <cell r="G177" t="str">
            <v>00</v>
          </cell>
          <cell r="H177">
            <v>180281</v>
          </cell>
          <cell r="I177">
            <v>180281</v>
          </cell>
          <cell r="J177">
            <v>0</v>
          </cell>
          <cell r="K177"/>
          <cell r="L177">
            <v>180281</v>
          </cell>
          <cell r="M177"/>
          <cell r="N177"/>
          <cell r="O177"/>
          <cell r="P177">
            <v>180281</v>
          </cell>
          <cell r="Q177"/>
          <cell r="R177"/>
          <cell r="S177"/>
          <cell r="T177">
            <v>180281</v>
          </cell>
          <cell r="U177"/>
          <cell r="V177"/>
          <cell r="W177" t="str">
            <v>17-662800-Title I-141</v>
          </cell>
        </row>
        <row r="178">
          <cell r="B178" t="str">
            <v>312814</v>
          </cell>
          <cell r="C178" t="str">
            <v>Kewaunee School District</v>
          </cell>
          <cell r="D178">
            <v>100583673</v>
          </cell>
          <cell r="E178" t="str">
            <v>Kewaunee School District</v>
          </cell>
          <cell r="F178"/>
          <cell r="G178" t="str">
            <v>00</v>
          </cell>
          <cell r="H178">
            <v>114468</v>
          </cell>
          <cell r="I178">
            <v>114468</v>
          </cell>
          <cell r="J178">
            <v>0</v>
          </cell>
          <cell r="K178"/>
          <cell r="L178">
            <v>114468</v>
          </cell>
          <cell r="M178"/>
          <cell r="N178"/>
          <cell r="O178"/>
          <cell r="P178">
            <v>114468</v>
          </cell>
          <cell r="Q178"/>
          <cell r="R178"/>
          <cell r="S178"/>
          <cell r="T178">
            <v>114468</v>
          </cell>
          <cell r="U178"/>
          <cell r="V178"/>
          <cell r="W178" t="str">
            <v>17-312814-Title I-141</v>
          </cell>
        </row>
        <row r="179">
          <cell r="B179" t="str">
            <v>625960</v>
          </cell>
          <cell r="C179" t="str">
            <v>Kickapoo Area School District</v>
          </cell>
          <cell r="D179">
            <v>193079597</v>
          </cell>
          <cell r="E179" t="str">
            <v>Kickapoo Area School District</v>
          </cell>
          <cell r="F179"/>
          <cell r="G179" t="str">
            <v>00</v>
          </cell>
          <cell r="H179">
            <v>205593</v>
          </cell>
          <cell r="I179">
            <v>205593</v>
          </cell>
          <cell r="J179">
            <v>0</v>
          </cell>
          <cell r="K179"/>
          <cell r="L179">
            <v>205593</v>
          </cell>
          <cell r="M179"/>
          <cell r="N179"/>
          <cell r="O179"/>
          <cell r="P179">
            <v>205593</v>
          </cell>
          <cell r="Q179"/>
          <cell r="R179"/>
          <cell r="S179"/>
          <cell r="T179">
            <v>205593</v>
          </cell>
          <cell r="U179"/>
          <cell r="V179"/>
          <cell r="W179" t="str">
            <v>17-625960-Title I-141</v>
          </cell>
        </row>
        <row r="180">
          <cell r="B180" t="str">
            <v>362828</v>
          </cell>
          <cell r="C180" t="str">
            <v>Kiel Area School District</v>
          </cell>
          <cell r="D180" t="str">
            <v>016702102</v>
          </cell>
          <cell r="E180" t="str">
            <v>Kiel Area School District</v>
          </cell>
          <cell r="F180"/>
          <cell r="G180" t="str">
            <v>00</v>
          </cell>
          <cell r="H180">
            <v>103932</v>
          </cell>
          <cell r="I180">
            <v>103932</v>
          </cell>
          <cell r="J180">
            <v>0</v>
          </cell>
          <cell r="K180"/>
          <cell r="L180">
            <v>103932</v>
          </cell>
          <cell r="M180"/>
          <cell r="N180"/>
          <cell r="O180"/>
          <cell r="P180">
            <v>103932</v>
          </cell>
          <cell r="Q180"/>
          <cell r="R180"/>
          <cell r="S180"/>
          <cell r="T180">
            <v>103932</v>
          </cell>
          <cell r="U180"/>
          <cell r="V180"/>
          <cell r="W180" t="str">
            <v>17-362828-Title I-141</v>
          </cell>
        </row>
        <row r="181">
          <cell r="B181" t="str">
            <v>442835</v>
          </cell>
          <cell r="C181" t="str">
            <v>Kimberly Area School District</v>
          </cell>
          <cell r="D181" t="str">
            <v>093432680</v>
          </cell>
          <cell r="E181" t="str">
            <v>Kimberly Area School District</v>
          </cell>
          <cell r="F181"/>
          <cell r="G181" t="str">
            <v>00</v>
          </cell>
          <cell r="H181">
            <v>145443</v>
          </cell>
          <cell r="I181">
            <v>145443</v>
          </cell>
          <cell r="J181">
            <v>0</v>
          </cell>
          <cell r="K181"/>
          <cell r="L181">
            <v>145443</v>
          </cell>
          <cell r="M181"/>
          <cell r="N181"/>
          <cell r="O181"/>
          <cell r="P181">
            <v>145443</v>
          </cell>
          <cell r="Q181"/>
          <cell r="R181"/>
          <cell r="S181"/>
          <cell r="T181">
            <v>145443</v>
          </cell>
          <cell r="U181"/>
          <cell r="V181"/>
          <cell r="W181" t="str">
            <v>17-442835-Title I-141</v>
          </cell>
        </row>
        <row r="182">
          <cell r="B182" t="str">
            <v>592842</v>
          </cell>
          <cell r="C182" t="str">
            <v>Kohler School District</v>
          </cell>
          <cell r="D182" t="str">
            <v>025230632</v>
          </cell>
          <cell r="E182" t="str">
            <v>Kohler School District</v>
          </cell>
          <cell r="F182"/>
          <cell r="G182" t="str">
            <v>00</v>
          </cell>
          <cell r="H182">
            <v>8937</v>
          </cell>
          <cell r="I182">
            <v>8937</v>
          </cell>
          <cell r="J182">
            <v>0</v>
          </cell>
          <cell r="K182"/>
          <cell r="L182">
            <v>8937</v>
          </cell>
          <cell r="M182"/>
          <cell r="N182"/>
          <cell r="O182"/>
          <cell r="P182">
            <v>8937</v>
          </cell>
          <cell r="Q182"/>
          <cell r="R182"/>
          <cell r="S182"/>
          <cell r="T182">
            <v>8937</v>
          </cell>
          <cell r="U182"/>
          <cell r="V182"/>
          <cell r="W182" t="str">
            <v>17-592842-Title I-141</v>
          </cell>
        </row>
        <row r="183">
          <cell r="B183" t="str">
            <v>631848</v>
          </cell>
          <cell r="C183" t="str">
            <v>Lac du Flambeau #1 School District</v>
          </cell>
          <cell r="D183" t="str">
            <v>195655485</v>
          </cell>
          <cell r="E183" t="str">
            <v>Lac du Flambeau #1 School District</v>
          </cell>
          <cell r="F183"/>
          <cell r="G183" t="str">
            <v>00</v>
          </cell>
          <cell r="H183">
            <v>251776</v>
          </cell>
          <cell r="I183">
            <v>251776</v>
          </cell>
          <cell r="J183">
            <v>0</v>
          </cell>
          <cell r="K183"/>
          <cell r="L183">
            <v>251776</v>
          </cell>
          <cell r="M183"/>
          <cell r="N183"/>
          <cell r="O183"/>
          <cell r="P183">
            <v>251776</v>
          </cell>
          <cell r="Q183"/>
          <cell r="R183"/>
          <cell r="S183"/>
          <cell r="T183">
            <v>251776</v>
          </cell>
          <cell r="U183"/>
          <cell r="V183"/>
          <cell r="W183" t="str">
            <v>17-631848-Title I-141</v>
          </cell>
        </row>
        <row r="184">
          <cell r="B184" t="str">
            <v>322849</v>
          </cell>
          <cell r="C184" t="str">
            <v>La Crosse School District</v>
          </cell>
          <cell r="D184" t="str">
            <v>031642572</v>
          </cell>
          <cell r="E184" t="str">
            <v>La Crosse School District</v>
          </cell>
          <cell r="F184"/>
          <cell r="G184" t="str">
            <v>00</v>
          </cell>
          <cell r="H184">
            <v>1534857</v>
          </cell>
          <cell r="I184">
            <v>1534857</v>
          </cell>
          <cell r="J184">
            <v>0</v>
          </cell>
          <cell r="K184"/>
          <cell r="L184">
            <v>1534857</v>
          </cell>
          <cell r="M184"/>
          <cell r="N184"/>
          <cell r="O184"/>
          <cell r="P184">
            <v>1534857</v>
          </cell>
          <cell r="Q184"/>
          <cell r="R184"/>
          <cell r="S184"/>
          <cell r="T184">
            <v>1534857</v>
          </cell>
          <cell r="U184"/>
          <cell r="V184"/>
          <cell r="W184" t="str">
            <v>17-322849-Title I-141</v>
          </cell>
        </row>
        <row r="185">
          <cell r="B185" t="str">
            <v>542856</v>
          </cell>
          <cell r="C185" t="str">
            <v>Ladysmith School District</v>
          </cell>
          <cell r="D185" t="str">
            <v>184360493</v>
          </cell>
          <cell r="E185" t="str">
            <v>Ladysmith-Hawkins School District</v>
          </cell>
          <cell r="F185"/>
          <cell r="G185" t="str">
            <v>00</v>
          </cell>
          <cell r="H185">
            <v>230674</v>
          </cell>
          <cell r="I185">
            <v>230674</v>
          </cell>
          <cell r="J185">
            <v>0</v>
          </cell>
          <cell r="K185"/>
          <cell r="L185">
            <v>230674</v>
          </cell>
          <cell r="M185"/>
          <cell r="N185"/>
          <cell r="O185"/>
          <cell r="P185">
            <v>230674</v>
          </cell>
          <cell r="Q185"/>
          <cell r="R185"/>
          <cell r="S185"/>
          <cell r="T185">
            <v>230674</v>
          </cell>
          <cell r="U185"/>
          <cell r="V185"/>
          <cell r="W185" t="str">
            <v>17-542856-Title I-141</v>
          </cell>
        </row>
        <row r="186">
          <cell r="B186" t="str">
            <v>622863</v>
          </cell>
          <cell r="C186" t="str">
            <v>La Farge School District</v>
          </cell>
          <cell r="D186" t="str">
            <v>100083161</v>
          </cell>
          <cell r="E186" t="str">
            <v>La Farge School District</v>
          </cell>
          <cell r="F186"/>
          <cell r="G186" t="str">
            <v>00</v>
          </cell>
          <cell r="H186">
            <v>165376</v>
          </cell>
          <cell r="I186">
            <v>165376</v>
          </cell>
          <cell r="J186">
            <v>0</v>
          </cell>
          <cell r="K186"/>
          <cell r="L186">
            <v>165376</v>
          </cell>
          <cell r="M186"/>
          <cell r="N186"/>
          <cell r="O186"/>
          <cell r="P186">
            <v>165376</v>
          </cell>
          <cell r="Q186"/>
          <cell r="R186"/>
          <cell r="S186"/>
          <cell r="T186">
            <v>165376</v>
          </cell>
          <cell r="U186"/>
          <cell r="V186"/>
          <cell r="W186" t="str">
            <v>17-622863-Title I-141</v>
          </cell>
        </row>
        <row r="187">
          <cell r="B187" t="str">
            <v>673862</v>
          </cell>
          <cell r="C187" t="str">
            <v>Lake Country School District</v>
          </cell>
          <cell r="D187" t="str">
            <v>062032933</v>
          </cell>
          <cell r="E187" t="str">
            <v>Lake Country School District</v>
          </cell>
          <cell r="F187"/>
          <cell r="G187" t="str">
            <v>00</v>
          </cell>
          <cell r="H187">
            <v>13256</v>
          </cell>
          <cell r="I187">
            <v>13256</v>
          </cell>
          <cell r="J187">
            <v>0</v>
          </cell>
          <cell r="K187"/>
          <cell r="L187">
            <v>13256</v>
          </cell>
          <cell r="M187"/>
          <cell r="N187"/>
          <cell r="O187"/>
          <cell r="P187">
            <v>13256</v>
          </cell>
          <cell r="Q187"/>
          <cell r="R187"/>
          <cell r="S187"/>
          <cell r="T187">
            <v>13256</v>
          </cell>
          <cell r="U187"/>
          <cell r="V187"/>
          <cell r="W187" t="str">
            <v>17-673862-Title I-141</v>
          </cell>
        </row>
        <row r="188">
          <cell r="B188" t="str">
            <v>642885</v>
          </cell>
          <cell r="C188" t="str">
            <v>Lake Geneva Joint #1 School District</v>
          </cell>
          <cell r="D188" t="str">
            <v>800473154</v>
          </cell>
          <cell r="E188" t="str">
            <v>Lake Geneva Joint #1 School District</v>
          </cell>
          <cell r="F188"/>
          <cell r="G188" t="str">
            <v>00</v>
          </cell>
          <cell r="H188">
            <v>399087</v>
          </cell>
          <cell r="I188">
            <v>399087</v>
          </cell>
          <cell r="J188">
            <v>0</v>
          </cell>
          <cell r="K188"/>
          <cell r="L188">
            <v>399087</v>
          </cell>
          <cell r="M188"/>
          <cell r="N188"/>
          <cell r="O188"/>
          <cell r="P188">
            <v>399087</v>
          </cell>
          <cell r="Q188"/>
          <cell r="R188"/>
          <cell r="S188"/>
          <cell r="T188">
            <v>399087</v>
          </cell>
          <cell r="U188"/>
          <cell r="V188"/>
          <cell r="W188" t="str">
            <v>17-642885-Title I-141</v>
          </cell>
        </row>
        <row r="189">
          <cell r="B189" t="str">
            <v>642884</v>
          </cell>
          <cell r="C189" t="str">
            <v>Lake Geneva-Genoa UHS</v>
          </cell>
          <cell r="D189" t="str">
            <v>100083195</v>
          </cell>
          <cell r="E189" t="str">
            <v>Lake Geneva-Genoa UHS</v>
          </cell>
          <cell r="F189"/>
          <cell r="G189" t="str">
            <v>00</v>
          </cell>
          <cell r="H189">
            <v>170488</v>
          </cell>
          <cell r="I189">
            <v>170488</v>
          </cell>
          <cell r="J189">
            <v>0</v>
          </cell>
          <cell r="K189"/>
          <cell r="L189">
            <v>170488</v>
          </cell>
          <cell r="M189"/>
          <cell r="N189"/>
          <cell r="O189"/>
          <cell r="P189">
            <v>170488</v>
          </cell>
          <cell r="Q189"/>
          <cell r="R189"/>
          <cell r="S189"/>
          <cell r="T189">
            <v>170488</v>
          </cell>
          <cell r="U189"/>
          <cell r="V189"/>
          <cell r="W189" t="str">
            <v>17-642884-Title I-141</v>
          </cell>
        </row>
        <row r="190">
          <cell r="B190" t="str">
            <v>092891</v>
          </cell>
          <cell r="C190" t="str">
            <v>Lake Holcombe School District</v>
          </cell>
          <cell r="D190">
            <v>100083203</v>
          </cell>
          <cell r="E190" t="str">
            <v>Lake Holcombe School District</v>
          </cell>
          <cell r="F190"/>
          <cell r="G190" t="str">
            <v>00</v>
          </cell>
          <cell r="H190">
            <v>146707</v>
          </cell>
          <cell r="I190">
            <v>146707</v>
          </cell>
          <cell r="J190">
            <v>0</v>
          </cell>
          <cell r="K190"/>
          <cell r="L190">
            <v>146707</v>
          </cell>
          <cell r="M190"/>
          <cell r="N190"/>
          <cell r="O190"/>
          <cell r="P190">
            <v>146707</v>
          </cell>
          <cell r="Q190"/>
          <cell r="R190"/>
          <cell r="S190"/>
          <cell r="T190">
            <v>146707</v>
          </cell>
          <cell r="U190"/>
          <cell r="V190"/>
          <cell r="W190" t="str">
            <v>17-092891-Title I-141</v>
          </cell>
        </row>
        <row r="191">
          <cell r="B191" t="str">
            <v>282898</v>
          </cell>
          <cell r="C191" t="str">
            <v>Lake Mills Area School District</v>
          </cell>
          <cell r="D191" t="str">
            <v>013846944</v>
          </cell>
          <cell r="E191" t="str">
            <v>Lake Mills Area School District</v>
          </cell>
          <cell r="F191"/>
          <cell r="G191" t="str">
            <v>00</v>
          </cell>
          <cell r="H191">
            <v>127952</v>
          </cell>
          <cell r="I191">
            <v>127952</v>
          </cell>
          <cell r="J191">
            <v>0</v>
          </cell>
          <cell r="K191"/>
          <cell r="L191">
            <v>127952</v>
          </cell>
          <cell r="M191"/>
          <cell r="N191"/>
          <cell r="O191"/>
          <cell r="P191">
            <v>127952</v>
          </cell>
          <cell r="Q191"/>
          <cell r="R191"/>
          <cell r="S191"/>
          <cell r="T191">
            <v>127952</v>
          </cell>
          <cell r="U191"/>
          <cell r="V191"/>
          <cell r="W191" t="str">
            <v>17-282898-Title I-141</v>
          </cell>
        </row>
        <row r="192">
          <cell r="B192" t="str">
            <v>433647</v>
          </cell>
          <cell r="C192" t="str">
            <v>Lakeland Union High School District</v>
          </cell>
          <cell r="D192">
            <v>100587245</v>
          </cell>
          <cell r="E192" t="str">
            <v>Lakeland Union High School District</v>
          </cell>
          <cell r="F192"/>
          <cell r="G192" t="str">
            <v>00</v>
          </cell>
          <cell r="H192">
            <v>170912</v>
          </cell>
          <cell r="I192">
            <v>170912</v>
          </cell>
          <cell r="J192">
            <v>0</v>
          </cell>
          <cell r="K192"/>
          <cell r="L192">
            <v>170912</v>
          </cell>
          <cell r="M192"/>
          <cell r="N192"/>
          <cell r="O192"/>
          <cell r="P192">
            <v>170912</v>
          </cell>
          <cell r="Q192"/>
          <cell r="R192"/>
          <cell r="S192"/>
          <cell r="T192">
            <v>170912</v>
          </cell>
          <cell r="U192"/>
          <cell r="V192"/>
          <cell r="W192" t="str">
            <v>17-433647-Title I-141</v>
          </cell>
        </row>
        <row r="193">
          <cell r="B193" t="str">
            <v>222912</v>
          </cell>
          <cell r="C193" t="str">
            <v>Lancaster Community School District</v>
          </cell>
          <cell r="D193" t="str">
            <v>792986945</v>
          </cell>
          <cell r="E193" t="str">
            <v>Lancaster Community School District</v>
          </cell>
          <cell r="F193"/>
          <cell r="G193" t="str">
            <v>00</v>
          </cell>
          <cell r="H193">
            <v>152056</v>
          </cell>
          <cell r="I193">
            <v>152056</v>
          </cell>
          <cell r="J193">
            <v>0</v>
          </cell>
          <cell r="K193"/>
          <cell r="L193">
            <v>152056</v>
          </cell>
          <cell r="M193"/>
          <cell r="N193"/>
          <cell r="O193"/>
          <cell r="P193">
            <v>152056</v>
          </cell>
          <cell r="Q193"/>
          <cell r="R193"/>
          <cell r="S193"/>
          <cell r="T193">
            <v>152056</v>
          </cell>
          <cell r="U193"/>
          <cell r="V193"/>
          <cell r="W193" t="str">
            <v>17-222912-Title I-141</v>
          </cell>
        </row>
        <row r="194">
          <cell r="B194" t="str">
            <v>212940</v>
          </cell>
          <cell r="C194" t="str">
            <v>Laona School District</v>
          </cell>
          <cell r="D194">
            <v>100083237</v>
          </cell>
          <cell r="E194" t="str">
            <v>Laona School District</v>
          </cell>
          <cell r="F194"/>
          <cell r="G194" t="str">
            <v>00</v>
          </cell>
          <cell r="H194">
            <v>49912</v>
          </cell>
          <cell r="I194">
            <v>49912</v>
          </cell>
          <cell r="J194">
            <v>0</v>
          </cell>
          <cell r="K194"/>
          <cell r="L194">
            <v>49912</v>
          </cell>
          <cell r="M194"/>
          <cell r="N194"/>
          <cell r="O194"/>
          <cell r="P194">
            <v>49912</v>
          </cell>
          <cell r="Q194"/>
          <cell r="R194"/>
          <cell r="S194"/>
          <cell r="T194">
            <v>49912</v>
          </cell>
          <cell r="U194"/>
          <cell r="V194"/>
          <cell r="W194" t="str">
            <v>17-212940-Title I-141</v>
          </cell>
        </row>
        <row r="195">
          <cell r="B195" t="str">
            <v>422961</v>
          </cell>
          <cell r="C195" t="str">
            <v>Lena School District</v>
          </cell>
          <cell r="D195" t="str">
            <v>086175437</v>
          </cell>
          <cell r="E195" t="str">
            <v>Lena School District</v>
          </cell>
          <cell r="F195"/>
          <cell r="G195" t="str">
            <v>00</v>
          </cell>
          <cell r="H195">
            <v>58726</v>
          </cell>
          <cell r="I195">
            <v>58726</v>
          </cell>
          <cell r="J195">
            <v>0</v>
          </cell>
          <cell r="K195"/>
          <cell r="L195">
            <v>58726</v>
          </cell>
          <cell r="M195"/>
          <cell r="N195"/>
          <cell r="O195"/>
          <cell r="P195">
            <v>58726</v>
          </cell>
          <cell r="Q195"/>
          <cell r="R195"/>
          <cell r="S195"/>
          <cell r="T195">
            <v>58726</v>
          </cell>
          <cell r="U195"/>
          <cell r="V195"/>
          <cell r="W195" t="str">
            <v>17-422961-Title I-141</v>
          </cell>
        </row>
        <row r="196">
          <cell r="B196" t="str">
            <v>643087</v>
          </cell>
          <cell r="C196" t="str">
            <v>Linn Joint #4 School District</v>
          </cell>
          <cell r="D196" t="str">
            <v>026394791</v>
          </cell>
          <cell r="E196" t="str">
            <v>Linn Joint #4 School District</v>
          </cell>
          <cell r="F196"/>
          <cell r="G196" t="str">
            <v>00</v>
          </cell>
          <cell r="H196">
            <v>21561</v>
          </cell>
          <cell r="I196">
            <v>21561</v>
          </cell>
          <cell r="J196">
            <v>0</v>
          </cell>
          <cell r="K196"/>
          <cell r="L196">
            <v>21561</v>
          </cell>
          <cell r="M196"/>
          <cell r="N196"/>
          <cell r="O196"/>
          <cell r="P196">
            <v>21561</v>
          </cell>
          <cell r="Q196"/>
          <cell r="R196"/>
          <cell r="S196"/>
          <cell r="T196">
            <v>21561</v>
          </cell>
          <cell r="U196"/>
          <cell r="V196"/>
          <cell r="W196" t="str">
            <v>17-643087-Title I-141</v>
          </cell>
        </row>
        <row r="197">
          <cell r="B197" t="str">
            <v>643094</v>
          </cell>
          <cell r="C197" t="str">
            <v>Linn Joint #6 School District</v>
          </cell>
          <cell r="D197">
            <v>622249316</v>
          </cell>
          <cell r="E197" t="str">
            <v>Linn Joint #6 School District</v>
          </cell>
          <cell r="F197"/>
          <cell r="G197" t="str">
            <v>00</v>
          </cell>
          <cell r="H197">
            <v>14666</v>
          </cell>
          <cell r="I197">
            <v>14666</v>
          </cell>
          <cell r="J197">
            <v>0</v>
          </cell>
          <cell r="K197"/>
          <cell r="L197">
            <v>14666</v>
          </cell>
          <cell r="M197"/>
          <cell r="N197"/>
          <cell r="O197"/>
          <cell r="P197">
            <v>14666</v>
          </cell>
          <cell r="Q197"/>
          <cell r="R197"/>
          <cell r="S197"/>
          <cell r="T197">
            <v>14666</v>
          </cell>
          <cell r="U197"/>
          <cell r="V197"/>
          <cell r="W197" t="str">
            <v>17-643094-Title I-141</v>
          </cell>
        </row>
        <row r="198">
          <cell r="B198" t="str">
            <v>443129</v>
          </cell>
          <cell r="C198" t="str">
            <v>Little Chute Area School District</v>
          </cell>
          <cell r="D198" t="str">
            <v>074769480</v>
          </cell>
          <cell r="E198" t="str">
            <v>Little Chute Area School District</v>
          </cell>
          <cell r="F198"/>
          <cell r="G198" t="str">
            <v>00</v>
          </cell>
          <cell r="H198">
            <v>207984</v>
          </cell>
          <cell r="I198">
            <v>207984</v>
          </cell>
          <cell r="J198">
            <v>0</v>
          </cell>
          <cell r="K198"/>
          <cell r="L198">
            <v>207984</v>
          </cell>
          <cell r="M198"/>
          <cell r="N198"/>
          <cell r="O198"/>
          <cell r="P198">
            <v>207984</v>
          </cell>
          <cell r="Q198"/>
          <cell r="R198"/>
          <cell r="S198"/>
          <cell r="T198">
            <v>207984</v>
          </cell>
          <cell r="U198"/>
          <cell r="V198"/>
          <cell r="W198" t="str">
            <v>17-443129-Title I-141</v>
          </cell>
        </row>
        <row r="199">
          <cell r="B199" t="str">
            <v>113150</v>
          </cell>
          <cell r="C199" t="str">
            <v>Lodi School District</v>
          </cell>
          <cell r="D199">
            <v>100083245</v>
          </cell>
          <cell r="E199" t="str">
            <v>Lodi School District</v>
          </cell>
          <cell r="F199"/>
          <cell r="G199" t="str">
            <v>00</v>
          </cell>
          <cell r="H199">
            <v>117652</v>
          </cell>
          <cell r="I199">
            <v>117652</v>
          </cell>
          <cell r="J199">
            <v>0</v>
          </cell>
          <cell r="K199"/>
          <cell r="L199">
            <v>117652</v>
          </cell>
          <cell r="M199"/>
          <cell r="N199"/>
          <cell r="O199"/>
          <cell r="P199">
            <v>117652</v>
          </cell>
          <cell r="Q199"/>
          <cell r="R199"/>
          <cell r="S199"/>
          <cell r="T199">
            <v>117652</v>
          </cell>
          <cell r="U199"/>
          <cell r="V199"/>
          <cell r="W199" t="str">
            <v>17-113150-Title I-141</v>
          </cell>
        </row>
        <row r="200">
          <cell r="B200" t="str">
            <v>143171</v>
          </cell>
          <cell r="C200" t="str">
            <v>Lomira School District</v>
          </cell>
          <cell r="D200" t="str">
            <v>100083252</v>
          </cell>
          <cell r="E200" t="str">
            <v>Lomira School District</v>
          </cell>
          <cell r="F200"/>
          <cell r="G200" t="str">
            <v>00</v>
          </cell>
          <cell r="H200">
            <v>100755</v>
          </cell>
          <cell r="I200">
            <v>100755</v>
          </cell>
          <cell r="J200">
            <v>0</v>
          </cell>
          <cell r="K200"/>
          <cell r="L200">
            <v>100755</v>
          </cell>
          <cell r="M200"/>
          <cell r="N200"/>
          <cell r="O200"/>
          <cell r="P200">
            <v>100755</v>
          </cell>
          <cell r="Q200"/>
          <cell r="R200"/>
          <cell r="S200"/>
          <cell r="T200">
            <v>100755</v>
          </cell>
          <cell r="U200"/>
          <cell r="V200"/>
          <cell r="W200" t="str">
            <v>17-143171-Title I-141</v>
          </cell>
        </row>
        <row r="201">
          <cell r="B201" t="str">
            <v>103206</v>
          </cell>
          <cell r="C201" t="str">
            <v>Loyal School District</v>
          </cell>
          <cell r="D201" t="str">
            <v>825396153</v>
          </cell>
          <cell r="E201" t="str">
            <v>Loyal School District</v>
          </cell>
          <cell r="F201"/>
          <cell r="G201"/>
          <cell r="H201">
            <v>249395</v>
          </cell>
          <cell r="I201">
            <v>249395</v>
          </cell>
          <cell r="J201"/>
          <cell r="K201"/>
          <cell r="L201">
            <v>249395</v>
          </cell>
          <cell r="M201"/>
          <cell r="N201"/>
          <cell r="O201"/>
          <cell r="P201">
            <v>249395</v>
          </cell>
          <cell r="Q201"/>
          <cell r="R201"/>
          <cell r="S201"/>
          <cell r="T201">
            <v>249395</v>
          </cell>
          <cell r="U201"/>
          <cell r="V201"/>
          <cell r="W201" t="str">
            <v>17-103206-Title I-141</v>
          </cell>
        </row>
        <row r="202">
          <cell r="B202" t="str">
            <v>483213</v>
          </cell>
          <cell r="C202" t="str">
            <v>Luck School District</v>
          </cell>
          <cell r="D202">
            <v>100083278</v>
          </cell>
          <cell r="E202" t="str">
            <v>Luck School District</v>
          </cell>
          <cell r="F202"/>
          <cell r="G202"/>
          <cell r="H202">
            <v>100836</v>
          </cell>
          <cell r="I202">
            <v>100836</v>
          </cell>
          <cell r="J202"/>
          <cell r="K202"/>
          <cell r="L202">
            <v>100836</v>
          </cell>
          <cell r="M202"/>
          <cell r="N202"/>
          <cell r="O202"/>
          <cell r="P202">
            <v>100836</v>
          </cell>
          <cell r="Q202"/>
          <cell r="R202"/>
          <cell r="S202"/>
          <cell r="T202">
            <v>100836</v>
          </cell>
          <cell r="U202"/>
          <cell r="V202"/>
          <cell r="W202" t="str">
            <v>17-483213-Title I-141</v>
          </cell>
        </row>
        <row r="203">
          <cell r="B203" t="str">
            <v>313220</v>
          </cell>
          <cell r="C203" t="str">
            <v>Luxemburg-Casco School District</v>
          </cell>
          <cell r="D203" t="str">
            <v>030201438</v>
          </cell>
          <cell r="E203" t="str">
            <v>Luxemburg-Casco School District</v>
          </cell>
          <cell r="F203"/>
          <cell r="G203"/>
          <cell r="H203">
            <v>158707</v>
          </cell>
          <cell r="I203">
            <v>158707</v>
          </cell>
          <cell r="J203"/>
          <cell r="K203"/>
          <cell r="L203">
            <v>158707</v>
          </cell>
          <cell r="M203"/>
          <cell r="N203"/>
          <cell r="O203"/>
          <cell r="P203">
            <v>158707</v>
          </cell>
          <cell r="Q203"/>
          <cell r="R203"/>
          <cell r="S203"/>
          <cell r="T203">
            <v>158707</v>
          </cell>
          <cell r="U203"/>
          <cell r="V203"/>
          <cell r="W203" t="str">
            <v>17-313220-Title I-141</v>
          </cell>
        </row>
        <row r="204">
          <cell r="B204" t="str">
            <v>133269</v>
          </cell>
          <cell r="C204" t="str">
            <v>Madison Metropolitan School District</v>
          </cell>
          <cell r="D204" t="str">
            <v>020466561</v>
          </cell>
          <cell r="E204" t="str">
            <v>Madison Metropolitan School District</v>
          </cell>
          <cell r="F204"/>
          <cell r="G204"/>
          <cell r="H204">
            <v>7443355</v>
          </cell>
          <cell r="I204">
            <v>7443355</v>
          </cell>
          <cell r="J204"/>
          <cell r="K204"/>
          <cell r="L204">
            <v>7443355</v>
          </cell>
          <cell r="M204"/>
          <cell r="N204"/>
          <cell r="O204"/>
          <cell r="P204">
            <v>7443355</v>
          </cell>
          <cell r="Q204"/>
          <cell r="R204"/>
          <cell r="S204"/>
          <cell r="T204">
            <v>7443355</v>
          </cell>
          <cell r="U204"/>
          <cell r="V204"/>
          <cell r="W204" t="str">
            <v>17-133269-Title I-141</v>
          </cell>
        </row>
        <row r="205">
          <cell r="B205" t="str">
            <v>683276</v>
          </cell>
          <cell r="C205" t="str">
            <v>Manawa School District</v>
          </cell>
          <cell r="D205" t="str">
            <v>028965465</v>
          </cell>
          <cell r="E205" t="str">
            <v>Manawa School District</v>
          </cell>
          <cell r="F205"/>
          <cell r="G205"/>
          <cell r="H205">
            <v>120467</v>
          </cell>
          <cell r="I205">
            <v>120467</v>
          </cell>
          <cell r="J205"/>
          <cell r="K205"/>
          <cell r="L205">
            <v>120467</v>
          </cell>
          <cell r="M205"/>
          <cell r="N205"/>
          <cell r="O205"/>
          <cell r="P205">
            <v>120467</v>
          </cell>
          <cell r="Q205"/>
          <cell r="R205"/>
          <cell r="S205"/>
          <cell r="T205">
            <v>120467</v>
          </cell>
          <cell r="U205"/>
          <cell r="V205"/>
          <cell r="W205" t="str">
            <v>17-683276-Title I-141</v>
          </cell>
        </row>
        <row r="206">
          <cell r="B206" t="str">
            <v>363290</v>
          </cell>
          <cell r="C206" t="str">
            <v>Manitowoc School District</v>
          </cell>
          <cell r="D206" t="str">
            <v>031936974</v>
          </cell>
          <cell r="E206" t="str">
            <v>Manitowoc School District</v>
          </cell>
          <cell r="F206"/>
          <cell r="G206"/>
          <cell r="H206">
            <v>1145983</v>
          </cell>
          <cell r="I206">
            <v>1145983</v>
          </cell>
          <cell r="J206"/>
          <cell r="K206"/>
          <cell r="L206">
            <v>1145983</v>
          </cell>
          <cell r="M206"/>
          <cell r="N206"/>
          <cell r="O206"/>
          <cell r="P206">
            <v>1145983</v>
          </cell>
          <cell r="Q206"/>
          <cell r="R206"/>
          <cell r="S206"/>
          <cell r="T206">
            <v>1145983</v>
          </cell>
          <cell r="U206"/>
          <cell r="V206"/>
          <cell r="W206" t="str">
            <v>17-363290-Title I-141</v>
          </cell>
        </row>
        <row r="207">
          <cell r="B207" t="str">
            <v>163297</v>
          </cell>
          <cell r="C207" t="str">
            <v>Maple School District</v>
          </cell>
          <cell r="D207" t="str">
            <v>036109254</v>
          </cell>
          <cell r="E207" t="str">
            <v>Maple School District</v>
          </cell>
          <cell r="F207"/>
          <cell r="G207"/>
          <cell r="H207">
            <v>192942</v>
          </cell>
          <cell r="I207">
            <v>192942</v>
          </cell>
          <cell r="J207"/>
          <cell r="K207"/>
          <cell r="L207">
            <v>192942</v>
          </cell>
          <cell r="M207"/>
          <cell r="N207"/>
          <cell r="O207"/>
          <cell r="P207">
            <v>192942</v>
          </cell>
          <cell r="Q207"/>
          <cell r="R207"/>
          <cell r="S207"/>
          <cell r="T207">
            <v>192942</v>
          </cell>
          <cell r="U207"/>
          <cell r="V207"/>
          <cell r="W207" t="str">
            <v>17-163297-Title I-141</v>
          </cell>
        </row>
        <row r="208">
          <cell r="B208" t="str">
            <v>401897</v>
          </cell>
          <cell r="C208" t="str">
            <v>Maple Dale-Indian Hill School District</v>
          </cell>
          <cell r="D208" t="str">
            <v>080512544</v>
          </cell>
          <cell r="E208" t="str">
            <v>Maple Dale-Indian Hill School District</v>
          </cell>
          <cell r="F208"/>
          <cell r="G208"/>
          <cell r="H208">
            <v>42043</v>
          </cell>
          <cell r="I208">
            <v>42043</v>
          </cell>
          <cell r="J208"/>
          <cell r="K208"/>
          <cell r="L208">
            <v>42043</v>
          </cell>
          <cell r="M208"/>
          <cell r="N208"/>
          <cell r="O208"/>
          <cell r="P208">
            <v>42043</v>
          </cell>
          <cell r="Q208"/>
          <cell r="R208"/>
          <cell r="S208"/>
          <cell r="T208">
            <v>42043</v>
          </cell>
          <cell r="U208"/>
          <cell r="V208"/>
          <cell r="W208" t="str">
            <v>17-401897-Title I-141</v>
          </cell>
        </row>
        <row r="209">
          <cell r="B209" t="str">
            <v>373304</v>
          </cell>
          <cell r="C209" t="str">
            <v>Marathon City School District</v>
          </cell>
          <cell r="D209">
            <v>100083328</v>
          </cell>
          <cell r="E209" t="str">
            <v>Marathon City School District</v>
          </cell>
          <cell r="F209"/>
          <cell r="G209"/>
          <cell r="H209">
            <v>46772</v>
          </cell>
          <cell r="I209">
            <v>46772</v>
          </cell>
          <cell r="J209"/>
          <cell r="K209"/>
          <cell r="L209">
            <v>46772</v>
          </cell>
          <cell r="M209"/>
          <cell r="N209"/>
          <cell r="O209"/>
          <cell r="P209">
            <v>46772</v>
          </cell>
          <cell r="Q209"/>
          <cell r="R209"/>
          <cell r="S209"/>
          <cell r="T209">
            <v>46772</v>
          </cell>
          <cell r="U209"/>
          <cell r="V209"/>
          <cell r="W209" t="str">
            <v>17-373304-Title I-141</v>
          </cell>
        </row>
        <row r="210">
          <cell r="B210" t="str">
            <v>383311</v>
          </cell>
          <cell r="C210" t="str">
            <v>Marinette School District</v>
          </cell>
          <cell r="D210" t="str">
            <v>100083336</v>
          </cell>
          <cell r="E210" t="str">
            <v>Marinette School District</v>
          </cell>
          <cell r="F210"/>
          <cell r="G210"/>
          <cell r="H210">
            <v>450457</v>
          </cell>
          <cell r="I210">
            <v>450457</v>
          </cell>
          <cell r="J210"/>
          <cell r="K210"/>
          <cell r="L210">
            <v>450457</v>
          </cell>
          <cell r="M210"/>
          <cell r="N210"/>
          <cell r="O210"/>
          <cell r="P210">
            <v>450457</v>
          </cell>
          <cell r="Q210"/>
          <cell r="R210"/>
          <cell r="S210"/>
          <cell r="T210">
            <v>450457</v>
          </cell>
          <cell r="U210"/>
          <cell r="V210"/>
          <cell r="W210" t="str">
            <v>17-383311-Title I-141</v>
          </cell>
        </row>
        <row r="211">
          <cell r="B211" t="str">
            <v>683318</v>
          </cell>
          <cell r="C211" t="str">
            <v>Marion School District</v>
          </cell>
          <cell r="D211">
            <v>100083344</v>
          </cell>
          <cell r="E211" t="str">
            <v>Marion School District</v>
          </cell>
          <cell r="F211"/>
          <cell r="G211"/>
          <cell r="H211">
            <v>173850</v>
          </cell>
          <cell r="I211">
            <v>173850</v>
          </cell>
          <cell r="J211"/>
          <cell r="K211"/>
          <cell r="L211">
            <v>173850</v>
          </cell>
          <cell r="M211"/>
          <cell r="N211"/>
          <cell r="O211"/>
          <cell r="P211">
            <v>173850</v>
          </cell>
          <cell r="Q211"/>
          <cell r="R211"/>
          <cell r="S211"/>
          <cell r="T211">
            <v>173850</v>
          </cell>
          <cell r="U211"/>
          <cell r="V211"/>
          <cell r="W211" t="str">
            <v>17-683318-Title I-141</v>
          </cell>
        </row>
        <row r="212">
          <cell r="B212" t="str">
            <v>243325</v>
          </cell>
          <cell r="C212" t="str">
            <v>Markesan School District</v>
          </cell>
          <cell r="D212" t="str">
            <v>869530675</v>
          </cell>
          <cell r="E212" t="str">
            <v>Markesan School District</v>
          </cell>
          <cell r="F212"/>
          <cell r="G212"/>
          <cell r="H212">
            <v>306854</v>
          </cell>
          <cell r="I212">
            <v>306854</v>
          </cell>
          <cell r="J212"/>
          <cell r="K212"/>
          <cell r="L212">
            <v>306854</v>
          </cell>
          <cell r="M212"/>
          <cell r="N212"/>
          <cell r="O212"/>
          <cell r="P212">
            <v>306854</v>
          </cell>
          <cell r="Q212"/>
          <cell r="R212"/>
          <cell r="S212"/>
          <cell r="T212">
            <v>306854</v>
          </cell>
          <cell r="U212"/>
          <cell r="V212"/>
          <cell r="W212" t="str">
            <v>17-243325-Title I-141</v>
          </cell>
        </row>
        <row r="213">
          <cell r="B213" t="str">
            <v>133332</v>
          </cell>
          <cell r="C213" t="str">
            <v>Marshall School District</v>
          </cell>
          <cell r="D213">
            <v>600894005</v>
          </cell>
          <cell r="E213" t="str">
            <v>Marshall School District</v>
          </cell>
          <cell r="F213"/>
          <cell r="G213"/>
          <cell r="H213">
            <v>248785</v>
          </cell>
          <cell r="I213">
            <v>248785</v>
          </cell>
          <cell r="J213"/>
          <cell r="K213"/>
          <cell r="L213">
            <v>248785</v>
          </cell>
          <cell r="M213"/>
          <cell r="N213"/>
          <cell r="O213"/>
          <cell r="P213">
            <v>248785</v>
          </cell>
          <cell r="Q213"/>
          <cell r="R213"/>
          <cell r="S213"/>
          <cell r="T213">
            <v>248785</v>
          </cell>
          <cell r="U213"/>
          <cell r="V213"/>
          <cell r="W213" t="str">
            <v>17-133332-Title I-141</v>
          </cell>
        </row>
        <row r="214">
          <cell r="B214" t="str">
            <v>713339</v>
          </cell>
          <cell r="C214" t="str">
            <v>Marshfield School District</v>
          </cell>
          <cell r="D214" t="str">
            <v>100083369</v>
          </cell>
          <cell r="E214" t="str">
            <v>Marshfield School District</v>
          </cell>
          <cell r="F214"/>
          <cell r="G214"/>
          <cell r="H214">
            <v>529361</v>
          </cell>
          <cell r="I214">
            <v>529361</v>
          </cell>
          <cell r="J214"/>
          <cell r="K214"/>
          <cell r="L214">
            <v>529361</v>
          </cell>
          <cell r="M214"/>
          <cell r="N214"/>
          <cell r="O214"/>
          <cell r="P214">
            <v>529361</v>
          </cell>
          <cell r="Q214"/>
          <cell r="R214"/>
          <cell r="S214"/>
          <cell r="T214">
            <v>529361</v>
          </cell>
          <cell r="U214"/>
          <cell r="V214"/>
          <cell r="W214" t="str">
            <v>17-713339-Title I-141</v>
          </cell>
        </row>
        <row r="215">
          <cell r="B215" t="str">
            <v>293360</v>
          </cell>
          <cell r="C215" t="str">
            <v>Mauston School District</v>
          </cell>
          <cell r="D215">
            <v>868411083</v>
          </cell>
          <cell r="E215" t="str">
            <v>Mauston School District</v>
          </cell>
          <cell r="F215"/>
          <cell r="G215"/>
          <cell r="H215">
            <v>365703</v>
          </cell>
          <cell r="I215">
            <v>365703</v>
          </cell>
          <cell r="J215"/>
          <cell r="K215"/>
          <cell r="L215">
            <v>365703</v>
          </cell>
          <cell r="M215"/>
          <cell r="N215"/>
          <cell r="O215"/>
          <cell r="P215">
            <v>365703</v>
          </cell>
          <cell r="Q215"/>
          <cell r="R215"/>
          <cell r="S215"/>
          <cell r="T215">
            <v>365703</v>
          </cell>
          <cell r="U215"/>
          <cell r="V215"/>
          <cell r="W215" t="str">
            <v>17-293360-Title I-141</v>
          </cell>
        </row>
        <row r="216">
          <cell r="B216" t="str">
            <v>143367</v>
          </cell>
          <cell r="C216" t="str">
            <v>Mayville School District</v>
          </cell>
          <cell r="D216">
            <v>100083377</v>
          </cell>
          <cell r="E216" t="str">
            <v>Mayville School District</v>
          </cell>
          <cell r="F216"/>
          <cell r="G216"/>
          <cell r="H216">
            <v>165164</v>
          </cell>
          <cell r="I216">
            <v>165164</v>
          </cell>
          <cell r="J216"/>
          <cell r="K216"/>
          <cell r="L216">
            <v>165164</v>
          </cell>
          <cell r="M216"/>
          <cell r="N216"/>
          <cell r="O216"/>
          <cell r="P216">
            <v>165164</v>
          </cell>
          <cell r="Q216"/>
          <cell r="R216"/>
          <cell r="S216"/>
          <cell r="T216">
            <v>165164</v>
          </cell>
          <cell r="U216"/>
          <cell r="V216"/>
          <cell r="W216" t="str">
            <v>17-143367-Title I-141</v>
          </cell>
        </row>
        <row r="217">
          <cell r="B217" t="str">
            <v>133381</v>
          </cell>
          <cell r="C217" t="str">
            <v>McFarland School District</v>
          </cell>
          <cell r="D217">
            <v>100585215</v>
          </cell>
          <cell r="E217" t="str">
            <v>McFarland School District</v>
          </cell>
          <cell r="F217"/>
          <cell r="G217"/>
          <cell r="H217">
            <v>116800</v>
          </cell>
          <cell r="I217">
            <v>116800</v>
          </cell>
          <cell r="J217"/>
          <cell r="K217"/>
          <cell r="L217">
            <v>116800</v>
          </cell>
          <cell r="M217"/>
          <cell r="N217"/>
          <cell r="O217"/>
          <cell r="P217">
            <v>116800</v>
          </cell>
          <cell r="Q217"/>
          <cell r="R217"/>
          <cell r="S217"/>
          <cell r="T217">
            <v>116800</v>
          </cell>
          <cell r="U217"/>
          <cell r="V217"/>
          <cell r="W217" t="str">
            <v>17-133381-Title I-141</v>
          </cell>
        </row>
        <row r="218">
          <cell r="B218" t="str">
            <v>603409</v>
          </cell>
          <cell r="C218" t="str">
            <v>Medford Area School District</v>
          </cell>
          <cell r="D218" t="str">
            <v>025608191</v>
          </cell>
          <cell r="E218" t="str">
            <v>Medford Area School District</v>
          </cell>
          <cell r="F218"/>
          <cell r="G218"/>
          <cell r="H218">
            <v>397124</v>
          </cell>
          <cell r="I218">
            <v>397124</v>
          </cell>
          <cell r="J218"/>
          <cell r="K218"/>
          <cell r="L218">
            <v>397124</v>
          </cell>
          <cell r="M218"/>
          <cell r="N218"/>
          <cell r="O218"/>
          <cell r="P218">
            <v>397124</v>
          </cell>
          <cell r="Q218"/>
          <cell r="R218"/>
          <cell r="S218"/>
          <cell r="T218">
            <v>397124</v>
          </cell>
          <cell r="U218"/>
          <cell r="V218"/>
          <cell r="W218" t="str">
            <v>17-603409-Title I-141</v>
          </cell>
        </row>
        <row r="219">
          <cell r="B219" t="str">
            <v>023427</v>
          </cell>
          <cell r="C219" t="str">
            <v>Mellen School District</v>
          </cell>
          <cell r="D219" t="str">
            <v>100083401</v>
          </cell>
          <cell r="E219" t="str">
            <v>Mellen School District</v>
          </cell>
          <cell r="F219"/>
          <cell r="G219"/>
          <cell r="H219">
            <v>87441</v>
          </cell>
          <cell r="I219">
            <v>87441</v>
          </cell>
          <cell r="J219"/>
          <cell r="K219"/>
          <cell r="L219">
            <v>87441</v>
          </cell>
          <cell r="M219"/>
          <cell r="N219"/>
          <cell r="O219"/>
          <cell r="P219">
            <v>87441</v>
          </cell>
          <cell r="Q219"/>
          <cell r="R219"/>
          <cell r="S219"/>
          <cell r="T219">
            <v>87441</v>
          </cell>
          <cell r="U219"/>
          <cell r="V219"/>
          <cell r="W219" t="str">
            <v>17-023427-Title I-141</v>
          </cell>
        </row>
        <row r="220">
          <cell r="B220" t="str">
            <v>273428</v>
          </cell>
          <cell r="C220" t="str">
            <v>Melrose-Mindoro School District</v>
          </cell>
          <cell r="D220" t="str">
            <v>091727263</v>
          </cell>
          <cell r="E220" t="str">
            <v>Melrose-Mindoro School District</v>
          </cell>
          <cell r="F220"/>
          <cell r="G220"/>
          <cell r="H220">
            <v>170771</v>
          </cell>
          <cell r="I220">
            <v>170771</v>
          </cell>
          <cell r="J220"/>
          <cell r="K220"/>
          <cell r="L220">
            <v>170771</v>
          </cell>
          <cell r="M220"/>
          <cell r="N220"/>
          <cell r="O220"/>
          <cell r="P220">
            <v>170771</v>
          </cell>
          <cell r="Q220"/>
          <cell r="R220"/>
          <cell r="S220"/>
          <cell r="T220">
            <v>170771</v>
          </cell>
          <cell r="U220"/>
          <cell r="V220"/>
          <cell r="W220" t="str">
            <v>17-273428-Title I-141</v>
          </cell>
        </row>
        <row r="221">
          <cell r="B221" t="str">
            <v>703430</v>
          </cell>
          <cell r="C221" t="str">
            <v>Menasha School District</v>
          </cell>
          <cell r="D221" t="str">
            <v>100083419</v>
          </cell>
          <cell r="E221" t="str">
            <v>Menasha School District</v>
          </cell>
          <cell r="F221"/>
          <cell r="G221"/>
          <cell r="H221">
            <v>895880</v>
          </cell>
          <cell r="I221">
            <v>895880</v>
          </cell>
          <cell r="J221"/>
          <cell r="K221"/>
          <cell r="L221">
            <v>895880</v>
          </cell>
          <cell r="M221"/>
          <cell r="N221"/>
          <cell r="O221"/>
          <cell r="P221">
            <v>895880</v>
          </cell>
          <cell r="Q221"/>
          <cell r="R221"/>
          <cell r="S221"/>
          <cell r="T221">
            <v>895880</v>
          </cell>
          <cell r="U221"/>
          <cell r="V221"/>
          <cell r="W221" t="str">
            <v>17-703430-Title I-141</v>
          </cell>
        </row>
        <row r="222">
          <cell r="B222" t="str">
            <v>723434</v>
          </cell>
          <cell r="C222" t="str">
            <v>Menominee Indian School District</v>
          </cell>
          <cell r="D222" t="str">
            <v>017442286</v>
          </cell>
          <cell r="E222" t="str">
            <v>Menominee Indian School District</v>
          </cell>
          <cell r="F222"/>
          <cell r="G222"/>
          <cell r="H222">
            <v>829655</v>
          </cell>
          <cell r="I222">
            <v>829655</v>
          </cell>
          <cell r="J222"/>
          <cell r="K222"/>
          <cell r="L222">
            <v>829655</v>
          </cell>
          <cell r="M222"/>
          <cell r="N222"/>
          <cell r="O222"/>
          <cell r="P222">
            <v>829655</v>
          </cell>
          <cell r="Q222"/>
          <cell r="R222"/>
          <cell r="S222"/>
          <cell r="T222">
            <v>829655</v>
          </cell>
          <cell r="U222"/>
          <cell r="V222"/>
          <cell r="W222" t="str">
            <v>17-723434-Title I-141</v>
          </cell>
        </row>
        <row r="223">
          <cell r="B223" t="str">
            <v>673437</v>
          </cell>
          <cell r="C223" t="str">
            <v>Menomonee Falls School District</v>
          </cell>
          <cell r="D223" t="str">
            <v>071161798</v>
          </cell>
          <cell r="E223" t="str">
            <v>Menomonee Falls School District</v>
          </cell>
          <cell r="F223"/>
          <cell r="G223"/>
          <cell r="H223">
            <v>189216</v>
          </cell>
          <cell r="I223">
            <v>189216</v>
          </cell>
          <cell r="J223"/>
          <cell r="K223"/>
          <cell r="L223">
            <v>189216</v>
          </cell>
          <cell r="M223"/>
          <cell r="N223"/>
          <cell r="O223"/>
          <cell r="P223">
            <v>189216</v>
          </cell>
          <cell r="Q223"/>
          <cell r="R223"/>
          <cell r="S223"/>
          <cell r="T223">
            <v>189216</v>
          </cell>
          <cell r="U223"/>
          <cell r="V223"/>
          <cell r="W223" t="str">
            <v>17-673437-Title I-141</v>
          </cell>
        </row>
        <row r="224">
          <cell r="B224" t="str">
            <v>173444</v>
          </cell>
          <cell r="C224" t="str">
            <v>Menomonie Area School District</v>
          </cell>
          <cell r="D224" t="str">
            <v>055464143</v>
          </cell>
          <cell r="E224" t="str">
            <v>Menomonie Area School District</v>
          </cell>
          <cell r="F224"/>
          <cell r="G224"/>
          <cell r="H224">
            <v>613689</v>
          </cell>
          <cell r="I224">
            <v>613689</v>
          </cell>
          <cell r="J224"/>
          <cell r="K224"/>
          <cell r="L224">
            <v>613689</v>
          </cell>
          <cell r="M224"/>
          <cell r="N224"/>
          <cell r="O224"/>
          <cell r="P224">
            <v>613689</v>
          </cell>
          <cell r="Q224"/>
          <cell r="R224"/>
          <cell r="S224"/>
          <cell r="T224">
            <v>613689</v>
          </cell>
          <cell r="U224"/>
          <cell r="V224"/>
          <cell r="W224" t="str">
            <v>17-173444-Title I-141</v>
          </cell>
        </row>
        <row r="225">
          <cell r="B225" t="str">
            <v>453479</v>
          </cell>
          <cell r="C225" t="str">
            <v>Mequon-Thiensville School District</v>
          </cell>
          <cell r="D225">
            <v>800513942</v>
          </cell>
          <cell r="E225" t="str">
            <v>Mequon-Thiensville School District</v>
          </cell>
          <cell r="F225"/>
          <cell r="G225"/>
          <cell r="H225">
            <v>99447</v>
          </cell>
          <cell r="I225">
            <v>99447</v>
          </cell>
          <cell r="J225"/>
          <cell r="K225"/>
          <cell r="L225">
            <v>99447</v>
          </cell>
          <cell r="M225"/>
          <cell r="N225"/>
          <cell r="O225"/>
          <cell r="P225">
            <v>99447</v>
          </cell>
          <cell r="Q225"/>
          <cell r="R225"/>
          <cell r="S225"/>
          <cell r="T225">
            <v>99447</v>
          </cell>
          <cell r="U225"/>
          <cell r="V225"/>
          <cell r="W225" t="str">
            <v>17-453479-Title I-141</v>
          </cell>
        </row>
        <row r="226">
          <cell r="B226" t="str">
            <v>263484</v>
          </cell>
          <cell r="C226" t="str">
            <v>Mercer School District</v>
          </cell>
          <cell r="D226" t="str">
            <v>100083443</v>
          </cell>
          <cell r="E226" t="str">
            <v>Mercer School District</v>
          </cell>
          <cell r="F226"/>
          <cell r="G226"/>
          <cell r="H226">
            <v>44724</v>
          </cell>
          <cell r="I226">
            <v>44724</v>
          </cell>
          <cell r="J226"/>
          <cell r="K226"/>
          <cell r="L226">
            <v>44724</v>
          </cell>
          <cell r="M226"/>
          <cell r="N226"/>
          <cell r="O226"/>
          <cell r="P226">
            <v>44724</v>
          </cell>
          <cell r="Q226"/>
          <cell r="R226"/>
          <cell r="S226"/>
          <cell r="T226">
            <v>44724</v>
          </cell>
          <cell r="U226"/>
          <cell r="V226"/>
          <cell r="W226" t="str">
            <v>17-263484-Title I-141</v>
          </cell>
        </row>
        <row r="227">
          <cell r="B227" t="str">
            <v>353500</v>
          </cell>
          <cell r="C227" t="str">
            <v>Merrill Area School District</v>
          </cell>
          <cell r="D227" t="str">
            <v>079970778</v>
          </cell>
          <cell r="E227" t="str">
            <v>Merrill Area School District</v>
          </cell>
          <cell r="F227"/>
          <cell r="G227"/>
          <cell r="H227">
            <v>443052</v>
          </cell>
          <cell r="I227">
            <v>443052</v>
          </cell>
          <cell r="J227"/>
          <cell r="K227"/>
          <cell r="L227">
            <v>443052</v>
          </cell>
          <cell r="M227"/>
          <cell r="N227"/>
          <cell r="O227"/>
          <cell r="P227">
            <v>443052</v>
          </cell>
          <cell r="Q227"/>
          <cell r="R227"/>
          <cell r="S227"/>
          <cell r="T227">
            <v>443052</v>
          </cell>
          <cell r="U227"/>
          <cell r="V227"/>
          <cell r="W227" t="str">
            <v>17-353500-Title I-141</v>
          </cell>
        </row>
        <row r="228">
          <cell r="B228" t="str">
            <v>673528</v>
          </cell>
          <cell r="C228" t="str">
            <v>Merton Community School District</v>
          </cell>
          <cell r="D228">
            <v>184360774</v>
          </cell>
          <cell r="E228" t="str">
            <v>Merton Community School District</v>
          </cell>
          <cell r="F228"/>
          <cell r="G228"/>
          <cell r="H228">
            <v>46615</v>
          </cell>
          <cell r="I228">
            <v>46615</v>
          </cell>
          <cell r="J228"/>
          <cell r="K228"/>
          <cell r="L228">
            <v>46615</v>
          </cell>
          <cell r="M228"/>
          <cell r="N228"/>
          <cell r="O228"/>
          <cell r="P228">
            <v>46615</v>
          </cell>
          <cell r="Q228"/>
          <cell r="R228"/>
          <cell r="S228"/>
          <cell r="T228">
            <v>46615</v>
          </cell>
          <cell r="U228"/>
          <cell r="V228"/>
          <cell r="W228" t="str">
            <v>17-673528-Title I-141</v>
          </cell>
        </row>
        <row r="229">
          <cell r="B229" t="str">
            <v>133549</v>
          </cell>
          <cell r="C229" t="str">
            <v>Middleton-Cross Plains School District</v>
          </cell>
          <cell r="D229" t="str">
            <v>093026367</v>
          </cell>
          <cell r="E229" t="str">
            <v>Middleton-Cross Plains School District</v>
          </cell>
          <cell r="F229"/>
          <cell r="G229"/>
          <cell r="H229">
            <v>480041</v>
          </cell>
          <cell r="I229">
            <v>480041</v>
          </cell>
          <cell r="J229"/>
          <cell r="K229"/>
          <cell r="L229">
            <v>480041</v>
          </cell>
          <cell r="M229"/>
          <cell r="N229"/>
          <cell r="O229"/>
          <cell r="P229">
            <v>480041</v>
          </cell>
          <cell r="Q229"/>
          <cell r="R229"/>
          <cell r="S229"/>
          <cell r="T229">
            <v>480041</v>
          </cell>
          <cell r="U229"/>
          <cell r="V229"/>
          <cell r="W229" t="str">
            <v>17-133549-Title I-141</v>
          </cell>
        </row>
        <row r="230">
          <cell r="B230" t="str">
            <v>533612</v>
          </cell>
          <cell r="C230" t="str">
            <v>Milton School District</v>
          </cell>
          <cell r="D230">
            <v>100083468</v>
          </cell>
          <cell r="E230" t="str">
            <v>Milton School District</v>
          </cell>
          <cell r="F230"/>
          <cell r="G230"/>
          <cell r="H230">
            <v>373297</v>
          </cell>
          <cell r="I230">
            <v>373297</v>
          </cell>
          <cell r="J230"/>
          <cell r="K230"/>
          <cell r="L230">
            <v>373297</v>
          </cell>
          <cell r="M230"/>
          <cell r="N230"/>
          <cell r="O230"/>
          <cell r="P230">
            <v>373297</v>
          </cell>
          <cell r="Q230"/>
          <cell r="R230"/>
          <cell r="S230"/>
          <cell r="T230">
            <v>373297</v>
          </cell>
          <cell r="U230"/>
          <cell r="V230"/>
          <cell r="W230" t="str">
            <v>17-533612-Title I-141</v>
          </cell>
        </row>
        <row r="231">
          <cell r="B231" t="str">
            <v>403619</v>
          </cell>
          <cell r="C231" t="str">
            <v>Milwaukee Public Schools</v>
          </cell>
          <cell r="D231" t="str">
            <v>076137892</v>
          </cell>
          <cell r="E231" t="str">
            <v>Milwaukee Public Schools</v>
          </cell>
          <cell r="F231"/>
          <cell r="G231"/>
          <cell r="H231">
            <v>70476074</v>
          </cell>
          <cell r="I231">
            <v>70476074</v>
          </cell>
          <cell r="J231"/>
          <cell r="K231"/>
          <cell r="L231">
            <v>70476074</v>
          </cell>
          <cell r="M231"/>
          <cell r="N231"/>
          <cell r="O231"/>
          <cell r="P231">
            <v>70476074</v>
          </cell>
          <cell r="Q231"/>
          <cell r="R231"/>
          <cell r="S231"/>
          <cell r="T231">
            <v>70476074</v>
          </cell>
          <cell r="U231"/>
          <cell r="V231"/>
          <cell r="W231" t="str">
            <v>17-403619-Title I-141</v>
          </cell>
        </row>
        <row r="232">
          <cell r="B232" t="str">
            <v>253633</v>
          </cell>
          <cell r="C232" t="str">
            <v>Mineral Point School District</v>
          </cell>
          <cell r="D232">
            <v>100587260</v>
          </cell>
          <cell r="E232" t="str">
            <v>Mineral Point School District</v>
          </cell>
          <cell r="F232"/>
          <cell r="G232"/>
          <cell r="H232">
            <v>88609</v>
          </cell>
          <cell r="I232">
            <v>88609</v>
          </cell>
          <cell r="J232"/>
          <cell r="K232"/>
          <cell r="L232">
            <v>88609</v>
          </cell>
          <cell r="M232"/>
          <cell r="N232"/>
          <cell r="O232"/>
          <cell r="P232">
            <v>88609</v>
          </cell>
          <cell r="Q232"/>
          <cell r="R232"/>
          <cell r="S232"/>
          <cell r="T232">
            <v>88609</v>
          </cell>
          <cell r="U232"/>
          <cell r="V232"/>
          <cell r="W232" t="str">
            <v>17-253633-Title I-141</v>
          </cell>
        </row>
        <row r="233">
          <cell r="B233" t="str">
            <v>433640</v>
          </cell>
          <cell r="C233" t="str">
            <v>Minocqua Joint #1 School District</v>
          </cell>
          <cell r="D233" t="str">
            <v>189347388</v>
          </cell>
          <cell r="E233" t="str">
            <v>Minocqua Joint #1 School District</v>
          </cell>
          <cell r="F233"/>
          <cell r="G233"/>
          <cell r="H233">
            <v>92845</v>
          </cell>
          <cell r="I233">
            <v>92845</v>
          </cell>
          <cell r="J233"/>
          <cell r="K233"/>
          <cell r="L233">
            <v>92845</v>
          </cell>
          <cell r="M233"/>
          <cell r="N233"/>
          <cell r="O233"/>
          <cell r="P233">
            <v>92845</v>
          </cell>
          <cell r="Q233"/>
          <cell r="R233"/>
          <cell r="S233"/>
          <cell r="T233">
            <v>92845</v>
          </cell>
          <cell r="U233"/>
          <cell r="V233"/>
          <cell r="W233" t="str">
            <v>17-433640-Title I-141</v>
          </cell>
        </row>
        <row r="234">
          <cell r="B234" t="str">
            <v>363661</v>
          </cell>
          <cell r="C234" t="str">
            <v>Mishicot School District</v>
          </cell>
          <cell r="D234">
            <v>100587302</v>
          </cell>
          <cell r="E234" t="str">
            <v>Mishicot School District</v>
          </cell>
          <cell r="F234"/>
          <cell r="G234"/>
          <cell r="H234">
            <v>76813</v>
          </cell>
          <cell r="I234">
            <v>76813</v>
          </cell>
          <cell r="J234"/>
          <cell r="K234"/>
          <cell r="L234">
            <v>76813</v>
          </cell>
          <cell r="M234"/>
          <cell r="N234"/>
          <cell r="O234"/>
          <cell r="P234">
            <v>76813</v>
          </cell>
          <cell r="Q234"/>
          <cell r="R234"/>
          <cell r="S234"/>
          <cell r="T234">
            <v>76813</v>
          </cell>
          <cell r="U234"/>
          <cell r="V234"/>
          <cell r="W234" t="str">
            <v>17-363661-Title I-141</v>
          </cell>
        </row>
        <row r="235">
          <cell r="B235" t="str">
            <v>063668</v>
          </cell>
          <cell r="C235" t="str">
            <v>Mondovi School District</v>
          </cell>
          <cell r="D235">
            <v>100641448</v>
          </cell>
          <cell r="E235" t="str">
            <v>Mondovi School District</v>
          </cell>
          <cell r="F235"/>
          <cell r="G235"/>
          <cell r="H235">
            <v>186588</v>
          </cell>
          <cell r="I235">
            <v>186588</v>
          </cell>
          <cell r="J235"/>
          <cell r="K235"/>
          <cell r="L235">
            <v>186588</v>
          </cell>
          <cell r="M235"/>
          <cell r="N235"/>
          <cell r="O235"/>
          <cell r="P235">
            <v>186588</v>
          </cell>
          <cell r="Q235"/>
          <cell r="R235"/>
          <cell r="S235"/>
          <cell r="T235">
            <v>186588</v>
          </cell>
          <cell r="U235"/>
          <cell r="V235"/>
          <cell r="W235" t="str">
            <v>17-063668-Title I-141</v>
          </cell>
        </row>
        <row r="236">
          <cell r="B236" t="str">
            <v>133675</v>
          </cell>
          <cell r="C236" t="str">
            <v>Monona Grove School District</v>
          </cell>
          <cell r="D236" t="str">
            <v>005781059</v>
          </cell>
          <cell r="E236" t="str">
            <v>Monona Grove School District</v>
          </cell>
          <cell r="F236"/>
          <cell r="G236"/>
          <cell r="H236">
            <v>236398</v>
          </cell>
          <cell r="I236">
            <v>236398</v>
          </cell>
          <cell r="J236"/>
          <cell r="K236"/>
          <cell r="L236">
            <v>236398</v>
          </cell>
          <cell r="M236"/>
          <cell r="N236"/>
          <cell r="O236"/>
          <cell r="P236">
            <v>236398</v>
          </cell>
          <cell r="Q236"/>
          <cell r="R236"/>
          <cell r="S236"/>
          <cell r="T236">
            <v>236398</v>
          </cell>
          <cell r="U236"/>
          <cell r="V236"/>
          <cell r="W236" t="str">
            <v>17-133675-Title I-141</v>
          </cell>
        </row>
        <row r="237">
          <cell r="B237" t="str">
            <v>233682</v>
          </cell>
          <cell r="C237" t="str">
            <v>Monroe School District</v>
          </cell>
          <cell r="D237">
            <v>100083526</v>
          </cell>
          <cell r="E237" t="str">
            <v>Monroe School District</v>
          </cell>
          <cell r="F237"/>
          <cell r="G237"/>
          <cell r="H237">
            <v>330369</v>
          </cell>
          <cell r="I237">
            <v>330369</v>
          </cell>
          <cell r="J237"/>
          <cell r="K237"/>
          <cell r="L237">
            <v>330369</v>
          </cell>
          <cell r="M237"/>
          <cell r="N237"/>
          <cell r="O237"/>
          <cell r="P237">
            <v>330369</v>
          </cell>
          <cell r="Q237"/>
          <cell r="R237"/>
          <cell r="S237"/>
          <cell r="T237">
            <v>330369</v>
          </cell>
          <cell r="U237"/>
          <cell r="V237"/>
          <cell r="W237" t="str">
            <v>17-233682-Title I-141</v>
          </cell>
        </row>
        <row r="238">
          <cell r="B238" t="str">
            <v>393689</v>
          </cell>
          <cell r="C238" t="str">
            <v>Montello School District</v>
          </cell>
          <cell r="D238" t="str">
            <v>017355124</v>
          </cell>
          <cell r="E238" t="str">
            <v>Montello School District</v>
          </cell>
          <cell r="F238"/>
          <cell r="G238"/>
          <cell r="H238">
            <v>263417</v>
          </cell>
          <cell r="I238">
            <v>263417</v>
          </cell>
          <cell r="J238"/>
          <cell r="K238"/>
          <cell r="L238">
            <v>263417</v>
          </cell>
          <cell r="M238"/>
          <cell r="N238"/>
          <cell r="O238"/>
          <cell r="P238">
            <v>263417</v>
          </cell>
          <cell r="Q238"/>
          <cell r="R238"/>
          <cell r="S238"/>
          <cell r="T238">
            <v>263417</v>
          </cell>
          <cell r="U238"/>
          <cell r="V238"/>
          <cell r="W238" t="str">
            <v>17-393689-Title I-141</v>
          </cell>
        </row>
        <row r="239">
          <cell r="B239" t="str">
            <v>233696</v>
          </cell>
          <cell r="C239" t="str">
            <v>Monticello School District</v>
          </cell>
          <cell r="D239">
            <v>189346745</v>
          </cell>
          <cell r="E239" t="str">
            <v>Monticello School District</v>
          </cell>
          <cell r="F239"/>
          <cell r="G239"/>
          <cell r="H239">
            <v>24238</v>
          </cell>
          <cell r="I239">
            <v>24238</v>
          </cell>
          <cell r="J239"/>
          <cell r="K239"/>
          <cell r="L239">
            <v>24238</v>
          </cell>
          <cell r="M239"/>
          <cell r="N239"/>
          <cell r="O239"/>
          <cell r="P239">
            <v>24238</v>
          </cell>
          <cell r="Q239"/>
          <cell r="R239"/>
          <cell r="S239"/>
          <cell r="T239">
            <v>24238</v>
          </cell>
          <cell r="U239"/>
          <cell r="V239"/>
          <cell r="W239" t="str">
            <v>17-233696-Title I-141</v>
          </cell>
        </row>
        <row r="240">
          <cell r="B240" t="str">
            <v>373787</v>
          </cell>
          <cell r="C240" t="str">
            <v>Mosinee School District</v>
          </cell>
          <cell r="D240">
            <v>787130228</v>
          </cell>
          <cell r="E240" t="str">
            <v>Mosinee School District</v>
          </cell>
          <cell r="F240"/>
          <cell r="G240"/>
          <cell r="H240">
            <v>181295</v>
          </cell>
          <cell r="I240">
            <v>181295</v>
          </cell>
          <cell r="J240"/>
          <cell r="K240"/>
          <cell r="L240">
            <v>181295</v>
          </cell>
          <cell r="M240"/>
          <cell r="N240"/>
          <cell r="O240"/>
          <cell r="P240">
            <v>181295</v>
          </cell>
          <cell r="Q240"/>
          <cell r="R240"/>
          <cell r="S240"/>
          <cell r="T240">
            <v>181295</v>
          </cell>
          <cell r="U240"/>
          <cell r="V240"/>
          <cell r="W240" t="str">
            <v>17-373787-Title I-141</v>
          </cell>
        </row>
        <row r="241">
          <cell r="B241" t="str">
            <v>133794</v>
          </cell>
          <cell r="C241" t="str">
            <v>Mount Horeb Area School District</v>
          </cell>
          <cell r="D241">
            <v>193078177</v>
          </cell>
          <cell r="E241" t="str">
            <v>Mount Horeb Area School District</v>
          </cell>
          <cell r="F241"/>
          <cell r="G241"/>
          <cell r="H241">
            <v>208440</v>
          </cell>
          <cell r="I241">
            <v>208440</v>
          </cell>
          <cell r="J241"/>
          <cell r="K241"/>
          <cell r="L241">
            <v>208440</v>
          </cell>
          <cell r="M241"/>
          <cell r="N241"/>
          <cell r="O241"/>
          <cell r="P241">
            <v>208440</v>
          </cell>
          <cell r="Q241"/>
          <cell r="R241"/>
          <cell r="S241"/>
          <cell r="T241">
            <v>208440</v>
          </cell>
          <cell r="U241"/>
          <cell r="V241"/>
          <cell r="W241" t="str">
            <v>17-133794-Title I-141</v>
          </cell>
        </row>
        <row r="242">
          <cell r="B242" t="str">
            <v>673822</v>
          </cell>
          <cell r="C242" t="str">
            <v>Mukwonago School District</v>
          </cell>
          <cell r="D242" t="str">
            <v>078936119</v>
          </cell>
          <cell r="E242" t="str">
            <v>Mukwonago School District</v>
          </cell>
          <cell r="F242"/>
          <cell r="G242"/>
          <cell r="H242">
            <v>137368</v>
          </cell>
          <cell r="I242">
            <v>137368</v>
          </cell>
          <cell r="J242"/>
          <cell r="K242"/>
          <cell r="L242">
            <v>137368</v>
          </cell>
          <cell r="M242"/>
          <cell r="N242"/>
          <cell r="O242"/>
          <cell r="P242">
            <v>137368</v>
          </cell>
          <cell r="Q242"/>
          <cell r="R242"/>
          <cell r="S242"/>
          <cell r="T242">
            <v>137368</v>
          </cell>
          <cell r="U242"/>
          <cell r="V242"/>
          <cell r="W242" t="str">
            <v>17-673822-Title I-141</v>
          </cell>
        </row>
        <row r="243">
          <cell r="B243" t="str">
            <v>673857</v>
          </cell>
          <cell r="C243" t="str">
            <v>Muskego-Norway School District</v>
          </cell>
          <cell r="D243" t="str">
            <v>028625044</v>
          </cell>
          <cell r="E243" t="str">
            <v>Muskego-Norway School District</v>
          </cell>
          <cell r="F243"/>
          <cell r="G243"/>
          <cell r="H243">
            <v>158832</v>
          </cell>
          <cell r="I243">
            <v>158832</v>
          </cell>
          <cell r="J243"/>
          <cell r="K243"/>
          <cell r="L243">
            <v>158832</v>
          </cell>
          <cell r="M243"/>
          <cell r="N243"/>
          <cell r="O243"/>
          <cell r="P243">
            <v>158832</v>
          </cell>
          <cell r="Q243"/>
          <cell r="R243"/>
          <cell r="S243"/>
          <cell r="T243">
            <v>158832</v>
          </cell>
          <cell r="U243"/>
          <cell r="V243"/>
          <cell r="W243" t="str">
            <v>17-673857-Title I-141</v>
          </cell>
        </row>
        <row r="244">
          <cell r="B244" t="str">
            <v>293871</v>
          </cell>
          <cell r="C244" t="str">
            <v>Necedah Area School District</v>
          </cell>
          <cell r="D244" t="str">
            <v>013907977</v>
          </cell>
          <cell r="E244" t="str">
            <v>Necedah Area School District</v>
          </cell>
          <cell r="F244"/>
          <cell r="G244"/>
          <cell r="H244">
            <v>189573</v>
          </cell>
          <cell r="I244">
            <v>189573</v>
          </cell>
          <cell r="J244"/>
          <cell r="K244"/>
          <cell r="L244">
            <v>189573</v>
          </cell>
          <cell r="M244"/>
          <cell r="N244"/>
          <cell r="O244"/>
          <cell r="P244">
            <v>189573</v>
          </cell>
          <cell r="Q244"/>
          <cell r="R244"/>
          <cell r="S244"/>
          <cell r="T244">
            <v>189573</v>
          </cell>
          <cell r="U244"/>
          <cell r="V244"/>
          <cell r="W244" t="str">
            <v>17-293871-Title I-141</v>
          </cell>
        </row>
        <row r="245">
          <cell r="B245" t="str">
            <v>703892</v>
          </cell>
          <cell r="C245" t="str">
            <v>Neenah Joint School District</v>
          </cell>
          <cell r="D245" t="str">
            <v>100675479</v>
          </cell>
          <cell r="E245" t="str">
            <v>Neenah Joint School District</v>
          </cell>
          <cell r="F245"/>
          <cell r="G245"/>
          <cell r="H245">
            <v>745117</v>
          </cell>
          <cell r="I245">
            <v>745117</v>
          </cell>
          <cell r="J245"/>
          <cell r="K245"/>
          <cell r="L245">
            <v>745117</v>
          </cell>
          <cell r="M245"/>
          <cell r="N245"/>
          <cell r="O245"/>
          <cell r="P245">
            <v>745117</v>
          </cell>
          <cell r="Q245"/>
          <cell r="R245"/>
          <cell r="S245"/>
          <cell r="T245">
            <v>745117</v>
          </cell>
          <cell r="U245"/>
          <cell r="V245"/>
          <cell r="W245" t="str">
            <v>17-703892-Title I-141</v>
          </cell>
        </row>
        <row r="246">
          <cell r="B246" t="str">
            <v>103899</v>
          </cell>
          <cell r="C246" t="str">
            <v>Neillsville School District</v>
          </cell>
          <cell r="D246">
            <v>100083591</v>
          </cell>
          <cell r="E246" t="str">
            <v>Neillsville School District</v>
          </cell>
          <cell r="F246"/>
          <cell r="G246"/>
          <cell r="H246">
            <v>248104</v>
          </cell>
          <cell r="I246">
            <v>248104</v>
          </cell>
          <cell r="J246"/>
          <cell r="K246"/>
          <cell r="L246">
            <v>248104</v>
          </cell>
          <cell r="M246"/>
          <cell r="N246"/>
          <cell r="O246"/>
          <cell r="P246">
            <v>248104</v>
          </cell>
          <cell r="Q246"/>
          <cell r="R246"/>
          <cell r="S246"/>
          <cell r="T246">
            <v>248104</v>
          </cell>
          <cell r="U246"/>
          <cell r="V246"/>
          <cell r="W246" t="str">
            <v>17-103899-Title I-141</v>
          </cell>
        </row>
        <row r="247">
          <cell r="B247" t="str">
            <v>713906</v>
          </cell>
          <cell r="C247" t="str">
            <v>Nekoosa School District</v>
          </cell>
          <cell r="D247" t="str">
            <v>930718762</v>
          </cell>
          <cell r="E247" t="str">
            <v>Nekoosa School District</v>
          </cell>
          <cell r="F247"/>
          <cell r="G247"/>
          <cell r="H247">
            <v>231312</v>
          </cell>
          <cell r="I247">
            <v>231312</v>
          </cell>
          <cell r="J247"/>
          <cell r="K247"/>
          <cell r="L247">
            <v>231312</v>
          </cell>
          <cell r="M247"/>
          <cell r="N247"/>
          <cell r="O247"/>
          <cell r="P247">
            <v>231312</v>
          </cell>
          <cell r="Q247"/>
          <cell r="R247"/>
          <cell r="S247"/>
          <cell r="T247">
            <v>231312</v>
          </cell>
          <cell r="U247"/>
          <cell r="V247"/>
          <cell r="W247" t="str">
            <v>17-713906-Title I-141</v>
          </cell>
        </row>
        <row r="248">
          <cell r="B248" t="str">
            <v>093920</v>
          </cell>
          <cell r="C248" t="str">
            <v>New Auburn School District</v>
          </cell>
          <cell r="D248" t="str">
            <v>037832235</v>
          </cell>
          <cell r="E248" t="str">
            <v>New Auburn School District</v>
          </cell>
          <cell r="F248"/>
          <cell r="G248"/>
          <cell r="H248">
            <v>83478</v>
          </cell>
          <cell r="I248">
            <v>83478</v>
          </cell>
          <cell r="J248"/>
          <cell r="K248"/>
          <cell r="L248">
            <v>83478</v>
          </cell>
          <cell r="M248"/>
          <cell r="N248"/>
          <cell r="O248"/>
          <cell r="P248">
            <v>83478</v>
          </cell>
          <cell r="Q248"/>
          <cell r="R248"/>
          <cell r="S248"/>
          <cell r="T248">
            <v>83478</v>
          </cell>
          <cell r="U248"/>
          <cell r="V248"/>
          <cell r="W248" t="str">
            <v>17-093920-Title I-141</v>
          </cell>
        </row>
        <row r="249">
          <cell r="B249" t="str">
            <v>673925</v>
          </cell>
          <cell r="C249" t="str">
            <v>New Berlin School District</v>
          </cell>
          <cell r="D249" t="str">
            <v>078948544</v>
          </cell>
          <cell r="E249" t="str">
            <v>New Berlin School District</v>
          </cell>
          <cell r="F249"/>
          <cell r="G249"/>
          <cell r="H249">
            <v>132692</v>
          </cell>
          <cell r="I249">
            <v>132692</v>
          </cell>
          <cell r="J249"/>
          <cell r="K249"/>
          <cell r="L249">
            <v>132692</v>
          </cell>
          <cell r="M249"/>
          <cell r="N249"/>
          <cell r="O249"/>
          <cell r="P249">
            <v>132692</v>
          </cell>
          <cell r="Q249"/>
          <cell r="R249"/>
          <cell r="S249"/>
          <cell r="T249">
            <v>132692</v>
          </cell>
          <cell r="U249"/>
          <cell r="V249"/>
          <cell r="W249" t="str">
            <v>17-673925-Title I-141</v>
          </cell>
        </row>
        <row r="250">
          <cell r="B250" t="str">
            <v>233934</v>
          </cell>
          <cell r="C250" t="str">
            <v>New Glarus School District</v>
          </cell>
          <cell r="D250">
            <v>100083617</v>
          </cell>
          <cell r="E250" t="str">
            <v>New Glarus School District</v>
          </cell>
          <cell r="F250"/>
          <cell r="G250"/>
          <cell r="H250">
            <v>26792</v>
          </cell>
          <cell r="I250">
            <v>26792</v>
          </cell>
          <cell r="J250"/>
          <cell r="K250"/>
          <cell r="L250">
            <v>26792</v>
          </cell>
          <cell r="M250"/>
          <cell r="N250"/>
          <cell r="O250"/>
          <cell r="P250">
            <v>26792</v>
          </cell>
          <cell r="Q250"/>
          <cell r="R250"/>
          <cell r="S250"/>
          <cell r="T250">
            <v>26792</v>
          </cell>
          <cell r="U250"/>
          <cell r="V250"/>
          <cell r="W250" t="str">
            <v>17-233934-Title I-141</v>
          </cell>
        </row>
        <row r="251">
          <cell r="B251" t="str">
            <v>083941</v>
          </cell>
          <cell r="C251" t="str">
            <v>New Holstein School District</v>
          </cell>
          <cell r="D251" t="str">
            <v>002614691</v>
          </cell>
          <cell r="E251" t="str">
            <v>New Holstein School District</v>
          </cell>
          <cell r="F251"/>
          <cell r="G251"/>
          <cell r="H251">
            <v>113764</v>
          </cell>
          <cell r="I251">
            <v>113764</v>
          </cell>
          <cell r="J251"/>
          <cell r="K251"/>
          <cell r="L251">
            <v>113764</v>
          </cell>
          <cell r="M251"/>
          <cell r="N251"/>
          <cell r="O251"/>
          <cell r="P251">
            <v>113764</v>
          </cell>
          <cell r="Q251"/>
          <cell r="R251"/>
          <cell r="S251"/>
          <cell r="T251">
            <v>113764</v>
          </cell>
          <cell r="U251"/>
          <cell r="V251"/>
          <cell r="W251" t="str">
            <v>17-083941-Title I-141</v>
          </cell>
        </row>
        <row r="252">
          <cell r="B252" t="str">
            <v>293948</v>
          </cell>
          <cell r="C252" t="str">
            <v>New Lisbon School District</v>
          </cell>
          <cell r="D252" t="str">
            <v>030687834</v>
          </cell>
          <cell r="E252" t="str">
            <v>New Lisbon School District</v>
          </cell>
          <cell r="F252"/>
          <cell r="G252"/>
          <cell r="H252">
            <v>176259</v>
          </cell>
          <cell r="I252">
            <v>176259</v>
          </cell>
          <cell r="J252"/>
          <cell r="K252"/>
          <cell r="L252">
            <v>176259</v>
          </cell>
          <cell r="M252"/>
          <cell r="N252"/>
          <cell r="O252"/>
          <cell r="P252">
            <v>176259</v>
          </cell>
          <cell r="Q252"/>
          <cell r="R252"/>
          <cell r="S252"/>
          <cell r="T252">
            <v>176259</v>
          </cell>
          <cell r="U252"/>
          <cell r="V252"/>
          <cell r="W252" t="str">
            <v>17-293948-Title I-141</v>
          </cell>
        </row>
        <row r="253">
          <cell r="B253" t="str">
            <v>683955</v>
          </cell>
          <cell r="C253" t="str">
            <v>New London School District</v>
          </cell>
          <cell r="D253" t="str">
            <v>100083641</v>
          </cell>
          <cell r="E253" t="str">
            <v>New London School District</v>
          </cell>
          <cell r="F253"/>
          <cell r="G253"/>
          <cell r="H253">
            <v>331384</v>
          </cell>
          <cell r="I253">
            <v>331384</v>
          </cell>
          <cell r="J253"/>
          <cell r="K253"/>
          <cell r="L253">
            <v>331384</v>
          </cell>
          <cell r="M253"/>
          <cell r="N253"/>
          <cell r="O253"/>
          <cell r="P253">
            <v>331384</v>
          </cell>
          <cell r="Q253"/>
          <cell r="R253"/>
          <cell r="S253"/>
          <cell r="T253">
            <v>331384</v>
          </cell>
          <cell r="U253"/>
          <cell r="V253"/>
          <cell r="W253" t="str">
            <v>17-683955-Title I-141</v>
          </cell>
        </row>
        <row r="254">
          <cell r="B254" t="str">
            <v>553962</v>
          </cell>
          <cell r="C254" t="str">
            <v>New Richmond School District</v>
          </cell>
          <cell r="D254" t="str">
            <v>010353670</v>
          </cell>
          <cell r="E254" t="str">
            <v>New Richmond School District</v>
          </cell>
          <cell r="F254"/>
          <cell r="G254"/>
          <cell r="H254">
            <v>235924</v>
          </cell>
          <cell r="I254">
            <v>235924</v>
          </cell>
          <cell r="J254"/>
          <cell r="K254"/>
          <cell r="L254">
            <v>235924</v>
          </cell>
          <cell r="M254"/>
          <cell r="N254"/>
          <cell r="O254"/>
          <cell r="P254">
            <v>235924</v>
          </cell>
          <cell r="Q254"/>
          <cell r="R254"/>
          <cell r="S254"/>
          <cell r="T254">
            <v>235924</v>
          </cell>
          <cell r="U254"/>
          <cell r="V254"/>
          <cell r="W254" t="str">
            <v>17-553962-Title I-141</v>
          </cell>
        </row>
        <row r="255">
          <cell r="B255" t="str">
            <v>383969</v>
          </cell>
          <cell r="C255" t="str">
            <v>Niagara School District</v>
          </cell>
          <cell r="D255">
            <v>193078912</v>
          </cell>
          <cell r="E255" t="str">
            <v>Niagara School District</v>
          </cell>
          <cell r="F255"/>
          <cell r="G255"/>
          <cell r="H255">
            <v>124813</v>
          </cell>
          <cell r="I255">
            <v>124813</v>
          </cell>
          <cell r="J255"/>
          <cell r="K255"/>
          <cell r="L255">
            <v>124813</v>
          </cell>
          <cell r="M255"/>
          <cell r="N255"/>
          <cell r="O255"/>
          <cell r="P255">
            <v>124813</v>
          </cell>
          <cell r="Q255"/>
          <cell r="R255"/>
          <cell r="S255"/>
          <cell r="T255">
            <v>124813</v>
          </cell>
          <cell r="U255"/>
          <cell r="V255"/>
          <cell r="W255" t="str">
            <v>17-383969-Title I-141</v>
          </cell>
        </row>
        <row r="256">
          <cell r="B256" t="str">
            <v>402177</v>
          </cell>
          <cell r="C256" t="str">
            <v>Nicolet Union High School</v>
          </cell>
          <cell r="D256" t="str">
            <v>076152933</v>
          </cell>
          <cell r="E256" t="str">
            <v>Nicolet Union High School</v>
          </cell>
          <cell r="F256"/>
          <cell r="G256"/>
          <cell r="H256">
            <v>92621</v>
          </cell>
          <cell r="I256">
            <v>92621</v>
          </cell>
          <cell r="J256"/>
          <cell r="K256"/>
          <cell r="L256">
            <v>92621</v>
          </cell>
          <cell r="M256"/>
          <cell r="N256"/>
          <cell r="O256"/>
          <cell r="P256">
            <v>92621</v>
          </cell>
          <cell r="Q256"/>
          <cell r="R256"/>
          <cell r="S256"/>
          <cell r="T256">
            <v>92621</v>
          </cell>
          <cell r="U256"/>
          <cell r="V256"/>
          <cell r="W256" t="str">
            <v>17-402177-Title I-141</v>
          </cell>
        </row>
        <row r="257">
          <cell r="B257" t="str">
            <v>673976</v>
          </cell>
          <cell r="C257" t="str">
            <v>Norris School District</v>
          </cell>
          <cell r="D257">
            <v>100083666</v>
          </cell>
          <cell r="E257" t="str">
            <v>Norris School District</v>
          </cell>
          <cell r="F257"/>
          <cell r="G257"/>
          <cell r="H257">
            <v>47437</v>
          </cell>
          <cell r="I257">
            <v>47437</v>
          </cell>
          <cell r="J257"/>
          <cell r="K257"/>
          <cell r="L257">
            <v>47437</v>
          </cell>
          <cell r="M257"/>
          <cell r="N257"/>
          <cell r="O257"/>
          <cell r="P257">
            <v>47437</v>
          </cell>
          <cell r="Q257"/>
          <cell r="R257"/>
          <cell r="S257"/>
          <cell r="T257">
            <v>47437</v>
          </cell>
          <cell r="U257"/>
          <cell r="V257"/>
          <cell r="W257" t="str">
            <v>17-673976-Title I-141</v>
          </cell>
        </row>
        <row r="258">
          <cell r="B258" t="str">
            <v>514690</v>
          </cell>
          <cell r="C258" t="str">
            <v>North Cape School District</v>
          </cell>
          <cell r="D258">
            <v>100589563</v>
          </cell>
          <cell r="E258" t="str">
            <v>North Cape School District</v>
          </cell>
          <cell r="F258"/>
          <cell r="G258"/>
          <cell r="H258">
            <v>0</v>
          </cell>
          <cell r="I258">
            <v>0</v>
          </cell>
          <cell r="J258"/>
          <cell r="K258"/>
          <cell r="L258">
            <v>0</v>
          </cell>
          <cell r="M258"/>
          <cell r="N258"/>
          <cell r="O258"/>
          <cell r="P258">
            <v>0</v>
          </cell>
          <cell r="Q258"/>
          <cell r="R258"/>
          <cell r="S258"/>
          <cell r="T258">
            <v>0</v>
          </cell>
          <cell r="U258"/>
          <cell r="V258"/>
          <cell r="W258" t="str">
            <v>17-514690-Title I-141</v>
          </cell>
        </row>
        <row r="259">
          <cell r="B259" t="str">
            <v>122016</v>
          </cell>
          <cell r="C259" t="str">
            <v>North Crawford School District</v>
          </cell>
          <cell r="D259" t="str">
            <v>004915146</v>
          </cell>
          <cell r="E259" t="str">
            <v>North Crawford School District</v>
          </cell>
          <cell r="F259"/>
          <cell r="G259"/>
          <cell r="H259">
            <v>146043</v>
          </cell>
          <cell r="I259">
            <v>146043</v>
          </cell>
          <cell r="J259"/>
          <cell r="K259"/>
          <cell r="L259">
            <v>146043</v>
          </cell>
          <cell r="M259"/>
          <cell r="N259"/>
          <cell r="O259"/>
          <cell r="P259">
            <v>146043</v>
          </cell>
          <cell r="Q259"/>
          <cell r="R259"/>
          <cell r="S259"/>
          <cell r="T259">
            <v>146043</v>
          </cell>
          <cell r="U259"/>
          <cell r="V259"/>
          <cell r="W259" t="str">
            <v>17-122016-Title I-141</v>
          </cell>
        </row>
        <row r="260">
          <cell r="B260" t="str">
            <v>203983</v>
          </cell>
          <cell r="C260" t="str">
            <v>North Fond du Lac School District</v>
          </cell>
          <cell r="D260" t="str">
            <v>009428459</v>
          </cell>
          <cell r="E260" t="str">
            <v>North Fond du Lac School District</v>
          </cell>
          <cell r="F260"/>
          <cell r="G260"/>
          <cell r="H260">
            <v>157225</v>
          </cell>
          <cell r="I260">
            <v>157225</v>
          </cell>
          <cell r="J260"/>
          <cell r="K260"/>
          <cell r="L260">
            <v>157225</v>
          </cell>
          <cell r="M260"/>
          <cell r="N260"/>
          <cell r="O260"/>
          <cell r="P260">
            <v>157225</v>
          </cell>
          <cell r="Q260"/>
          <cell r="R260"/>
          <cell r="S260"/>
          <cell r="T260">
            <v>157225</v>
          </cell>
          <cell r="U260"/>
          <cell r="V260"/>
          <cell r="W260" t="str">
            <v>17-203983-Title I-141</v>
          </cell>
        </row>
        <row r="261">
          <cell r="B261" t="str">
            <v>673514</v>
          </cell>
          <cell r="C261" t="str">
            <v>North Lake School District</v>
          </cell>
          <cell r="D261">
            <v>788950145</v>
          </cell>
          <cell r="E261" t="str">
            <v>North Lake School District</v>
          </cell>
          <cell r="F261"/>
          <cell r="G261"/>
          <cell r="H261">
            <v>6237</v>
          </cell>
          <cell r="I261">
            <v>6237</v>
          </cell>
          <cell r="J261"/>
          <cell r="K261"/>
          <cell r="L261">
            <v>6237</v>
          </cell>
          <cell r="M261"/>
          <cell r="N261"/>
          <cell r="O261"/>
          <cell r="P261">
            <v>6237</v>
          </cell>
          <cell r="Q261"/>
          <cell r="R261"/>
          <cell r="S261"/>
          <cell r="T261">
            <v>6237</v>
          </cell>
          <cell r="U261"/>
          <cell r="V261"/>
          <cell r="W261" t="str">
            <v>17-673514-Title I-141</v>
          </cell>
        </row>
        <row r="262">
          <cell r="B262" t="str">
            <v>630616</v>
          </cell>
          <cell r="C262" t="str">
            <v>North Lakeland School District</v>
          </cell>
          <cell r="D262">
            <v>193503844</v>
          </cell>
          <cell r="E262" t="str">
            <v>North Lakeland School District</v>
          </cell>
          <cell r="F262"/>
          <cell r="G262"/>
          <cell r="H262">
            <v>41270</v>
          </cell>
          <cell r="I262">
            <v>41270</v>
          </cell>
          <cell r="J262"/>
          <cell r="K262"/>
          <cell r="L262">
            <v>41270</v>
          </cell>
          <cell r="M262"/>
          <cell r="N262"/>
          <cell r="O262"/>
          <cell r="P262">
            <v>41270</v>
          </cell>
          <cell r="Q262"/>
          <cell r="R262"/>
          <cell r="S262"/>
          <cell r="T262">
            <v>41270</v>
          </cell>
          <cell r="U262"/>
          <cell r="V262"/>
          <cell r="W262" t="str">
            <v>17-630616-Title I-141</v>
          </cell>
        </row>
        <row r="263">
          <cell r="B263" t="str">
            <v>451945</v>
          </cell>
          <cell r="C263" t="str">
            <v>Northern Ozaukee School District</v>
          </cell>
          <cell r="D263">
            <v>156962524</v>
          </cell>
          <cell r="E263" t="str">
            <v>Northern Ozaukee School District</v>
          </cell>
          <cell r="F263"/>
          <cell r="G263"/>
          <cell r="H263">
            <v>53753</v>
          </cell>
          <cell r="I263">
            <v>53753</v>
          </cell>
          <cell r="J263"/>
          <cell r="K263"/>
          <cell r="L263">
            <v>53753</v>
          </cell>
          <cell r="M263"/>
          <cell r="N263"/>
          <cell r="O263"/>
          <cell r="P263">
            <v>53753</v>
          </cell>
          <cell r="Q263"/>
          <cell r="R263"/>
          <cell r="S263"/>
          <cell r="T263">
            <v>53753</v>
          </cell>
          <cell r="U263"/>
          <cell r="V263"/>
          <cell r="W263" t="str">
            <v>17-451945-Title I-141</v>
          </cell>
        </row>
        <row r="264">
          <cell r="B264" t="str">
            <v>631526</v>
          </cell>
          <cell r="C264" t="str">
            <v>Northland Pines School District</v>
          </cell>
          <cell r="D264" t="str">
            <v>083297770</v>
          </cell>
          <cell r="E264" t="str">
            <v>Northland Pines School District</v>
          </cell>
          <cell r="F264"/>
          <cell r="G264"/>
          <cell r="H264">
            <v>277611</v>
          </cell>
          <cell r="I264">
            <v>277611</v>
          </cell>
          <cell r="J264"/>
          <cell r="K264"/>
          <cell r="L264">
            <v>277611</v>
          </cell>
          <cell r="M264"/>
          <cell r="N264"/>
          <cell r="O264"/>
          <cell r="P264">
            <v>277611</v>
          </cell>
          <cell r="Q264"/>
          <cell r="R264"/>
          <cell r="S264"/>
          <cell r="T264">
            <v>277611</v>
          </cell>
          <cell r="U264"/>
          <cell r="V264"/>
          <cell r="W264" t="str">
            <v>17-631526-Title I-141</v>
          </cell>
        </row>
        <row r="265">
          <cell r="B265" t="str">
            <v>653654</v>
          </cell>
          <cell r="C265" t="str">
            <v>Northwood School District</v>
          </cell>
          <cell r="D265" t="str">
            <v>193459633</v>
          </cell>
          <cell r="E265" t="str">
            <v>Northwood School District</v>
          </cell>
          <cell r="F265"/>
          <cell r="G265"/>
          <cell r="H265">
            <v>100178</v>
          </cell>
          <cell r="I265">
            <v>100178</v>
          </cell>
          <cell r="J265"/>
          <cell r="K265"/>
          <cell r="L265">
            <v>100178</v>
          </cell>
          <cell r="M265"/>
          <cell r="N265"/>
          <cell r="O265"/>
          <cell r="P265">
            <v>100178</v>
          </cell>
          <cell r="Q265"/>
          <cell r="R265"/>
          <cell r="S265"/>
          <cell r="T265">
            <v>100178</v>
          </cell>
          <cell r="U265"/>
          <cell r="V265"/>
          <cell r="W265" t="str">
            <v>17-653654-Title I-141</v>
          </cell>
        </row>
        <row r="266">
          <cell r="B266" t="str">
            <v>413990</v>
          </cell>
          <cell r="C266" t="str">
            <v>Norwalk-Ontario-Wilton School District</v>
          </cell>
          <cell r="D266" t="str">
            <v>100675495</v>
          </cell>
          <cell r="E266" t="str">
            <v>Norwalk-Ontario-Wilton School District</v>
          </cell>
          <cell r="F266"/>
          <cell r="G266"/>
          <cell r="H266">
            <v>415006</v>
          </cell>
          <cell r="I266">
            <v>415006</v>
          </cell>
          <cell r="J266"/>
          <cell r="K266"/>
          <cell r="L266">
            <v>415006</v>
          </cell>
          <cell r="M266"/>
          <cell r="N266"/>
          <cell r="O266"/>
          <cell r="P266">
            <v>415006</v>
          </cell>
          <cell r="Q266"/>
          <cell r="R266"/>
          <cell r="S266"/>
          <cell r="T266">
            <v>415006</v>
          </cell>
          <cell r="U266"/>
          <cell r="V266"/>
          <cell r="W266" t="str">
            <v>17-413990-Title I-141</v>
          </cell>
        </row>
        <row r="267">
          <cell r="B267" t="str">
            <v>514011</v>
          </cell>
          <cell r="C267" t="str">
            <v>Norway Joint #7 School District</v>
          </cell>
          <cell r="D267">
            <v>193079290</v>
          </cell>
          <cell r="E267" t="str">
            <v>Norway Joint #7 School District</v>
          </cell>
          <cell r="F267"/>
          <cell r="G267"/>
          <cell r="H267">
            <v>7786</v>
          </cell>
          <cell r="I267">
            <v>7786</v>
          </cell>
          <cell r="J267"/>
          <cell r="K267"/>
          <cell r="L267">
            <v>7786</v>
          </cell>
          <cell r="M267"/>
          <cell r="N267"/>
          <cell r="O267"/>
          <cell r="P267">
            <v>7786</v>
          </cell>
          <cell r="Q267"/>
          <cell r="R267"/>
          <cell r="S267"/>
          <cell r="T267">
            <v>7786</v>
          </cell>
          <cell r="U267"/>
          <cell r="V267"/>
          <cell r="W267" t="str">
            <v>17-514011-Title I-141</v>
          </cell>
        </row>
        <row r="268">
          <cell r="B268" t="str">
            <v>404018</v>
          </cell>
          <cell r="C268" t="str">
            <v>Oak Creek-Franklin School District</v>
          </cell>
          <cell r="D268" t="str">
            <v>080502131</v>
          </cell>
          <cell r="E268" t="str">
            <v>Oak Creek-Franklin School District</v>
          </cell>
          <cell r="F268"/>
          <cell r="G268"/>
          <cell r="H268">
            <v>614706</v>
          </cell>
          <cell r="I268">
            <v>614706</v>
          </cell>
          <cell r="J268"/>
          <cell r="K268"/>
          <cell r="L268">
            <v>614706</v>
          </cell>
          <cell r="M268"/>
          <cell r="N268"/>
          <cell r="O268"/>
          <cell r="P268">
            <v>614706</v>
          </cell>
          <cell r="Q268"/>
          <cell r="R268"/>
          <cell r="S268"/>
          <cell r="T268">
            <v>614706</v>
          </cell>
          <cell r="U268"/>
          <cell r="V268"/>
          <cell r="W268" t="str">
            <v>17-404018-Title I-141</v>
          </cell>
        </row>
        <row r="269">
          <cell r="B269" t="str">
            <v>204025</v>
          </cell>
          <cell r="C269" t="str">
            <v>Oakfield School District</v>
          </cell>
          <cell r="D269" t="str">
            <v>009474735</v>
          </cell>
          <cell r="E269" t="str">
            <v>Oakfield School District</v>
          </cell>
          <cell r="F269"/>
          <cell r="G269"/>
          <cell r="H269">
            <v>53706</v>
          </cell>
          <cell r="I269">
            <v>53706</v>
          </cell>
          <cell r="J269"/>
          <cell r="K269"/>
          <cell r="L269">
            <v>53706</v>
          </cell>
          <cell r="M269"/>
          <cell r="N269"/>
          <cell r="O269"/>
          <cell r="P269">
            <v>53706</v>
          </cell>
          <cell r="Q269"/>
          <cell r="R269"/>
          <cell r="S269"/>
          <cell r="T269">
            <v>53706</v>
          </cell>
          <cell r="U269"/>
          <cell r="V269"/>
          <cell r="W269" t="str">
            <v>17-204025-Title I-141</v>
          </cell>
        </row>
        <row r="270">
          <cell r="B270" t="str">
            <v>674060</v>
          </cell>
          <cell r="C270" t="str">
            <v>Oconomowoc Area School District</v>
          </cell>
          <cell r="D270" t="str">
            <v>100083690</v>
          </cell>
          <cell r="E270" t="str">
            <v>Oconomowoc Area School District</v>
          </cell>
          <cell r="F270"/>
          <cell r="G270"/>
          <cell r="H270">
            <v>461431</v>
          </cell>
          <cell r="I270">
            <v>461431</v>
          </cell>
          <cell r="J270"/>
          <cell r="K270"/>
          <cell r="L270">
            <v>461431</v>
          </cell>
          <cell r="M270"/>
          <cell r="N270"/>
          <cell r="O270"/>
          <cell r="P270">
            <v>461431</v>
          </cell>
          <cell r="Q270"/>
          <cell r="R270"/>
          <cell r="S270"/>
          <cell r="T270">
            <v>461431</v>
          </cell>
          <cell r="U270"/>
          <cell r="V270"/>
          <cell r="W270" t="str">
            <v>17-674060-Title I-141</v>
          </cell>
        </row>
        <row r="271">
          <cell r="B271" t="str">
            <v>424067</v>
          </cell>
          <cell r="C271" t="str">
            <v>Oconto Unified School District</v>
          </cell>
          <cell r="D271">
            <v>100607852</v>
          </cell>
          <cell r="E271" t="str">
            <v>Oconto Unified School District</v>
          </cell>
          <cell r="F271"/>
          <cell r="G271"/>
          <cell r="H271">
            <v>228266</v>
          </cell>
          <cell r="I271">
            <v>228266</v>
          </cell>
          <cell r="J271"/>
          <cell r="K271"/>
          <cell r="L271">
            <v>228266</v>
          </cell>
          <cell r="M271"/>
          <cell r="N271"/>
          <cell r="O271"/>
          <cell r="P271">
            <v>228266</v>
          </cell>
          <cell r="Q271"/>
          <cell r="R271"/>
          <cell r="S271"/>
          <cell r="T271">
            <v>228266</v>
          </cell>
          <cell r="U271"/>
          <cell r="V271"/>
          <cell r="W271" t="str">
            <v>17-424067-Title I-141</v>
          </cell>
        </row>
        <row r="272">
          <cell r="B272" t="str">
            <v>424074</v>
          </cell>
          <cell r="C272" t="str">
            <v>Oconto Falls School District</v>
          </cell>
          <cell r="D272" t="str">
            <v>607481918</v>
          </cell>
          <cell r="E272" t="str">
            <v>Oconto Falls School District</v>
          </cell>
          <cell r="F272"/>
          <cell r="G272"/>
          <cell r="H272">
            <v>182241</v>
          </cell>
          <cell r="I272">
            <v>182241</v>
          </cell>
          <cell r="J272"/>
          <cell r="K272"/>
          <cell r="L272">
            <v>182241</v>
          </cell>
          <cell r="M272"/>
          <cell r="N272"/>
          <cell r="O272"/>
          <cell r="P272">
            <v>182241</v>
          </cell>
          <cell r="Q272"/>
          <cell r="R272"/>
          <cell r="S272"/>
          <cell r="T272">
            <v>182241</v>
          </cell>
          <cell r="U272"/>
          <cell r="V272"/>
          <cell r="W272" t="str">
            <v>17-424074-Title I-141</v>
          </cell>
        </row>
        <row r="273">
          <cell r="B273" t="str">
            <v>704088</v>
          </cell>
          <cell r="C273" t="str">
            <v>Omro School District</v>
          </cell>
          <cell r="D273" t="str">
            <v>029299096</v>
          </cell>
          <cell r="E273" t="str">
            <v>Omro School District</v>
          </cell>
          <cell r="F273"/>
          <cell r="G273"/>
          <cell r="H273">
            <v>204272</v>
          </cell>
          <cell r="I273">
            <v>204272</v>
          </cell>
          <cell r="J273"/>
          <cell r="K273"/>
          <cell r="L273">
            <v>204272</v>
          </cell>
          <cell r="M273"/>
          <cell r="N273"/>
          <cell r="O273"/>
          <cell r="P273">
            <v>204272</v>
          </cell>
          <cell r="Q273"/>
          <cell r="R273"/>
          <cell r="S273"/>
          <cell r="T273">
            <v>204272</v>
          </cell>
          <cell r="U273"/>
          <cell r="V273"/>
          <cell r="W273" t="str">
            <v>17-704088-Title I-141</v>
          </cell>
        </row>
        <row r="274">
          <cell r="B274" t="str">
            <v>324095</v>
          </cell>
          <cell r="C274" t="str">
            <v>Onalaska School District</v>
          </cell>
          <cell r="D274" t="str">
            <v>031858095</v>
          </cell>
          <cell r="E274" t="str">
            <v>Onalaska School District</v>
          </cell>
          <cell r="F274"/>
          <cell r="G274"/>
          <cell r="H274">
            <v>291554</v>
          </cell>
          <cell r="I274">
            <v>291554</v>
          </cell>
          <cell r="J274"/>
          <cell r="K274"/>
          <cell r="L274">
            <v>291554</v>
          </cell>
          <cell r="M274"/>
          <cell r="N274"/>
          <cell r="O274"/>
          <cell r="P274">
            <v>291554</v>
          </cell>
          <cell r="Q274"/>
          <cell r="R274"/>
          <cell r="S274"/>
          <cell r="T274">
            <v>291554</v>
          </cell>
          <cell r="U274"/>
          <cell r="V274"/>
          <cell r="W274" t="str">
            <v>17-324095-Title I-141</v>
          </cell>
        </row>
        <row r="275">
          <cell r="B275" t="str">
            <v>594137</v>
          </cell>
          <cell r="C275" t="str">
            <v>Oostburg School District</v>
          </cell>
          <cell r="D275">
            <v>100083740</v>
          </cell>
          <cell r="E275" t="str">
            <v>Oostburg School District</v>
          </cell>
          <cell r="F275"/>
          <cell r="G275"/>
          <cell r="H275">
            <v>75691</v>
          </cell>
          <cell r="I275">
            <v>75691</v>
          </cell>
          <cell r="J275"/>
          <cell r="K275"/>
          <cell r="L275">
            <v>75691</v>
          </cell>
          <cell r="M275"/>
          <cell r="N275"/>
          <cell r="O275"/>
          <cell r="P275">
            <v>75691</v>
          </cell>
          <cell r="Q275"/>
          <cell r="R275"/>
          <cell r="S275"/>
          <cell r="T275">
            <v>75691</v>
          </cell>
          <cell r="U275"/>
          <cell r="V275"/>
          <cell r="W275" t="str">
            <v>17-594137-Title I-141</v>
          </cell>
        </row>
        <row r="276">
          <cell r="B276" t="str">
            <v>134144</v>
          </cell>
          <cell r="C276" t="str">
            <v>Oregon School District</v>
          </cell>
          <cell r="D276">
            <v>100083757</v>
          </cell>
          <cell r="E276" t="str">
            <v>Oregon School District</v>
          </cell>
          <cell r="F276"/>
          <cell r="G276"/>
          <cell r="H276">
            <v>215259</v>
          </cell>
          <cell r="I276">
            <v>215259</v>
          </cell>
          <cell r="J276"/>
          <cell r="K276"/>
          <cell r="L276">
            <v>215259</v>
          </cell>
          <cell r="M276"/>
          <cell r="N276"/>
          <cell r="O276"/>
          <cell r="P276">
            <v>215259</v>
          </cell>
          <cell r="Q276"/>
          <cell r="R276"/>
          <cell r="S276"/>
          <cell r="T276">
            <v>215259</v>
          </cell>
          <cell r="U276"/>
          <cell r="V276"/>
          <cell r="W276" t="str">
            <v>17-134144-Title I-141</v>
          </cell>
        </row>
        <row r="277">
          <cell r="B277" t="str">
            <v>484165</v>
          </cell>
          <cell r="C277" t="str">
            <v>Osceola School District</v>
          </cell>
          <cell r="D277" t="str">
            <v>074212143</v>
          </cell>
          <cell r="E277" t="str">
            <v>Osceola School District</v>
          </cell>
          <cell r="F277"/>
          <cell r="G277"/>
          <cell r="H277">
            <v>206491</v>
          </cell>
          <cell r="I277">
            <v>206491</v>
          </cell>
          <cell r="J277"/>
          <cell r="K277"/>
          <cell r="L277">
            <v>206491</v>
          </cell>
          <cell r="M277"/>
          <cell r="N277"/>
          <cell r="O277"/>
          <cell r="P277">
            <v>206491</v>
          </cell>
          <cell r="Q277"/>
          <cell r="R277"/>
          <cell r="S277"/>
          <cell r="T277">
            <v>206491</v>
          </cell>
          <cell r="U277"/>
          <cell r="V277"/>
          <cell r="W277" t="str">
            <v>17-484165-Title I-141</v>
          </cell>
        </row>
        <row r="278">
          <cell r="B278" t="str">
            <v>704179</v>
          </cell>
          <cell r="C278" t="str">
            <v>Oshkosh Area School District</v>
          </cell>
          <cell r="D278" t="str">
            <v>021114251</v>
          </cell>
          <cell r="E278" t="str">
            <v>Oshkosh Area School District</v>
          </cell>
          <cell r="F278"/>
          <cell r="G278"/>
          <cell r="H278">
            <v>1950791</v>
          </cell>
          <cell r="I278">
            <v>1950791</v>
          </cell>
          <cell r="J278"/>
          <cell r="K278"/>
          <cell r="L278">
            <v>1950791</v>
          </cell>
          <cell r="M278"/>
          <cell r="N278"/>
          <cell r="O278"/>
          <cell r="P278">
            <v>1950791</v>
          </cell>
          <cell r="Q278"/>
          <cell r="R278"/>
          <cell r="S278"/>
          <cell r="T278">
            <v>1950791</v>
          </cell>
          <cell r="U278"/>
          <cell r="V278"/>
          <cell r="W278" t="str">
            <v>17-704179-Title I-141</v>
          </cell>
        </row>
        <row r="279">
          <cell r="B279" t="str">
            <v>614186</v>
          </cell>
          <cell r="C279" t="str">
            <v>Osseo-Fairchild School District</v>
          </cell>
          <cell r="D279" t="str">
            <v>830348231</v>
          </cell>
          <cell r="E279" t="str">
            <v>Osseo-Fairchild School District</v>
          </cell>
          <cell r="F279"/>
          <cell r="G279"/>
          <cell r="H279">
            <v>188639</v>
          </cell>
          <cell r="I279">
            <v>188639</v>
          </cell>
          <cell r="J279"/>
          <cell r="K279"/>
          <cell r="L279">
            <v>188639</v>
          </cell>
          <cell r="M279"/>
          <cell r="N279"/>
          <cell r="O279"/>
          <cell r="P279">
            <v>188639</v>
          </cell>
          <cell r="Q279"/>
          <cell r="R279"/>
          <cell r="S279"/>
          <cell r="T279">
            <v>188639</v>
          </cell>
          <cell r="U279"/>
          <cell r="V279"/>
          <cell r="W279" t="str">
            <v>17-614186-Title I-141</v>
          </cell>
        </row>
        <row r="280">
          <cell r="B280" t="str">
            <v>104207</v>
          </cell>
          <cell r="C280" t="str">
            <v>Owen-Withee School District</v>
          </cell>
          <cell r="D280">
            <v>193078011</v>
          </cell>
          <cell r="E280" t="str">
            <v>Owen-Withee School District</v>
          </cell>
          <cell r="F280"/>
          <cell r="G280"/>
          <cell r="H280">
            <v>264595</v>
          </cell>
          <cell r="I280">
            <v>264595</v>
          </cell>
          <cell r="J280"/>
          <cell r="K280"/>
          <cell r="L280">
            <v>264595</v>
          </cell>
          <cell r="M280"/>
          <cell r="N280"/>
          <cell r="O280"/>
          <cell r="P280">
            <v>264595</v>
          </cell>
          <cell r="Q280"/>
          <cell r="R280"/>
          <cell r="S280"/>
          <cell r="T280">
            <v>264595</v>
          </cell>
          <cell r="U280"/>
          <cell r="V280"/>
          <cell r="W280" t="str">
            <v>17-104207-Title I-141</v>
          </cell>
        </row>
        <row r="281">
          <cell r="B281" t="str">
            <v>284221</v>
          </cell>
          <cell r="C281" t="str">
            <v>Palmyra-Eagle Area School District</v>
          </cell>
          <cell r="D281" t="str">
            <v>089850614</v>
          </cell>
          <cell r="E281" t="str">
            <v>Palmyra-Eagle Area School District</v>
          </cell>
          <cell r="F281"/>
          <cell r="G281"/>
          <cell r="H281">
            <v>115872</v>
          </cell>
          <cell r="I281">
            <v>115872</v>
          </cell>
          <cell r="J281"/>
          <cell r="K281"/>
          <cell r="L281">
            <v>115872</v>
          </cell>
          <cell r="M281"/>
          <cell r="N281"/>
          <cell r="O281"/>
          <cell r="P281">
            <v>115872</v>
          </cell>
          <cell r="Q281"/>
          <cell r="R281"/>
          <cell r="S281"/>
          <cell r="T281">
            <v>115872</v>
          </cell>
          <cell r="U281"/>
          <cell r="V281"/>
          <cell r="W281" t="str">
            <v>17-284221-Title I-141</v>
          </cell>
        </row>
        <row r="282">
          <cell r="B282" t="str">
            <v>114228</v>
          </cell>
          <cell r="C282" t="str">
            <v>Pardeeville Area School District</v>
          </cell>
          <cell r="D282" t="str">
            <v>004308011</v>
          </cell>
          <cell r="E282" t="str">
            <v>Pardeeville Area School District</v>
          </cell>
          <cell r="F282"/>
          <cell r="G282"/>
          <cell r="H282">
            <v>151537</v>
          </cell>
          <cell r="I282">
            <v>151537</v>
          </cell>
          <cell r="J282"/>
          <cell r="K282"/>
          <cell r="L282">
            <v>151537</v>
          </cell>
          <cell r="M282"/>
          <cell r="N282"/>
          <cell r="O282"/>
          <cell r="P282">
            <v>151537</v>
          </cell>
          <cell r="Q282"/>
          <cell r="R282"/>
          <cell r="S282"/>
          <cell r="T282">
            <v>151537</v>
          </cell>
          <cell r="U282"/>
          <cell r="V282"/>
          <cell r="W282" t="str">
            <v>17-114228-Title I-141</v>
          </cell>
        </row>
        <row r="283">
          <cell r="B283" t="str">
            <v>304235</v>
          </cell>
          <cell r="C283" t="str">
            <v>Paris Joint #1 School District</v>
          </cell>
          <cell r="D283">
            <v>100588680</v>
          </cell>
          <cell r="E283" t="str">
            <v>Paris Joint #1 School District</v>
          </cell>
          <cell r="F283"/>
          <cell r="G283"/>
          <cell r="H283">
            <v>47736</v>
          </cell>
          <cell r="I283">
            <v>47736</v>
          </cell>
          <cell r="J283"/>
          <cell r="K283"/>
          <cell r="L283">
            <v>47736</v>
          </cell>
          <cell r="M283"/>
          <cell r="N283"/>
          <cell r="O283"/>
          <cell r="P283">
            <v>47736</v>
          </cell>
          <cell r="Q283"/>
          <cell r="R283"/>
          <cell r="S283"/>
          <cell r="T283">
            <v>47736</v>
          </cell>
          <cell r="U283"/>
          <cell r="V283"/>
          <cell r="W283" t="str">
            <v>17-304235-Title I-141</v>
          </cell>
        </row>
        <row r="284">
          <cell r="B284" t="str">
            <v>534151</v>
          </cell>
          <cell r="C284" t="str">
            <v>Parkview School District</v>
          </cell>
          <cell r="D284">
            <v>780195546</v>
          </cell>
          <cell r="E284" t="str">
            <v>Parkview School District</v>
          </cell>
          <cell r="F284"/>
          <cell r="G284"/>
          <cell r="H284">
            <v>151250</v>
          </cell>
          <cell r="I284">
            <v>151250</v>
          </cell>
          <cell r="J284"/>
          <cell r="K284"/>
          <cell r="L284">
            <v>151250</v>
          </cell>
          <cell r="M284"/>
          <cell r="N284"/>
          <cell r="O284"/>
          <cell r="P284">
            <v>151250</v>
          </cell>
          <cell r="Q284"/>
          <cell r="R284"/>
          <cell r="S284"/>
          <cell r="T284">
            <v>151250</v>
          </cell>
          <cell r="U284"/>
          <cell r="V284"/>
          <cell r="W284" t="str">
            <v>17-534151-Title I-141</v>
          </cell>
        </row>
        <row r="285">
          <cell r="B285" t="str">
            <v>330490</v>
          </cell>
          <cell r="C285" t="str">
            <v>Pecatonica Area School District</v>
          </cell>
          <cell r="D285">
            <v>115896086</v>
          </cell>
          <cell r="E285" t="str">
            <v>Pecatonica Area School District</v>
          </cell>
          <cell r="F285"/>
          <cell r="G285"/>
          <cell r="H285">
            <v>50765</v>
          </cell>
          <cell r="I285">
            <v>50765</v>
          </cell>
          <cell r="J285"/>
          <cell r="K285"/>
          <cell r="L285">
            <v>50765</v>
          </cell>
          <cell r="M285"/>
          <cell r="N285"/>
          <cell r="O285"/>
          <cell r="P285">
            <v>50765</v>
          </cell>
          <cell r="Q285"/>
          <cell r="R285"/>
          <cell r="S285"/>
          <cell r="T285">
            <v>50765</v>
          </cell>
          <cell r="U285"/>
          <cell r="V285"/>
          <cell r="W285" t="str">
            <v>17-330490-Title I-141</v>
          </cell>
        </row>
        <row r="286">
          <cell r="B286" t="str">
            <v>464270</v>
          </cell>
          <cell r="C286" t="str">
            <v>Pepin Area School District</v>
          </cell>
          <cell r="D286">
            <v>181895343</v>
          </cell>
          <cell r="E286" t="str">
            <v>Pepin Area School District</v>
          </cell>
          <cell r="F286"/>
          <cell r="G286"/>
          <cell r="H286">
            <v>54497</v>
          </cell>
          <cell r="I286">
            <v>54497</v>
          </cell>
          <cell r="J286"/>
          <cell r="K286"/>
          <cell r="L286">
            <v>54497</v>
          </cell>
          <cell r="M286"/>
          <cell r="N286"/>
          <cell r="O286"/>
          <cell r="P286">
            <v>54497</v>
          </cell>
          <cell r="Q286"/>
          <cell r="R286"/>
          <cell r="S286"/>
          <cell r="T286">
            <v>54497</v>
          </cell>
          <cell r="U286"/>
          <cell r="V286"/>
          <cell r="W286" t="str">
            <v>17-464270-Title I-141</v>
          </cell>
        </row>
        <row r="287">
          <cell r="B287" t="str">
            <v>384305</v>
          </cell>
          <cell r="C287" t="str">
            <v>Peshtigo School District</v>
          </cell>
          <cell r="D287">
            <v>100588755</v>
          </cell>
          <cell r="E287" t="str">
            <v>Peshtigo School District</v>
          </cell>
          <cell r="F287"/>
          <cell r="G287"/>
          <cell r="H287">
            <v>167094</v>
          </cell>
          <cell r="I287">
            <v>167094</v>
          </cell>
          <cell r="J287"/>
          <cell r="K287"/>
          <cell r="L287">
            <v>167094</v>
          </cell>
          <cell r="M287"/>
          <cell r="N287"/>
          <cell r="O287"/>
          <cell r="P287">
            <v>167094</v>
          </cell>
          <cell r="Q287"/>
          <cell r="R287"/>
          <cell r="S287"/>
          <cell r="T287">
            <v>167094</v>
          </cell>
          <cell r="U287"/>
          <cell r="V287"/>
          <cell r="W287" t="str">
            <v>17-384305-Title I-141</v>
          </cell>
        </row>
        <row r="288">
          <cell r="B288" t="str">
            <v>674312</v>
          </cell>
          <cell r="C288" t="str">
            <v>Pewaukee School District</v>
          </cell>
          <cell r="D288" t="str">
            <v>800514007</v>
          </cell>
          <cell r="E288" t="str">
            <v>Pewaukee School District</v>
          </cell>
          <cell r="F288"/>
          <cell r="G288"/>
          <cell r="H288">
            <v>140787</v>
          </cell>
          <cell r="I288">
            <v>140787</v>
          </cell>
          <cell r="J288"/>
          <cell r="K288"/>
          <cell r="L288">
            <v>140787</v>
          </cell>
          <cell r="M288"/>
          <cell r="N288"/>
          <cell r="O288"/>
          <cell r="P288">
            <v>140787</v>
          </cell>
          <cell r="Q288"/>
          <cell r="R288"/>
          <cell r="S288"/>
          <cell r="T288">
            <v>140787</v>
          </cell>
          <cell r="U288"/>
          <cell r="V288"/>
          <cell r="W288" t="str">
            <v>17-674312-Title I-141</v>
          </cell>
        </row>
        <row r="289">
          <cell r="B289" t="str">
            <v>634330</v>
          </cell>
          <cell r="C289" t="str">
            <v>Phelps School District</v>
          </cell>
          <cell r="D289">
            <v>136019981</v>
          </cell>
          <cell r="E289" t="str">
            <v>Phelps School District</v>
          </cell>
          <cell r="F289"/>
          <cell r="G289"/>
          <cell r="H289">
            <v>34209</v>
          </cell>
          <cell r="I289">
            <v>34209</v>
          </cell>
          <cell r="J289"/>
          <cell r="K289"/>
          <cell r="L289">
            <v>34209</v>
          </cell>
          <cell r="M289"/>
          <cell r="N289"/>
          <cell r="O289"/>
          <cell r="P289">
            <v>34209</v>
          </cell>
          <cell r="Q289"/>
          <cell r="R289"/>
          <cell r="S289"/>
          <cell r="T289">
            <v>34209</v>
          </cell>
          <cell r="U289"/>
          <cell r="V289"/>
          <cell r="W289" t="str">
            <v>17-634330-Title I-141</v>
          </cell>
        </row>
        <row r="290">
          <cell r="B290" t="str">
            <v>504347</v>
          </cell>
          <cell r="C290" t="str">
            <v>Phillips School District</v>
          </cell>
          <cell r="D290" t="str">
            <v>030185987</v>
          </cell>
          <cell r="E290" t="str">
            <v>Phillips School District</v>
          </cell>
          <cell r="F290"/>
          <cell r="G290"/>
          <cell r="H290">
            <v>160359</v>
          </cell>
          <cell r="I290">
            <v>160359</v>
          </cell>
          <cell r="J290"/>
          <cell r="K290"/>
          <cell r="L290">
            <v>160359</v>
          </cell>
          <cell r="M290"/>
          <cell r="N290"/>
          <cell r="O290"/>
          <cell r="P290">
            <v>160359</v>
          </cell>
          <cell r="Q290"/>
          <cell r="R290"/>
          <cell r="S290"/>
          <cell r="T290">
            <v>160359</v>
          </cell>
          <cell r="U290"/>
          <cell r="V290"/>
          <cell r="W290" t="str">
            <v>17-504347-Title I-141</v>
          </cell>
        </row>
        <row r="291">
          <cell r="B291" t="str">
            <v>714368</v>
          </cell>
          <cell r="C291" t="str">
            <v>Pittsville School District</v>
          </cell>
          <cell r="D291">
            <v>100675511</v>
          </cell>
          <cell r="E291" t="str">
            <v>Pittsville School District</v>
          </cell>
          <cell r="F291"/>
          <cell r="G291"/>
          <cell r="H291">
            <v>68687</v>
          </cell>
          <cell r="I291">
            <v>68687</v>
          </cell>
          <cell r="J291"/>
          <cell r="K291"/>
          <cell r="L291">
            <v>68687</v>
          </cell>
          <cell r="M291"/>
          <cell r="N291"/>
          <cell r="O291"/>
          <cell r="P291">
            <v>68687</v>
          </cell>
          <cell r="Q291"/>
          <cell r="R291"/>
          <cell r="S291"/>
          <cell r="T291">
            <v>68687</v>
          </cell>
          <cell r="U291"/>
          <cell r="V291"/>
          <cell r="W291" t="str">
            <v>17-714368-Title I-141</v>
          </cell>
        </row>
        <row r="292">
          <cell r="B292" t="str">
            <v>224389</v>
          </cell>
          <cell r="C292" t="str">
            <v>Platteville School District</v>
          </cell>
          <cell r="D292" t="str">
            <v>011662715</v>
          </cell>
          <cell r="E292" t="str">
            <v>Platteville School District</v>
          </cell>
          <cell r="F292"/>
          <cell r="G292"/>
          <cell r="H292">
            <v>311435</v>
          </cell>
          <cell r="I292">
            <v>311435</v>
          </cell>
          <cell r="J292"/>
          <cell r="K292"/>
          <cell r="L292">
            <v>311435</v>
          </cell>
          <cell r="M292"/>
          <cell r="N292"/>
          <cell r="O292"/>
          <cell r="P292">
            <v>311435</v>
          </cell>
          <cell r="Q292"/>
          <cell r="R292"/>
          <cell r="S292"/>
          <cell r="T292">
            <v>311435</v>
          </cell>
          <cell r="U292"/>
          <cell r="V292"/>
          <cell r="W292" t="str">
            <v>17-224389-Title I-141</v>
          </cell>
        </row>
        <row r="293">
          <cell r="B293" t="str">
            <v>474459</v>
          </cell>
          <cell r="C293" t="str">
            <v>Plum City School District</v>
          </cell>
          <cell r="D293">
            <v>100083872</v>
          </cell>
          <cell r="E293" t="str">
            <v>Plum City School District</v>
          </cell>
          <cell r="F293"/>
          <cell r="G293"/>
          <cell r="H293">
            <v>40168</v>
          </cell>
          <cell r="I293">
            <v>40168</v>
          </cell>
          <cell r="J293"/>
          <cell r="K293"/>
          <cell r="L293">
            <v>40168</v>
          </cell>
          <cell r="M293"/>
          <cell r="N293"/>
          <cell r="O293"/>
          <cell r="P293">
            <v>40168</v>
          </cell>
          <cell r="Q293"/>
          <cell r="R293"/>
          <cell r="S293"/>
          <cell r="T293">
            <v>40168</v>
          </cell>
          <cell r="U293"/>
          <cell r="V293"/>
          <cell r="W293" t="str">
            <v>17-474459-Title I-141</v>
          </cell>
        </row>
        <row r="294">
          <cell r="B294" t="str">
            <v>594473</v>
          </cell>
          <cell r="C294" t="str">
            <v>Plymouth Joint School District</v>
          </cell>
          <cell r="D294" t="str">
            <v>020468682</v>
          </cell>
          <cell r="E294" t="str">
            <v>Plymouth Joint School District</v>
          </cell>
          <cell r="F294"/>
          <cell r="G294"/>
          <cell r="H294">
            <v>243762</v>
          </cell>
          <cell r="I294">
            <v>243762</v>
          </cell>
          <cell r="J294"/>
          <cell r="K294"/>
          <cell r="L294">
            <v>243762</v>
          </cell>
          <cell r="M294"/>
          <cell r="N294"/>
          <cell r="O294"/>
          <cell r="P294">
            <v>243762</v>
          </cell>
          <cell r="Q294"/>
          <cell r="R294"/>
          <cell r="S294"/>
          <cell r="T294">
            <v>243762</v>
          </cell>
          <cell r="U294"/>
          <cell r="V294"/>
          <cell r="W294" t="str">
            <v>17-594473-Title I-141</v>
          </cell>
        </row>
        <row r="295">
          <cell r="B295" t="str">
            <v>714508</v>
          </cell>
          <cell r="C295" t="str">
            <v>Port Edwards School District</v>
          </cell>
          <cell r="D295" t="str">
            <v>030177240</v>
          </cell>
          <cell r="E295" t="str">
            <v>Port Edwards School District</v>
          </cell>
          <cell r="F295"/>
          <cell r="G295"/>
          <cell r="H295">
            <v>65589</v>
          </cell>
          <cell r="I295">
            <v>65589</v>
          </cell>
          <cell r="J295"/>
          <cell r="K295"/>
          <cell r="L295">
            <v>65589</v>
          </cell>
          <cell r="M295"/>
          <cell r="N295"/>
          <cell r="O295"/>
          <cell r="P295">
            <v>65589</v>
          </cell>
          <cell r="Q295"/>
          <cell r="R295"/>
          <cell r="S295"/>
          <cell r="T295">
            <v>65589</v>
          </cell>
          <cell r="U295"/>
          <cell r="V295"/>
          <cell r="W295" t="str">
            <v>17-714508-Title I-141</v>
          </cell>
        </row>
        <row r="296">
          <cell r="B296" t="str">
            <v>454515</v>
          </cell>
          <cell r="C296" t="str">
            <v>Port Washington-Saukville School District</v>
          </cell>
          <cell r="D296">
            <v>115864530</v>
          </cell>
          <cell r="E296" t="str">
            <v>Port Washington-Saukville School District</v>
          </cell>
          <cell r="F296"/>
          <cell r="G296"/>
          <cell r="H296">
            <v>213028</v>
          </cell>
          <cell r="I296">
            <v>213028</v>
          </cell>
          <cell r="J296"/>
          <cell r="K296"/>
          <cell r="L296">
            <v>213028</v>
          </cell>
          <cell r="M296"/>
          <cell r="N296"/>
          <cell r="O296"/>
          <cell r="P296">
            <v>213028</v>
          </cell>
          <cell r="Q296"/>
          <cell r="R296"/>
          <cell r="S296"/>
          <cell r="T296">
            <v>213028</v>
          </cell>
          <cell r="U296"/>
          <cell r="V296"/>
          <cell r="W296" t="str">
            <v>17-454515-Title I-141</v>
          </cell>
        </row>
        <row r="297">
          <cell r="B297" t="str">
            <v>114501</v>
          </cell>
          <cell r="C297" t="str">
            <v>Portage Community School District</v>
          </cell>
          <cell r="D297">
            <v>100083906</v>
          </cell>
          <cell r="E297" t="str">
            <v>Portage Community School District</v>
          </cell>
          <cell r="F297"/>
          <cell r="G297"/>
          <cell r="H297">
            <v>316367</v>
          </cell>
          <cell r="I297">
            <v>316367</v>
          </cell>
          <cell r="J297"/>
          <cell r="K297"/>
          <cell r="L297">
            <v>316367</v>
          </cell>
          <cell r="M297"/>
          <cell r="N297"/>
          <cell r="O297"/>
          <cell r="P297">
            <v>316367</v>
          </cell>
          <cell r="Q297"/>
          <cell r="R297"/>
          <cell r="S297"/>
          <cell r="T297">
            <v>316367</v>
          </cell>
          <cell r="U297"/>
          <cell r="V297"/>
          <cell r="W297" t="str">
            <v>17-114501-Title I-141</v>
          </cell>
        </row>
        <row r="298">
          <cell r="B298" t="str">
            <v>224529</v>
          </cell>
          <cell r="C298" t="str">
            <v>Potosi School District</v>
          </cell>
          <cell r="D298">
            <v>193083490</v>
          </cell>
          <cell r="E298" t="str">
            <v>Potosi School District</v>
          </cell>
          <cell r="F298"/>
          <cell r="G298"/>
          <cell r="H298">
            <v>82289</v>
          </cell>
          <cell r="I298">
            <v>82289</v>
          </cell>
          <cell r="J298"/>
          <cell r="K298"/>
          <cell r="L298">
            <v>82289</v>
          </cell>
          <cell r="M298"/>
          <cell r="N298"/>
          <cell r="O298"/>
          <cell r="P298">
            <v>82289</v>
          </cell>
          <cell r="Q298"/>
          <cell r="R298"/>
          <cell r="S298"/>
          <cell r="T298">
            <v>82289</v>
          </cell>
          <cell r="U298"/>
          <cell r="V298"/>
          <cell r="W298" t="str">
            <v>17-224529-Title I-141</v>
          </cell>
        </row>
        <row r="299">
          <cell r="B299" t="str">
            <v>114536</v>
          </cell>
          <cell r="C299" t="str">
            <v>Poynette School District</v>
          </cell>
          <cell r="D299" t="str">
            <v>004398707</v>
          </cell>
          <cell r="E299" t="str">
            <v>Poynette School District</v>
          </cell>
          <cell r="F299"/>
          <cell r="G299"/>
          <cell r="H299">
            <v>80572</v>
          </cell>
          <cell r="I299">
            <v>80572</v>
          </cell>
          <cell r="J299"/>
          <cell r="K299"/>
          <cell r="L299">
            <v>80572</v>
          </cell>
          <cell r="M299"/>
          <cell r="N299"/>
          <cell r="O299"/>
          <cell r="P299">
            <v>80572</v>
          </cell>
          <cell r="Q299"/>
          <cell r="R299"/>
          <cell r="S299"/>
          <cell r="T299">
            <v>80572</v>
          </cell>
          <cell r="U299"/>
          <cell r="V299"/>
          <cell r="W299" t="str">
            <v>17-114536-Title I-141</v>
          </cell>
        </row>
        <row r="300">
          <cell r="B300" t="str">
            <v>124543</v>
          </cell>
          <cell r="C300" t="str">
            <v>Prairie du Chien Area School District</v>
          </cell>
          <cell r="D300">
            <v>799008318</v>
          </cell>
          <cell r="E300" t="str">
            <v>Prairie du Chien Area School District</v>
          </cell>
          <cell r="F300"/>
          <cell r="G300"/>
          <cell r="H300">
            <v>280451</v>
          </cell>
          <cell r="I300">
            <v>280451</v>
          </cell>
          <cell r="J300"/>
          <cell r="K300"/>
          <cell r="L300">
            <v>280451</v>
          </cell>
          <cell r="M300"/>
          <cell r="N300"/>
          <cell r="O300"/>
          <cell r="P300">
            <v>280451</v>
          </cell>
          <cell r="Q300"/>
          <cell r="R300"/>
          <cell r="S300"/>
          <cell r="T300">
            <v>280451</v>
          </cell>
          <cell r="U300"/>
          <cell r="V300"/>
          <cell r="W300" t="str">
            <v>17-124543-Title I-141</v>
          </cell>
        </row>
        <row r="301">
          <cell r="B301" t="str">
            <v>034557</v>
          </cell>
          <cell r="C301" t="str">
            <v>Prairie Farm School District</v>
          </cell>
          <cell r="D301">
            <v>100083922</v>
          </cell>
          <cell r="E301" t="str">
            <v>Prairie Farm School District</v>
          </cell>
          <cell r="F301"/>
          <cell r="G301"/>
          <cell r="H301">
            <v>54368</v>
          </cell>
          <cell r="I301">
            <v>54368</v>
          </cell>
          <cell r="J301"/>
          <cell r="K301"/>
          <cell r="L301">
            <v>54368</v>
          </cell>
          <cell r="M301"/>
          <cell r="N301"/>
          <cell r="O301"/>
          <cell r="P301">
            <v>54368</v>
          </cell>
          <cell r="Q301"/>
          <cell r="R301"/>
          <cell r="S301"/>
          <cell r="T301">
            <v>54368</v>
          </cell>
          <cell r="U301"/>
          <cell r="V301"/>
          <cell r="W301" t="str">
            <v>17-034557-Title I-141</v>
          </cell>
        </row>
        <row r="302">
          <cell r="B302" t="str">
            <v>504571</v>
          </cell>
          <cell r="C302" t="str">
            <v>Prentice School District</v>
          </cell>
          <cell r="D302">
            <v>193079274</v>
          </cell>
          <cell r="E302" t="str">
            <v>Prentice School District</v>
          </cell>
          <cell r="F302"/>
          <cell r="G302"/>
          <cell r="H302">
            <v>108648</v>
          </cell>
          <cell r="I302">
            <v>108648</v>
          </cell>
          <cell r="J302"/>
          <cell r="K302"/>
          <cell r="L302">
            <v>108648</v>
          </cell>
          <cell r="M302"/>
          <cell r="N302"/>
          <cell r="O302"/>
          <cell r="P302">
            <v>108648</v>
          </cell>
          <cell r="Q302"/>
          <cell r="R302"/>
          <cell r="S302"/>
          <cell r="T302">
            <v>108648</v>
          </cell>
          <cell r="U302"/>
          <cell r="V302"/>
          <cell r="W302" t="str">
            <v>17-504571-Title I-141</v>
          </cell>
        </row>
        <row r="303">
          <cell r="B303" t="str">
            <v>474578</v>
          </cell>
          <cell r="C303" t="str">
            <v>Prescott School District</v>
          </cell>
          <cell r="D303">
            <v>193079191</v>
          </cell>
          <cell r="E303" t="str">
            <v>Prescott School District</v>
          </cell>
          <cell r="F303"/>
          <cell r="G303"/>
          <cell r="H303">
            <v>102118</v>
          </cell>
          <cell r="I303">
            <v>102118</v>
          </cell>
          <cell r="J303"/>
          <cell r="K303"/>
          <cell r="L303">
            <v>102118</v>
          </cell>
          <cell r="M303"/>
          <cell r="N303"/>
          <cell r="O303"/>
          <cell r="P303">
            <v>102118</v>
          </cell>
          <cell r="Q303"/>
          <cell r="R303"/>
          <cell r="S303"/>
          <cell r="T303">
            <v>102118</v>
          </cell>
          <cell r="U303"/>
          <cell r="V303"/>
          <cell r="W303" t="str">
            <v>17-474578-Title I-141</v>
          </cell>
        </row>
        <row r="304">
          <cell r="B304" t="str">
            <v>244606</v>
          </cell>
          <cell r="C304" t="str">
            <v>Princeton School District</v>
          </cell>
          <cell r="D304">
            <v>100083948</v>
          </cell>
          <cell r="E304" t="str">
            <v>Princeton School District</v>
          </cell>
          <cell r="F304"/>
          <cell r="G304"/>
          <cell r="H304">
            <v>65821</v>
          </cell>
          <cell r="I304">
            <v>65821</v>
          </cell>
          <cell r="J304"/>
          <cell r="K304"/>
          <cell r="L304">
            <v>65821</v>
          </cell>
          <cell r="M304"/>
          <cell r="N304"/>
          <cell r="O304"/>
          <cell r="P304">
            <v>65821</v>
          </cell>
          <cell r="Q304"/>
          <cell r="R304"/>
          <cell r="S304"/>
          <cell r="T304">
            <v>65821</v>
          </cell>
          <cell r="U304"/>
          <cell r="V304"/>
          <cell r="W304" t="str">
            <v>17-244606-Title I-141</v>
          </cell>
        </row>
        <row r="305">
          <cell r="B305" t="str">
            <v>054613</v>
          </cell>
          <cell r="C305" t="str">
            <v>Pulaski Community School District</v>
          </cell>
          <cell r="D305" t="str">
            <v>030181069</v>
          </cell>
          <cell r="E305" t="str">
            <v>Pulaski Community School District</v>
          </cell>
          <cell r="F305"/>
          <cell r="G305"/>
          <cell r="H305">
            <v>305747</v>
          </cell>
          <cell r="I305">
            <v>305747</v>
          </cell>
          <cell r="J305"/>
          <cell r="K305"/>
          <cell r="L305">
            <v>305747</v>
          </cell>
          <cell r="M305"/>
          <cell r="N305"/>
          <cell r="O305"/>
          <cell r="P305">
            <v>305747</v>
          </cell>
          <cell r="Q305"/>
          <cell r="R305"/>
          <cell r="S305"/>
          <cell r="T305">
            <v>305747</v>
          </cell>
          <cell r="U305"/>
          <cell r="V305"/>
          <cell r="W305" t="str">
            <v>17-054613-Title I-141</v>
          </cell>
        </row>
        <row r="306">
          <cell r="B306" t="str">
            <v>514620</v>
          </cell>
          <cell r="C306" t="str">
            <v>Racine School District</v>
          </cell>
          <cell r="D306" t="str">
            <v>080507932</v>
          </cell>
          <cell r="E306" t="str">
            <v>Racine School District</v>
          </cell>
          <cell r="F306"/>
          <cell r="G306"/>
          <cell r="H306">
            <v>6952111</v>
          </cell>
          <cell r="I306">
            <v>6952111</v>
          </cell>
          <cell r="J306"/>
          <cell r="K306"/>
          <cell r="L306">
            <v>6952111</v>
          </cell>
          <cell r="M306"/>
          <cell r="N306"/>
          <cell r="O306"/>
          <cell r="P306">
            <v>6952111</v>
          </cell>
          <cell r="Q306"/>
          <cell r="R306"/>
          <cell r="S306"/>
          <cell r="T306">
            <v>6952111</v>
          </cell>
          <cell r="U306"/>
          <cell r="V306"/>
          <cell r="W306" t="str">
            <v>17-514620-Title I-141</v>
          </cell>
        </row>
        <row r="307">
          <cell r="B307" t="str">
            <v>304627</v>
          </cell>
          <cell r="C307" t="str">
            <v>Randall Joint #1 School District</v>
          </cell>
          <cell r="D307">
            <v>193078672</v>
          </cell>
          <cell r="E307" t="str">
            <v>Randall Joint #1 School District</v>
          </cell>
          <cell r="F307"/>
          <cell r="G307"/>
          <cell r="H307">
            <v>118500</v>
          </cell>
          <cell r="I307">
            <v>118500</v>
          </cell>
          <cell r="J307"/>
          <cell r="K307"/>
          <cell r="L307">
            <v>118500</v>
          </cell>
          <cell r="M307"/>
          <cell r="N307"/>
          <cell r="O307"/>
          <cell r="P307">
            <v>118500</v>
          </cell>
          <cell r="Q307"/>
          <cell r="R307"/>
          <cell r="S307"/>
          <cell r="T307">
            <v>118500</v>
          </cell>
          <cell r="U307"/>
          <cell r="V307"/>
          <cell r="W307" t="str">
            <v>17-304627-Title I-141</v>
          </cell>
        </row>
        <row r="308">
          <cell r="B308" t="str">
            <v>114634</v>
          </cell>
          <cell r="C308" t="str">
            <v>Randolph School District</v>
          </cell>
          <cell r="D308" t="str">
            <v>004413811</v>
          </cell>
          <cell r="E308" t="str">
            <v>Randolph School District</v>
          </cell>
          <cell r="F308"/>
          <cell r="G308"/>
          <cell r="H308">
            <v>64752</v>
          </cell>
          <cell r="I308">
            <v>64752</v>
          </cell>
          <cell r="J308"/>
          <cell r="K308"/>
          <cell r="L308">
            <v>64752</v>
          </cell>
          <cell r="M308"/>
          <cell r="N308"/>
          <cell r="O308"/>
          <cell r="P308">
            <v>64752</v>
          </cell>
          <cell r="Q308"/>
          <cell r="R308"/>
          <cell r="S308"/>
          <cell r="T308">
            <v>64752</v>
          </cell>
          <cell r="U308"/>
          <cell r="V308"/>
          <cell r="W308" t="str">
            <v>17-114634-Title I-141</v>
          </cell>
        </row>
        <row r="309">
          <cell r="B309" t="str">
            <v>594641</v>
          </cell>
          <cell r="C309" t="str">
            <v>Random Lake School District</v>
          </cell>
          <cell r="D309" t="str">
            <v>089847487</v>
          </cell>
          <cell r="E309" t="str">
            <v>Random Lake School District</v>
          </cell>
          <cell r="F309"/>
          <cell r="G309"/>
          <cell r="H309">
            <v>77498</v>
          </cell>
          <cell r="I309">
            <v>77498</v>
          </cell>
          <cell r="J309"/>
          <cell r="K309"/>
          <cell r="L309">
            <v>77498</v>
          </cell>
          <cell r="M309"/>
          <cell r="N309"/>
          <cell r="O309"/>
          <cell r="P309">
            <v>77498</v>
          </cell>
          <cell r="Q309"/>
          <cell r="R309"/>
          <cell r="S309"/>
          <cell r="T309">
            <v>77498</v>
          </cell>
          <cell r="U309"/>
          <cell r="V309"/>
          <cell r="W309" t="str">
            <v>17-594641-Title I-141</v>
          </cell>
        </row>
        <row r="310">
          <cell r="B310" t="str">
            <v>514686</v>
          </cell>
          <cell r="C310" t="str">
            <v>Raymond #14 School District</v>
          </cell>
          <cell r="D310">
            <v>100083989</v>
          </cell>
          <cell r="E310" t="str">
            <v>Raymond #14 School District</v>
          </cell>
          <cell r="F310"/>
          <cell r="G310"/>
          <cell r="H310">
            <v>32285</v>
          </cell>
          <cell r="I310">
            <v>32285</v>
          </cell>
          <cell r="J310"/>
          <cell r="K310"/>
          <cell r="L310">
            <v>32285</v>
          </cell>
          <cell r="M310"/>
          <cell r="N310"/>
          <cell r="O310"/>
          <cell r="P310">
            <v>32285</v>
          </cell>
          <cell r="Q310"/>
          <cell r="R310"/>
          <cell r="S310"/>
          <cell r="T310">
            <v>32285</v>
          </cell>
          <cell r="U310"/>
          <cell r="V310"/>
          <cell r="W310" t="str">
            <v>17-514686-Title I-141</v>
          </cell>
        </row>
        <row r="311">
          <cell r="B311" t="str">
            <v>564753</v>
          </cell>
          <cell r="C311" t="str">
            <v>Reedsburg School District</v>
          </cell>
          <cell r="D311" t="str">
            <v>076160357</v>
          </cell>
          <cell r="E311" t="str">
            <v>Reedsburg School District</v>
          </cell>
          <cell r="F311"/>
          <cell r="G311"/>
          <cell r="H311">
            <v>469251</v>
          </cell>
          <cell r="I311">
            <v>469251</v>
          </cell>
          <cell r="J311"/>
          <cell r="K311"/>
          <cell r="L311">
            <v>469251</v>
          </cell>
          <cell r="M311"/>
          <cell r="N311"/>
          <cell r="O311"/>
          <cell r="P311">
            <v>469251</v>
          </cell>
          <cell r="Q311"/>
          <cell r="R311"/>
          <cell r="S311"/>
          <cell r="T311">
            <v>469251</v>
          </cell>
          <cell r="U311"/>
          <cell r="V311"/>
          <cell r="W311" t="str">
            <v>17-564753-Title I-141</v>
          </cell>
        </row>
        <row r="312">
          <cell r="B312" t="str">
            <v>364760</v>
          </cell>
          <cell r="C312" t="str">
            <v>Reedsville School District</v>
          </cell>
          <cell r="D312" t="str">
            <v>016741480</v>
          </cell>
          <cell r="E312" t="str">
            <v>Reedsville School District</v>
          </cell>
          <cell r="F312"/>
          <cell r="G312"/>
          <cell r="H312">
            <v>127440</v>
          </cell>
          <cell r="I312">
            <v>127440</v>
          </cell>
          <cell r="J312"/>
          <cell r="K312"/>
          <cell r="L312">
            <v>127440</v>
          </cell>
          <cell r="M312"/>
          <cell r="N312"/>
          <cell r="O312"/>
          <cell r="P312">
            <v>127440</v>
          </cell>
          <cell r="Q312"/>
          <cell r="R312"/>
          <cell r="S312"/>
          <cell r="T312">
            <v>127440</v>
          </cell>
          <cell r="U312"/>
          <cell r="V312"/>
          <cell r="W312" t="str">
            <v>17-364760-Title I-141</v>
          </cell>
        </row>
        <row r="313">
          <cell r="B313" t="str">
            <v>434781</v>
          </cell>
          <cell r="C313" t="str">
            <v>Rhinelander School District</v>
          </cell>
          <cell r="D313" t="str">
            <v>086184496</v>
          </cell>
          <cell r="E313" t="str">
            <v>Rhinelander School District</v>
          </cell>
          <cell r="F313"/>
          <cell r="G313"/>
          <cell r="H313">
            <v>553499</v>
          </cell>
          <cell r="I313">
            <v>553499</v>
          </cell>
          <cell r="J313"/>
          <cell r="K313"/>
          <cell r="L313">
            <v>553499</v>
          </cell>
          <cell r="M313"/>
          <cell r="N313"/>
          <cell r="O313"/>
          <cell r="P313">
            <v>553499</v>
          </cell>
          <cell r="Q313"/>
          <cell r="R313"/>
          <cell r="S313"/>
          <cell r="T313">
            <v>553499</v>
          </cell>
          <cell r="U313"/>
          <cell r="V313"/>
          <cell r="W313" t="str">
            <v>17-434781-Title I-141</v>
          </cell>
        </row>
        <row r="314">
          <cell r="B314" t="str">
            <v>604795</v>
          </cell>
          <cell r="C314" t="str">
            <v>Rib Lake School District</v>
          </cell>
          <cell r="D314" t="str">
            <v>025554296</v>
          </cell>
          <cell r="E314" t="str">
            <v>Rib Lake School District</v>
          </cell>
          <cell r="F314"/>
          <cell r="G314"/>
          <cell r="H314">
            <v>97610</v>
          </cell>
          <cell r="I314">
            <v>97610</v>
          </cell>
          <cell r="J314"/>
          <cell r="K314"/>
          <cell r="L314">
            <v>97610</v>
          </cell>
          <cell r="M314"/>
          <cell r="N314"/>
          <cell r="O314"/>
          <cell r="P314">
            <v>97610</v>
          </cell>
          <cell r="Q314"/>
          <cell r="R314"/>
          <cell r="S314"/>
          <cell r="T314">
            <v>97610</v>
          </cell>
          <cell r="U314"/>
          <cell r="V314"/>
          <cell r="W314" t="str">
            <v>17-604795-Title I-141</v>
          </cell>
        </row>
        <row r="315">
          <cell r="B315" t="str">
            <v>034802</v>
          </cell>
          <cell r="C315" t="str">
            <v>Rice Lake Area School District</v>
          </cell>
          <cell r="D315" t="str">
            <v>085103307</v>
          </cell>
          <cell r="E315" t="str">
            <v>Rice Lake Area School District</v>
          </cell>
          <cell r="F315"/>
          <cell r="G315"/>
          <cell r="H315">
            <v>442789</v>
          </cell>
          <cell r="I315">
            <v>442789</v>
          </cell>
          <cell r="J315"/>
          <cell r="K315"/>
          <cell r="L315">
            <v>442789</v>
          </cell>
          <cell r="M315"/>
          <cell r="N315"/>
          <cell r="O315"/>
          <cell r="P315">
            <v>442789</v>
          </cell>
          <cell r="Q315"/>
          <cell r="R315"/>
          <cell r="S315"/>
          <cell r="T315">
            <v>442789</v>
          </cell>
          <cell r="U315"/>
          <cell r="V315"/>
          <cell r="W315" t="str">
            <v>17-034802-Title I-141</v>
          </cell>
        </row>
        <row r="316">
          <cell r="B316" t="str">
            <v>664820</v>
          </cell>
          <cell r="C316" t="str">
            <v>Richfield Joint #1 School District</v>
          </cell>
          <cell r="D316">
            <v>100084052</v>
          </cell>
          <cell r="E316" t="str">
            <v>Richfield Joint #1 School District</v>
          </cell>
          <cell r="F316"/>
          <cell r="G316"/>
          <cell r="H316">
            <v>12326</v>
          </cell>
          <cell r="I316">
            <v>12326</v>
          </cell>
          <cell r="J316"/>
          <cell r="K316"/>
          <cell r="L316">
            <v>12326</v>
          </cell>
          <cell r="M316"/>
          <cell r="N316"/>
          <cell r="O316"/>
          <cell r="P316">
            <v>12326</v>
          </cell>
          <cell r="Q316"/>
          <cell r="R316"/>
          <cell r="S316"/>
          <cell r="T316">
            <v>12326</v>
          </cell>
          <cell r="U316"/>
          <cell r="V316"/>
          <cell r="W316" t="str">
            <v>17-664820-Title I-141</v>
          </cell>
        </row>
        <row r="317">
          <cell r="B317" t="str">
            <v>524851</v>
          </cell>
          <cell r="C317" t="str">
            <v>Richland School District</v>
          </cell>
          <cell r="D317">
            <v>193508942</v>
          </cell>
          <cell r="E317" t="str">
            <v>Richland School District</v>
          </cell>
          <cell r="F317"/>
          <cell r="G317"/>
          <cell r="H317">
            <v>416447</v>
          </cell>
          <cell r="I317">
            <v>416447</v>
          </cell>
          <cell r="J317"/>
          <cell r="K317"/>
          <cell r="L317">
            <v>416447</v>
          </cell>
          <cell r="M317"/>
          <cell r="N317"/>
          <cell r="O317"/>
          <cell r="P317">
            <v>416447</v>
          </cell>
          <cell r="Q317"/>
          <cell r="R317"/>
          <cell r="S317"/>
          <cell r="T317">
            <v>416447</v>
          </cell>
          <cell r="U317"/>
          <cell r="V317"/>
          <cell r="W317" t="str">
            <v>17-524851-Title I-141</v>
          </cell>
        </row>
        <row r="318">
          <cell r="B318" t="str">
            <v>673122</v>
          </cell>
          <cell r="C318" t="str">
            <v>Richmond School District</v>
          </cell>
          <cell r="D318" t="str">
            <v>027972850</v>
          </cell>
          <cell r="E318" t="str">
            <v>Richmond School District</v>
          </cell>
          <cell r="F318"/>
          <cell r="G318"/>
          <cell r="H318">
            <v>5891</v>
          </cell>
          <cell r="I318">
            <v>5891</v>
          </cell>
          <cell r="J318"/>
          <cell r="K318"/>
          <cell r="L318">
            <v>5891</v>
          </cell>
          <cell r="M318"/>
          <cell r="N318"/>
          <cell r="O318"/>
          <cell r="P318">
            <v>5891</v>
          </cell>
          <cell r="Q318"/>
          <cell r="R318"/>
          <cell r="S318"/>
          <cell r="T318">
            <v>5891</v>
          </cell>
          <cell r="U318"/>
          <cell r="V318"/>
          <cell r="W318" t="str">
            <v>17-673122-Title I-141</v>
          </cell>
        </row>
        <row r="319">
          <cell r="B319" t="str">
            <v>114865</v>
          </cell>
          <cell r="C319" t="str">
            <v>Rio Community School District</v>
          </cell>
          <cell r="D319" t="str">
            <v>004448593</v>
          </cell>
          <cell r="E319" t="str">
            <v>Rio Community School District</v>
          </cell>
          <cell r="F319"/>
          <cell r="G319"/>
          <cell r="H319">
            <v>43756</v>
          </cell>
          <cell r="I319">
            <v>43756</v>
          </cell>
          <cell r="J319"/>
          <cell r="K319"/>
          <cell r="L319">
            <v>43756</v>
          </cell>
          <cell r="M319"/>
          <cell r="N319"/>
          <cell r="O319"/>
          <cell r="P319">
            <v>43756</v>
          </cell>
          <cell r="Q319"/>
          <cell r="R319"/>
          <cell r="S319"/>
          <cell r="T319">
            <v>43756</v>
          </cell>
          <cell r="U319"/>
          <cell r="V319"/>
          <cell r="W319" t="str">
            <v>17-114865-Title I-141</v>
          </cell>
        </row>
        <row r="320">
          <cell r="B320" t="str">
            <v>204872</v>
          </cell>
          <cell r="C320" t="str">
            <v>Ripon Area School District</v>
          </cell>
          <cell r="D320" t="str">
            <v>009703299</v>
          </cell>
          <cell r="E320" t="str">
            <v>Ripon Area School District</v>
          </cell>
          <cell r="F320"/>
          <cell r="G320"/>
          <cell r="H320">
            <v>239124</v>
          </cell>
          <cell r="I320">
            <v>239124</v>
          </cell>
          <cell r="J320"/>
          <cell r="K320"/>
          <cell r="L320">
            <v>239124</v>
          </cell>
          <cell r="M320"/>
          <cell r="N320"/>
          <cell r="O320"/>
          <cell r="P320">
            <v>239124</v>
          </cell>
          <cell r="Q320"/>
          <cell r="R320"/>
          <cell r="S320"/>
          <cell r="T320">
            <v>239124</v>
          </cell>
          <cell r="U320"/>
          <cell r="V320"/>
          <cell r="W320" t="str">
            <v>17-204872-Title I-141</v>
          </cell>
        </row>
        <row r="321">
          <cell r="B321" t="str">
            <v>474893</v>
          </cell>
          <cell r="C321" t="str">
            <v>River Falls School District</v>
          </cell>
          <cell r="D321" t="str">
            <v>018982355</v>
          </cell>
          <cell r="E321" t="str">
            <v>River Falls School District</v>
          </cell>
          <cell r="F321"/>
          <cell r="G321"/>
          <cell r="H321">
            <v>232925</v>
          </cell>
          <cell r="I321">
            <v>232925</v>
          </cell>
          <cell r="J321"/>
          <cell r="K321"/>
          <cell r="L321">
            <v>232925</v>
          </cell>
          <cell r="M321"/>
          <cell r="N321"/>
          <cell r="O321"/>
          <cell r="P321">
            <v>232925</v>
          </cell>
          <cell r="Q321"/>
          <cell r="R321"/>
          <cell r="S321"/>
          <cell r="T321">
            <v>232925</v>
          </cell>
          <cell r="U321"/>
          <cell r="V321"/>
          <cell r="W321" t="str">
            <v>17-474893-Title I-141</v>
          </cell>
        </row>
        <row r="322">
          <cell r="B322" t="str">
            <v>224904</v>
          </cell>
          <cell r="C322" t="str">
            <v>River Ridge School District</v>
          </cell>
          <cell r="D322">
            <v>100082221</v>
          </cell>
          <cell r="E322" t="str">
            <v>River Ridge School District</v>
          </cell>
          <cell r="F322"/>
          <cell r="G322"/>
          <cell r="H322">
            <v>185133</v>
          </cell>
          <cell r="I322">
            <v>185133</v>
          </cell>
          <cell r="J322"/>
          <cell r="K322"/>
          <cell r="L322">
            <v>185133</v>
          </cell>
          <cell r="M322"/>
          <cell r="N322"/>
          <cell r="O322"/>
          <cell r="P322">
            <v>185133</v>
          </cell>
          <cell r="Q322"/>
          <cell r="R322"/>
          <cell r="S322"/>
          <cell r="T322">
            <v>185133</v>
          </cell>
          <cell r="U322"/>
          <cell r="V322"/>
          <cell r="W322" t="str">
            <v>17-224904-Title I-141</v>
          </cell>
        </row>
        <row r="323">
          <cell r="B323" t="str">
            <v>565523</v>
          </cell>
          <cell r="C323" t="str">
            <v>River Valley School District</v>
          </cell>
          <cell r="D323" t="str">
            <v>055837736</v>
          </cell>
          <cell r="E323" t="str">
            <v>River Valley School District</v>
          </cell>
          <cell r="F323"/>
          <cell r="G323"/>
          <cell r="H323">
            <v>198490</v>
          </cell>
          <cell r="I323">
            <v>198490</v>
          </cell>
          <cell r="J323"/>
          <cell r="K323"/>
          <cell r="L323">
            <v>198490</v>
          </cell>
          <cell r="M323"/>
          <cell r="N323"/>
          <cell r="O323"/>
          <cell r="P323">
            <v>198490</v>
          </cell>
          <cell r="Q323"/>
          <cell r="R323"/>
          <cell r="S323"/>
          <cell r="T323">
            <v>198490</v>
          </cell>
          <cell r="U323"/>
          <cell r="V323"/>
          <cell r="W323" t="str">
            <v>17-565523-Title I-141</v>
          </cell>
        </row>
        <row r="324">
          <cell r="B324" t="str">
            <v>223850</v>
          </cell>
          <cell r="C324" t="str">
            <v>Riverdale School District</v>
          </cell>
          <cell r="D324">
            <v>100587575</v>
          </cell>
          <cell r="E324" t="str">
            <v>Riverdale School District</v>
          </cell>
          <cell r="F324"/>
          <cell r="G324"/>
          <cell r="H324">
            <v>197006</v>
          </cell>
          <cell r="I324">
            <v>197006</v>
          </cell>
          <cell r="J324"/>
          <cell r="K324"/>
          <cell r="L324">
            <v>197006</v>
          </cell>
          <cell r="M324"/>
          <cell r="N324"/>
          <cell r="O324"/>
          <cell r="P324">
            <v>197006</v>
          </cell>
          <cell r="Q324"/>
          <cell r="R324"/>
          <cell r="S324"/>
          <cell r="T324">
            <v>197006</v>
          </cell>
          <cell r="U324"/>
          <cell r="V324"/>
          <cell r="W324" t="str">
            <v>17-223850-Title I-141</v>
          </cell>
        </row>
        <row r="325">
          <cell r="B325" t="str">
            <v>204956</v>
          </cell>
          <cell r="C325" t="str">
            <v>Rosendale-Brandon School District</v>
          </cell>
          <cell r="D325" t="str">
            <v>009715111</v>
          </cell>
          <cell r="E325" t="str">
            <v>Rosendale-Brandon School District</v>
          </cell>
          <cell r="F325"/>
          <cell r="G325"/>
          <cell r="H325">
            <v>45040</v>
          </cell>
          <cell r="I325">
            <v>45040</v>
          </cell>
          <cell r="J325"/>
          <cell r="K325"/>
          <cell r="L325">
            <v>45040</v>
          </cell>
          <cell r="M325"/>
          <cell r="N325"/>
          <cell r="O325"/>
          <cell r="P325">
            <v>45040</v>
          </cell>
          <cell r="Q325"/>
          <cell r="R325"/>
          <cell r="S325"/>
          <cell r="T325">
            <v>45040</v>
          </cell>
          <cell r="U325"/>
          <cell r="V325"/>
          <cell r="W325" t="str">
            <v>17-204956-Title I-141</v>
          </cell>
        </row>
        <row r="326">
          <cell r="B326" t="str">
            <v>494963</v>
          </cell>
          <cell r="C326" t="str">
            <v>Rosholt School District</v>
          </cell>
          <cell r="D326">
            <v>100084110</v>
          </cell>
          <cell r="E326" t="str">
            <v>Rosholt School District</v>
          </cell>
          <cell r="F326"/>
          <cell r="G326"/>
          <cell r="H326">
            <v>53720</v>
          </cell>
          <cell r="I326">
            <v>53720</v>
          </cell>
          <cell r="J326"/>
          <cell r="K326"/>
          <cell r="L326">
            <v>53720</v>
          </cell>
          <cell r="M326"/>
          <cell r="N326"/>
          <cell r="O326"/>
          <cell r="P326">
            <v>53720</v>
          </cell>
          <cell r="Q326"/>
          <cell r="R326"/>
          <cell r="S326"/>
          <cell r="T326">
            <v>53720</v>
          </cell>
          <cell r="U326"/>
          <cell r="V326"/>
          <cell r="W326" t="str">
            <v>17-494963-Title I-141</v>
          </cell>
        </row>
        <row r="327">
          <cell r="B327" t="str">
            <v>291673</v>
          </cell>
          <cell r="C327" t="str">
            <v>Royall School District</v>
          </cell>
          <cell r="D327" t="str">
            <v>800493426</v>
          </cell>
          <cell r="E327" t="str">
            <v>Royall School District</v>
          </cell>
          <cell r="F327"/>
          <cell r="G327"/>
          <cell r="H327">
            <v>299969</v>
          </cell>
          <cell r="I327">
            <v>299969</v>
          </cell>
          <cell r="J327"/>
          <cell r="K327"/>
          <cell r="L327">
            <v>299969</v>
          </cell>
          <cell r="M327"/>
          <cell r="N327"/>
          <cell r="O327"/>
          <cell r="P327">
            <v>299969</v>
          </cell>
          <cell r="Q327"/>
          <cell r="R327"/>
          <cell r="S327"/>
          <cell r="T327">
            <v>299969</v>
          </cell>
          <cell r="U327"/>
          <cell r="V327"/>
          <cell r="W327" t="str">
            <v>17-291673-Title I-141</v>
          </cell>
        </row>
        <row r="328">
          <cell r="B328" t="str">
            <v>552422</v>
          </cell>
          <cell r="C328" t="str">
            <v>Saint Croix Central School District</v>
          </cell>
          <cell r="D328">
            <v>800499290</v>
          </cell>
          <cell r="E328" t="str">
            <v>Saint Croix Central School District</v>
          </cell>
          <cell r="F328"/>
          <cell r="G328"/>
          <cell r="H328">
            <v>45866</v>
          </cell>
          <cell r="I328">
            <v>45866</v>
          </cell>
          <cell r="J328"/>
          <cell r="K328"/>
          <cell r="L328">
            <v>45866</v>
          </cell>
          <cell r="M328"/>
          <cell r="N328"/>
          <cell r="O328"/>
          <cell r="P328">
            <v>45866</v>
          </cell>
          <cell r="Q328"/>
          <cell r="R328"/>
          <cell r="S328"/>
          <cell r="T328">
            <v>45866</v>
          </cell>
          <cell r="U328"/>
          <cell r="V328"/>
          <cell r="W328" t="str">
            <v>17-552422-Title I-141</v>
          </cell>
        </row>
        <row r="329">
          <cell r="B329" t="str">
            <v>485019</v>
          </cell>
          <cell r="C329" t="str">
            <v>Saint Croix Falls School District</v>
          </cell>
          <cell r="D329" t="str">
            <v>794752779</v>
          </cell>
          <cell r="E329" t="str">
            <v>Saint Croix Falls School District</v>
          </cell>
          <cell r="F329"/>
          <cell r="G329"/>
          <cell r="H329">
            <v>112418</v>
          </cell>
          <cell r="I329">
            <v>112418</v>
          </cell>
          <cell r="J329"/>
          <cell r="K329"/>
          <cell r="L329">
            <v>112418</v>
          </cell>
          <cell r="M329"/>
          <cell r="N329"/>
          <cell r="O329"/>
          <cell r="P329">
            <v>112418</v>
          </cell>
          <cell r="Q329"/>
          <cell r="R329"/>
          <cell r="S329"/>
          <cell r="T329">
            <v>112418</v>
          </cell>
          <cell r="U329"/>
          <cell r="V329"/>
          <cell r="W329" t="str">
            <v>17-485019-Title I-141</v>
          </cell>
        </row>
        <row r="330">
          <cell r="B330" t="str">
            <v>405026</v>
          </cell>
          <cell r="C330" t="str">
            <v>Saint Francis School District</v>
          </cell>
          <cell r="D330">
            <v>800517836</v>
          </cell>
          <cell r="E330" t="str">
            <v>Saint Francis School District</v>
          </cell>
          <cell r="F330"/>
          <cell r="G330"/>
          <cell r="H330">
            <v>118500</v>
          </cell>
          <cell r="I330">
            <v>118500</v>
          </cell>
          <cell r="J330"/>
          <cell r="K330"/>
          <cell r="L330">
            <v>118500</v>
          </cell>
          <cell r="M330"/>
          <cell r="N330"/>
          <cell r="O330"/>
          <cell r="P330">
            <v>118500</v>
          </cell>
          <cell r="Q330"/>
          <cell r="R330"/>
          <cell r="S330"/>
          <cell r="T330">
            <v>118500</v>
          </cell>
          <cell r="U330"/>
          <cell r="V330"/>
          <cell r="W330" t="str">
            <v>17-405026-Title I-141</v>
          </cell>
        </row>
        <row r="331">
          <cell r="B331" t="str">
            <v>305068</v>
          </cell>
          <cell r="C331" t="str">
            <v>Salem School District</v>
          </cell>
          <cell r="D331">
            <v>193078680</v>
          </cell>
          <cell r="E331" t="str">
            <v>Salem School District</v>
          </cell>
          <cell r="F331"/>
          <cell r="G331"/>
          <cell r="H331">
            <v>64752</v>
          </cell>
          <cell r="I331">
            <v>64752</v>
          </cell>
          <cell r="J331"/>
          <cell r="K331"/>
          <cell r="L331">
            <v>64752</v>
          </cell>
          <cell r="M331"/>
          <cell r="N331"/>
          <cell r="O331"/>
          <cell r="P331">
            <v>64752</v>
          </cell>
          <cell r="Q331"/>
          <cell r="R331"/>
          <cell r="S331"/>
          <cell r="T331">
            <v>64752</v>
          </cell>
          <cell r="U331"/>
          <cell r="V331"/>
          <cell r="W331" t="str">
            <v>17-305068-Title I-141</v>
          </cell>
        </row>
        <row r="332">
          <cell r="B332" t="str">
            <v>565100</v>
          </cell>
          <cell r="C332" t="str">
            <v>Sauk Prairie School District</v>
          </cell>
          <cell r="D332">
            <v>124475369</v>
          </cell>
          <cell r="E332" t="str">
            <v>Sauk Prairie School District</v>
          </cell>
          <cell r="F332"/>
          <cell r="G332"/>
          <cell r="H332">
            <v>77498</v>
          </cell>
          <cell r="I332">
            <v>77498</v>
          </cell>
          <cell r="J332"/>
          <cell r="K332"/>
          <cell r="L332">
            <v>77498</v>
          </cell>
          <cell r="M332"/>
          <cell r="N332"/>
          <cell r="O332"/>
          <cell r="P332">
            <v>77498</v>
          </cell>
          <cell r="Q332"/>
          <cell r="R332"/>
          <cell r="S332"/>
          <cell r="T332">
            <v>77498</v>
          </cell>
          <cell r="U332"/>
          <cell r="V332"/>
          <cell r="W332" t="str">
            <v>17-565100-Title I-141</v>
          </cell>
        </row>
        <row r="333">
          <cell r="B333" t="str">
            <v>125124</v>
          </cell>
          <cell r="C333" t="str">
            <v>Seneca School District</v>
          </cell>
          <cell r="D333">
            <v>100084219</v>
          </cell>
          <cell r="E333" t="str">
            <v>Seneca School District</v>
          </cell>
          <cell r="F333"/>
          <cell r="G333"/>
          <cell r="H333">
            <v>32285</v>
          </cell>
          <cell r="I333">
            <v>32285</v>
          </cell>
          <cell r="J333"/>
          <cell r="K333"/>
          <cell r="L333">
            <v>32285</v>
          </cell>
          <cell r="M333"/>
          <cell r="N333"/>
          <cell r="O333"/>
          <cell r="P333">
            <v>32285</v>
          </cell>
          <cell r="Q333"/>
          <cell r="R333"/>
          <cell r="S333"/>
          <cell r="T333">
            <v>32285</v>
          </cell>
          <cell r="U333"/>
          <cell r="V333"/>
          <cell r="W333" t="str">
            <v>17-125124-Title I-141</v>
          </cell>
        </row>
        <row r="334">
          <cell r="B334" t="str">
            <v>155130</v>
          </cell>
          <cell r="C334" t="str">
            <v>Sevastopol School District</v>
          </cell>
          <cell r="D334" t="str">
            <v>038762423</v>
          </cell>
          <cell r="E334" t="str">
            <v>Sevastopol School District</v>
          </cell>
          <cell r="F334"/>
          <cell r="G334"/>
          <cell r="H334">
            <v>469251</v>
          </cell>
          <cell r="I334">
            <v>469251</v>
          </cell>
          <cell r="J334"/>
          <cell r="K334"/>
          <cell r="L334">
            <v>469251</v>
          </cell>
          <cell r="M334"/>
          <cell r="N334"/>
          <cell r="O334"/>
          <cell r="P334">
            <v>469251</v>
          </cell>
          <cell r="Q334"/>
          <cell r="R334"/>
          <cell r="S334"/>
          <cell r="T334">
            <v>469251</v>
          </cell>
          <cell r="U334"/>
          <cell r="V334"/>
          <cell r="W334" t="str">
            <v>17-155130-Title I-141</v>
          </cell>
        </row>
        <row r="335">
          <cell r="B335" t="str">
            <v>445138</v>
          </cell>
          <cell r="C335" t="str">
            <v>Seymour Community School District</v>
          </cell>
          <cell r="D335" t="str">
            <v>018652636</v>
          </cell>
          <cell r="E335" t="str">
            <v>Seymour Community School District</v>
          </cell>
          <cell r="F335"/>
          <cell r="G335"/>
          <cell r="H335">
            <v>127440</v>
          </cell>
          <cell r="I335">
            <v>127440</v>
          </cell>
          <cell r="J335"/>
          <cell r="K335"/>
          <cell r="L335">
            <v>127440</v>
          </cell>
          <cell r="M335"/>
          <cell r="N335"/>
          <cell r="O335"/>
          <cell r="P335">
            <v>127440</v>
          </cell>
          <cell r="Q335"/>
          <cell r="R335"/>
          <cell r="S335"/>
          <cell r="T335">
            <v>127440</v>
          </cell>
          <cell r="U335"/>
          <cell r="V335"/>
          <cell r="W335" t="str">
            <v>17-445138-Title I-141</v>
          </cell>
        </row>
        <row r="336">
          <cell r="B336" t="str">
            <v>645258</v>
          </cell>
          <cell r="C336" t="str">
            <v>Sharon Community J11 School District</v>
          </cell>
          <cell r="D336" t="str">
            <v>026484451</v>
          </cell>
          <cell r="E336" t="str">
            <v>Sharon Community J11 School District</v>
          </cell>
          <cell r="F336"/>
          <cell r="G336"/>
          <cell r="H336">
            <v>553499</v>
          </cell>
          <cell r="I336">
            <v>553499</v>
          </cell>
          <cell r="J336"/>
          <cell r="K336"/>
          <cell r="L336">
            <v>553499</v>
          </cell>
          <cell r="M336"/>
          <cell r="N336"/>
          <cell r="O336"/>
          <cell r="P336">
            <v>553499</v>
          </cell>
          <cell r="Q336"/>
          <cell r="R336"/>
          <cell r="S336"/>
          <cell r="T336">
            <v>553499</v>
          </cell>
          <cell r="U336"/>
          <cell r="V336"/>
          <cell r="W336" t="str">
            <v>17-645258-Title I-141</v>
          </cell>
        </row>
        <row r="337">
          <cell r="B337" t="str">
            <v>585264</v>
          </cell>
          <cell r="C337" t="str">
            <v>Shawano School District</v>
          </cell>
          <cell r="D337" t="str">
            <v>038759304</v>
          </cell>
          <cell r="E337" t="str">
            <v>Shawano School District</v>
          </cell>
          <cell r="F337"/>
          <cell r="G337"/>
          <cell r="H337">
            <v>97610</v>
          </cell>
          <cell r="I337">
            <v>97610</v>
          </cell>
          <cell r="J337"/>
          <cell r="K337"/>
          <cell r="L337">
            <v>97610</v>
          </cell>
          <cell r="M337"/>
          <cell r="N337"/>
          <cell r="O337"/>
          <cell r="P337">
            <v>97610</v>
          </cell>
          <cell r="Q337"/>
          <cell r="R337"/>
          <cell r="S337"/>
          <cell r="T337">
            <v>97610</v>
          </cell>
          <cell r="U337"/>
          <cell r="V337"/>
          <cell r="W337" t="str">
            <v>17-585264-Title I-141</v>
          </cell>
        </row>
        <row r="338">
          <cell r="B338" t="str">
            <v>595271</v>
          </cell>
          <cell r="C338" t="str">
            <v>Sheboygan Area School District</v>
          </cell>
          <cell r="D338" t="str">
            <v>032878456</v>
          </cell>
          <cell r="E338" t="str">
            <v>Sheboygan Area School District</v>
          </cell>
          <cell r="F338"/>
          <cell r="G338"/>
          <cell r="H338">
            <v>442789</v>
          </cell>
          <cell r="I338">
            <v>442789</v>
          </cell>
          <cell r="J338"/>
          <cell r="K338"/>
          <cell r="L338">
            <v>442789</v>
          </cell>
          <cell r="M338"/>
          <cell r="N338"/>
          <cell r="O338"/>
          <cell r="P338">
            <v>442789</v>
          </cell>
          <cell r="Q338"/>
          <cell r="R338"/>
          <cell r="S338"/>
          <cell r="T338">
            <v>442789</v>
          </cell>
          <cell r="U338"/>
          <cell r="V338"/>
          <cell r="W338" t="str">
            <v>17-595271-Title I-141</v>
          </cell>
        </row>
        <row r="339">
          <cell r="B339" t="str">
            <v>595278</v>
          </cell>
          <cell r="C339" t="str">
            <v>Sheboygan Falls School District</v>
          </cell>
          <cell r="D339" t="str">
            <v>124237033</v>
          </cell>
          <cell r="E339" t="str">
            <v>Sheboygan Falls School District</v>
          </cell>
          <cell r="F339"/>
          <cell r="G339"/>
          <cell r="H339">
            <v>12326</v>
          </cell>
          <cell r="I339">
            <v>12326</v>
          </cell>
          <cell r="J339"/>
          <cell r="K339"/>
          <cell r="L339">
            <v>12326</v>
          </cell>
          <cell r="M339"/>
          <cell r="N339"/>
          <cell r="O339"/>
          <cell r="P339">
            <v>12326</v>
          </cell>
          <cell r="Q339"/>
          <cell r="R339"/>
          <cell r="S339"/>
          <cell r="T339">
            <v>12326</v>
          </cell>
          <cell r="U339"/>
          <cell r="V339"/>
          <cell r="W339" t="str">
            <v>17-595278-Title I-141</v>
          </cell>
        </row>
        <row r="340">
          <cell r="B340" t="str">
            <v>655306</v>
          </cell>
          <cell r="C340" t="str">
            <v>Shell Lake School District</v>
          </cell>
          <cell r="D340" t="str">
            <v>091731604</v>
          </cell>
          <cell r="E340" t="str">
            <v>Shell Lake School District</v>
          </cell>
          <cell r="F340"/>
          <cell r="G340"/>
          <cell r="H340">
            <v>416447</v>
          </cell>
          <cell r="I340">
            <v>416447</v>
          </cell>
          <cell r="J340"/>
          <cell r="K340"/>
          <cell r="L340">
            <v>416447</v>
          </cell>
          <cell r="M340"/>
          <cell r="N340"/>
          <cell r="O340"/>
          <cell r="P340">
            <v>416447</v>
          </cell>
          <cell r="Q340"/>
          <cell r="R340"/>
          <cell r="S340"/>
          <cell r="T340">
            <v>416447</v>
          </cell>
          <cell r="U340"/>
          <cell r="V340"/>
          <cell r="W340" t="str">
            <v>17-655306-Title I-141</v>
          </cell>
        </row>
        <row r="341">
          <cell r="B341" t="str">
            <v>445348</v>
          </cell>
          <cell r="C341" t="str">
            <v>Shiocton School District</v>
          </cell>
          <cell r="D341">
            <v>100084250</v>
          </cell>
          <cell r="E341" t="str">
            <v>Shiocton School District</v>
          </cell>
          <cell r="F341"/>
          <cell r="G341"/>
          <cell r="H341">
            <v>5891</v>
          </cell>
          <cell r="I341">
            <v>5891</v>
          </cell>
          <cell r="J341"/>
          <cell r="K341"/>
          <cell r="L341">
            <v>5891</v>
          </cell>
          <cell r="M341"/>
          <cell r="N341"/>
          <cell r="O341"/>
          <cell r="P341">
            <v>5891</v>
          </cell>
          <cell r="Q341"/>
          <cell r="R341"/>
          <cell r="S341"/>
          <cell r="T341">
            <v>5891</v>
          </cell>
          <cell r="U341"/>
          <cell r="V341"/>
          <cell r="W341" t="str">
            <v>17-445348-Title I-141</v>
          </cell>
        </row>
        <row r="342">
          <cell r="B342" t="str">
            <v>405355</v>
          </cell>
          <cell r="C342" t="str">
            <v>Shorewood School District</v>
          </cell>
          <cell r="D342">
            <v>100084268</v>
          </cell>
          <cell r="E342" t="str">
            <v>Shorewood School District</v>
          </cell>
          <cell r="F342"/>
          <cell r="G342"/>
          <cell r="H342">
            <v>43756</v>
          </cell>
          <cell r="I342">
            <v>43756</v>
          </cell>
          <cell r="J342"/>
          <cell r="K342"/>
          <cell r="L342">
            <v>43756</v>
          </cell>
          <cell r="M342"/>
          <cell r="N342"/>
          <cell r="O342"/>
          <cell r="P342">
            <v>43756</v>
          </cell>
          <cell r="Q342"/>
          <cell r="R342"/>
          <cell r="S342"/>
          <cell r="T342">
            <v>43756</v>
          </cell>
          <cell r="U342"/>
          <cell r="V342"/>
          <cell r="W342" t="str">
            <v>17-405355-Title I-141</v>
          </cell>
        </row>
        <row r="343">
          <cell r="B343" t="str">
            <v>335362</v>
          </cell>
          <cell r="C343" t="str">
            <v>Shullsburg School District</v>
          </cell>
          <cell r="D343" t="str">
            <v>100084276</v>
          </cell>
          <cell r="E343" t="str">
            <v>Shullsburg School District</v>
          </cell>
          <cell r="F343"/>
          <cell r="G343"/>
          <cell r="H343">
            <v>239124</v>
          </cell>
          <cell r="I343">
            <v>239124</v>
          </cell>
          <cell r="J343"/>
          <cell r="K343"/>
          <cell r="L343">
            <v>239124</v>
          </cell>
          <cell r="M343"/>
          <cell r="N343"/>
          <cell r="O343"/>
          <cell r="P343">
            <v>239124</v>
          </cell>
          <cell r="Q343"/>
          <cell r="R343"/>
          <cell r="S343"/>
          <cell r="T343">
            <v>239124</v>
          </cell>
          <cell r="U343"/>
          <cell r="V343"/>
          <cell r="W343" t="str">
            <v>17-335362-Title I-141</v>
          </cell>
        </row>
        <row r="344">
          <cell r="B344" t="str">
            <v>305369</v>
          </cell>
          <cell r="C344" t="str">
            <v>Silver Lake Joint #1 School District</v>
          </cell>
          <cell r="D344" t="str">
            <v>014262315</v>
          </cell>
          <cell r="E344" t="str">
            <v>Silver Lake Joint #1 School District</v>
          </cell>
          <cell r="F344"/>
          <cell r="G344"/>
          <cell r="H344">
            <v>232925</v>
          </cell>
          <cell r="I344">
            <v>232925</v>
          </cell>
          <cell r="J344"/>
          <cell r="K344"/>
          <cell r="L344">
            <v>232925</v>
          </cell>
          <cell r="M344"/>
          <cell r="N344"/>
          <cell r="O344"/>
          <cell r="P344">
            <v>232925</v>
          </cell>
          <cell r="Q344"/>
          <cell r="R344"/>
          <cell r="S344"/>
          <cell r="T344">
            <v>232925</v>
          </cell>
          <cell r="U344"/>
          <cell r="V344"/>
          <cell r="W344" t="str">
            <v>17-305369-Title I-141</v>
          </cell>
        </row>
        <row r="345">
          <cell r="B345" t="str">
            <v>075376</v>
          </cell>
          <cell r="C345" t="str">
            <v>Siren School District</v>
          </cell>
          <cell r="D345">
            <v>193077914</v>
          </cell>
          <cell r="E345" t="str">
            <v>Siren School District</v>
          </cell>
          <cell r="F345"/>
          <cell r="G345"/>
          <cell r="H345">
            <v>185133</v>
          </cell>
          <cell r="I345">
            <v>185133</v>
          </cell>
          <cell r="J345"/>
          <cell r="K345"/>
          <cell r="L345">
            <v>185133</v>
          </cell>
          <cell r="M345"/>
          <cell r="N345"/>
          <cell r="O345"/>
          <cell r="P345">
            <v>185133</v>
          </cell>
          <cell r="Q345"/>
          <cell r="R345"/>
          <cell r="S345"/>
          <cell r="T345">
            <v>185133</v>
          </cell>
          <cell r="U345"/>
          <cell r="V345"/>
          <cell r="W345" t="str">
            <v>17-075376-Title I-141</v>
          </cell>
        </row>
        <row r="346">
          <cell r="B346" t="str">
            <v>665390</v>
          </cell>
          <cell r="C346" t="str">
            <v>Slinger School District</v>
          </cell>
          <cell r="D346">
            <v>102207552</v>
          </cell>
          <cell r="E346" t="str">
            <v>Slinger School District</v>
          </cell>
          <cell r="F346"/>
          <cell r="G346"/>
          <cell r="H346">
            <v>198490</v>
          </cell>
          <cell r="I346">
            <v>198490</v>
          </cell>
          <cell r="J346"/>
          <cell r="K346"/>
          <cell r="L346">
            <v>198490</v>
          </cell>
          <cell r="M346"/>
          <cell r="N346"/>
          <cell r="O346"/>
          <cell r="P346">
            <v>198490</v>
          </cell>
          <cell r="Q346"/>
          <cell r="R346"/>
          <cell r="S346"/>
          <cell r="T346">
            <v>198490</v>
          </cell>
          <cell r="U346"/>
          <cell r="V346"/>
          <cell r="W346" t="str">
            <v>17-665390-Title I-141</v>
          </cell>
        </row>
        <row r="347">
          <cell r="B347" t="str">
            <v>165397</v>
          </cell>
          <cell r="C347" t="str">
            <v>Solon Springs School District</v>
          </cell>
          <cell r="D347" t="str">
            <v>074096512</v>
          </cell>
          <cell r="E347" t="str">
            <v>Solon Springs School District</v>
          </cell>
          <cell r="F347"/>
          <cell r="G347"/>
          <cell r="H347">
            <v>197006</v>
          </cell>
          <cell r="I347">
            <v>197006</v>
          </cell>
          <cell r="J347"/>
          <cell r="K347"/>
          <cell r="L347">
            <v>197006</v>
          </cell>
          <cell r="M347"/>
          <cell r="N347"/>
          <cell r="O347"/>
          <cell r="P347">
            <v>197006</v>
          </cell>
          <cell r="Q347"/>
          <cell r="R347"/>
          <cell r="S347"/>
          <cell r="T347">
            <v>197006</v>
          </cell>
          <cell r="U347"/>
          <cell r="V347"/>
          <cell r="W347" t="str">
            <v>17-165397-Title I-141</v>
          </cell>
        </row>
        <row r="348">
          <cell r="B348" t="str">
            <v>555432</v>
          </cell>
          <cell r="C348" t="str">
            <v>Somerset School District</v>
          </cell>
          <cell r="D348" t="str">
            <v>021574983</v>
          </cell>
          <cell r="E348" t="str">
            <v>Somerset School District</v>
          </cell>
          <cell r="F348"/>
          <cell r="G348"/>
          <cell r="H348">
            <v>45040</v>
          </cell>
          <cell r="I348">
            <v>45040</v>
          </cell>
          <cell r="J348"/>
          <cell r="K348"/>
          <cell r="L348">
            <v>45040</v>
          </cell>
          <cell r="M348"/>
          <cell r="N348"/>
          <cell r="O348"/>
          <cell r="P348">
            <v>45040</v>
          </cell>
          <cell r="Q348"/>
          <cell r="R348"/>
          <cell r="S348"/>
          <cell r="T348">
            <v>45040</v>
          </cell>
          <cell r="U348"/>
          <cell r="V348"/>
          <cell r="W348" t="str">
            <v>17-555432-Title I-141</v>
          </cell>
        </row>
        <row r="349">
          <cell r="B349" t="str">
            <v>405439</v>
          </cell>
          <cell r="C349" t="str">
            <v>South Milwaukee School District</v>
          </cell>
          <cell r="D349">
            <v>784506300</v>
          </cell>
          <cell r="E349" t="str">
            <v>South Milwaukee School District</v>
          </cell>
          <cell r="F349"/>
          <cell r="G349"/>
          <cell r="H349">
            <v>53720</v>
          </cell>
          <cell r="I349">
            <v>53720</v>
          </cell>
          <cell r="J349"/>
          <cell r="K349"/>
          <cell r="L349">
            <v>53720</v>
          </cell>
          <cell r="M349"/>
          <cell r="N349"/>
          <cell r="O349"/>
          <cell r="P349">
            <v>53720</v>
          </cell>
          <cell r="Q349"/>
          <cell r="R349"/>
          <cell r="S349"/>
          <cell r="T349">
            <v>53720</v>
          </cell>
          <cell r="U349"/>
          <cell r="V349"/>
          <cell r="W349" t="str">
            <v>17-405439-Title I-141</v>
          </cell>
        </row>
        <row r="350">
          <cell r="B350" t="str">
            <v>044522</v>
          </cell>
          <cell r="C350" t="str">
            <v>South Shore School District</v>
          </cell>
          <cell r="D350">
            <v>159539824</v>
          </cell>
          <cell r="E350" t="str">
            <v>South Shore School District</v>
          </cell>
          <cell r="F350"/>
          <cell r="G350"/>
          <cell r="H350">
            <v>299969</v>
          </cell>
          <cell r="I350">
            <v>299969</v>
          </cell>
          <cell r="J350"/>
          <cell r="K350"/>
          <cell r="L350">
            <v>299969</v>
          </cell>
          <cell r="M350"/>
          <cell r="N350"/>
          <cell r="O350"/>
          <cell r="P350">
            <v>299969</v>
          </cell>
          <cell r="Q350"/>
          <cell r="R350"/>
          <cell r="S350"/>
          <cell r="T350">
            <v>299969</v>
          </cell>
          <cell r="U350"/>
          <cell r="V350"/>
          <cell r="W350" t="str">
            <v>17-044522-Title I-141</v>
          </cell>
        </row>
        <row r="351">
          <cell r="B351" t="str">
            <v>155457</v>
          </cell>
          <cell r="C351" t="str">
            <v>Southern Door County School District</v>
          </cell>
          <cell r="D351" t="str">
            <v>093420164</v>
          </cell>
          <cell r="E351" t="str">
            <v>Southern Door County School District</v>
          </cell>
          <cell r="F351"/>
          <cell r="G351"/>
          <cell r="H351">
            <v>45866</v>
          </cell>
          <cell r="I351">
            <v>45866</v>
          </cell>
          <cell r="J351"/>
          <cell r="K351"/>
          <cell r="L351">
            <v>45866</v>
          </cell>
          <cell r="M351"/>
          <cell r="N351"/>
          <cell r="O351"/>
          <cell r="P351">
            <v>45866</v>
          </cell>
          <cell r="Q351"/>
          <cell r="R351"/>
          <cell r="S351"/>
          <cell r="T351">
            <v>45866</v>
          </cell>
          <cell r="U351"/>
          <cell r="V351"/>
          <cell r="W351" t="str">
            <v>17-155457-Title I-141</v>
          </cell>
        </row>
        <row r="352">
          <cell r="B352" t="str">
            <v>222485</v>
          </cell>
          <cell r="C352" t="str">
            <v>Southwestern Wisconsin School District</v>
          </cell>
          <cell r="D352">
            <v>193458718</v>
          </cell>
          <cell r="E352" t="str">
            <v>Southwestern Wisconsin School District</v>
          </cell>
          <cell r="F352"/>
          <cell r="G352"/>
          <cell r="H352">
            <v>112418</v>
          </cell>
          <cell r="I352">
            <v>112418</v>
          </cell>
          <cell r="J352"/>
          <cell r="K352"/>
          <cell r="L352">
            <v>112418</v>
          </cell>
          <cell r="M352"/>
          <cell r="N352"/>
          <cell r="O352"/>
          <cell r="P352">
            <v>112418</v>
          </cell>
          <cell r="Q352"/>
          <cell r="R352"/>
          <cell r="S352"/>
          <cell r="T352">
            <v>112418</v>
          </cell>
          <cell r="U352"/>
          <cell r="V352"/>
          <cell r="W352" t="str">
            <v>17-222485-Title I-141</v>
          </cell>
        </row>
        <row r="353">
          <cell r="B353" t="str">
            <v>415460</v>
          </cell>
          <cell r="C353" t="str">
            <v>Sparta Area School District</v>
          </cell>
          <cell r="D353" t="str">
            <v>017991209</v>
          </cell>
          <cell r="E353" t="str">
            <v>Sparta Area School District</v>
          </cell>
          <cell r="F353"/>
          <cell r="G353"/>
          <cell r="H353">
            <v>646764</v>
          </cell>
          <cell r="I353">
            <v>646764</v>
          </cell>
          <cell r="J353"/>
          <cell r="K353"/>
          <cell r="L353">
            <v>646764</v>
          </cell>
          <cell r="M353"/>
          <cell r="N353"/>
          <cell r="O353"/>
          <cell r="P353">
            <v>646764</v>
          </cell>
          <cell r="Q353"/>
          <cell r="R353"/>
          <cell r="S353"/>
          <cell r="T353">
            <v>646764</v>
          </cell>
          <cell r="U353"/>
          <cell r="V353"/>
          <cell r="W353" t="str">
            <v>17-415460-Title I-141</v>
          </cell>
        </row>
        <row r="354">
          <cell r="B354" t="str">
            <v>375467</v>
          </cell>
          <cell r="C354" t="str">
            <v>Spencer School District</v>
          </cell>
          <cell r="D354">
            <v>100641596</v>
          </cell>
          <cell r="E354" t="str">
            <v>Spencer School District</v>
          </cell>
          <cell r="F354"/>
          <cell r="G354"/>
          <cell r="H354">
            <v>103545</v>
          </cell>
          <cell r="I354">
            <v>103545</v>
          </cell>
          <cell r="J354"/>
          <cell r="K354"/>
          <cell r="L354">
            <v>103545</v>
          </cell>
          <cell r="M354"/>
          <cell r="N354"/>
          <cell r="O354"/>
          <cell r="P354">
            <v>103545</v>
          </cell>
          <cell r="Q354"/>
          <cell r="R354"/>
          <cell r="S354"/>
          <cell r="T354">
            <v>103545</v>
          </cell>
          <cell r="U354"/>
          <cell r="V354"/>
          <cell r="W354" t="str">
            <v>17-375467-Title I-141</v>
          </cell>
        </row>
        <row r="355">
          <cell r="B355" t="str">
            <v>655474</v>
          </cell>
          <cell r="C355" t="str">
            <v>Spooner Area School District</v>
          </cell>
          <cell r="D355" t="str">
            <v>060462488</v>
          </cell>
          <cell r="E355" t="str">
            <v>Spooner Area School District</v>
          </cell>
          <cell r="F355"/>
          <cell r="G355"/>
          <cell r="H355">
            <v>327454</v>
          </cell>
          <cell r="I355">
            <v>327454</v>
          </cell>
          <cell r="J355"/>
          <cell r="K355"/>
          <cell r="L355">
            <v>327454</v>
          </cell>
          <cell r="M355"/>
          <cell r="N355"/>
          <cell r="O355"/>
          <cell r="P355">
            <v>327454</v>
          </cell>
          <cell r="Q355"/>
          <cell r="R355"/>
          <cell r="S355"/>
          <cell r="T355">
            <v>327454</v>
          </cell>
          <cell r="U355"/>
          <cell r="V355"/>
          <cell r="W355" t="str">
            <v>17-655474-Title I-141</v>
          </cell>
        </row>
        <row r="356">
          <cell r="B356" t="str">
            <v>475586</v>
          </cell>
          <cell r="C356" t="str">
            <v>Spring Valley School District</v>
          </cell>
          <cell r="D356">
            <v>100591114</v>
          </cell>
          <cell r="E356" t="str">
            <v>Spring Valley School District</v>
          </cell>
          <cell r="F356"/>
          <cell r="G356"/>
          <cell r="H356">
            <v>85916</v>
          </cell>
          <cell r="I356">
            <v>85916</v>
          </cell>
          <cell r="J356"/>
          <cell r="K356"/>
          <cell r="L356">
            <v>85916</v>
          </cell>
          <cell r="M356"/>
          <cell r="N356"/>
          <cell r="O356"/>
          <cell r="P356">
            <v>85916</v>
          </cell>
          <cell r="Q356"/>
          <cell r="R356"/>
          <cell r="S356"/>
          <cell r="T356">
            <v>85916</v>
          </cell>
          <cell r="U356"/>
          <cell r="V356"/>
          <cell r="W356" t="str">
            <v>17-475586-Title I-141</v>
          </cell>
        </row>
        <row r="357">
          <cell r="B357" t="str">
            <v>095593</v>
          </cell>
          <cell r="C357" t="str">
            <v>Stanley-Boyd Area School District</v>
          </cell>
          <cell r="D357">
            <v>184359040</v>
          </cell>
          <cell r="E357" t="str">
            <v>Stanley-Boyd Area School District</v>
          </cell>
          <cell r="F357"/>
          <cell r="G357"/>
          <cell r="H357">
            <v>240580</v>
          </cell>
          <cell r="I357">
            <v>240580</v>
          </cell>
          <cell r="J357"/>
          <cell r="K357"/>
          <cell r="L357">
            <v>240580</v>
          </cell>
          <cell r="M357"/>
          <cell r="N357"/>
          <cell r="O357"/>
          <cell r="P357">
            <v>240580</v>
          </cell>
          <cell r="Q357"/>
          <cell r="R357"/>
          <cell r="S357"/>
          <cell r="T357">
            <v>240580</v>
          </cell>
          <cell r="U357"/>
          <cell r="V357"/>
          <cell r="W357" t="str">
            <v>17-095593-Title I-141</v>
          </cell>
        </row>
        <row r="358">
          <cell r="B358" t="str">
            <v>495607</v>
          </cell>
          <cell r="C358" t="str">
            <v>Stevens Point Area School District</v>
          </cell>
          <cell r="D358" t="str">
            <v>100878875</v>
          </cell>
          <cell r="E358" t="str">
            <v>Stevens Point Area School District</v>
          </cell>
          <cell r="F358"/>
          <cell r="G358"/>
          <cell r="H358">
            <v>1020695</v>
          </cell>
          <cell r="I358">
            <v>1020695</v>
          </cell>
          <cell r="J358"/>
          <cell r="K358"/>
          <cell r="L358">
            <v>1020695</v>
          </cell>
          <cell r="M358"/>
          <cell r="N358"/>
          <cell r="O358"/>
          <cell r="P358">
            <v>1020695</v>
          </cell>
          <cell r="Q358"/>
          <cell r="R358"/>
          <cell r="S358"/>
          <cell r="T358">
            <v>1020695</v>
          </cell>
          <cell r="U358"/>
          <cell r="V358"/>
          <cell r="W358" t="str">
            <v>17-495607-Title I-141</v>
          </cell>
        </row>
        <row r="359">
          <cell r="B359" t="str">
            <v>085614</v>
          </cell>
          <cell r="C359" t="str">
            <v>Stockbridge School District</v>
          </cell>
          <cell r="D359">
            <v>193077963</v>
          </cell>
          <cell r="E359" t="str">
            <v>Stockbridge School District</v>
          </cell>
          <cell r="F359"/>
          <cell r="G359"/>
          <cell r="H359">
            <v>7943</v>
          </cell>
          <cell r="I359">
            <v>7943</v>
          </cell>
          <cell r="J359"/>
          <cell r="K359"/>
          <cell r="L359">
            <v>7943</v>
          </cell>
          <cell r="M359"/>
          <cell r="N359"/>
          <cell r="O359"/>
          <cell r="P359">
            <v>7943</v>
          </cell>
          <cell r="Q359"/>
          <cell r="R359"/>
          <cell r="S359"/>
          <cell r="T359">
            <v>7943</v>
          </cell>
          <cell r="U359"/>
          <cell r="V359"/>
          <cell r="W359" t="str">
            <v>17-085614-Title I-141</v>
          </cell>
        </row>
        <row r="360">
          <cell r="B360" t="str">
            <v>673542</v>
          </cell>
          <cell r="C360" t="str">
            <v>Stone Bank School District</v>
          </cell>
          <cell r="D360">
            <v>193079795</v>
          </cell>
          <cell r="E360" t="str">
            <v>Stone Bank School District</v>
          </cell>
          <cell r="F360"/>
          <cell r="G360"/>
          <cell r="H360">
            <v>79237</v>
          </cell>
          <cell r="I360">
            <v>79237</v>
          </cell>
          <cell r="J360"/>
          <cell r="K360"/>
          <cell r="L360">
            <v>79237</v>
          </cell>
          <cell r="M360"/>
          <cell r="N360"/>
          <cell r="O360"/>
          <cell r="P360">
            <v>79237</v>
          </cell>
          <cell r="Q360"/>
          <cell r="R360"/>
          <cell r="S360"/>
          <cell r="T360">
            <v>79237</v>
          </cell>
          <cell r="U360"/>
          <cell r="V360"/>
          <cell r="W360" t="str">
            <v>17-673542-Title I-141</v>
          </cell>
        </row>
        <row r="361">
          <cell r="B361" t="str">
            <v>135621</v>
          </cell>
          <cell r="C361" t="str">
            <v>Stoughton Area School District</v>
          </cell>
          <cell r="D361" t="str">
            <v>020461158</v>
          </cell>
          <cell r="E361" t="str">
            <v>Stoughton Area School District</v>
          </cell>
          <cell r="F361"/>
          <cell r="G361"/>
          <cell r="H361">
            <v>358824</v>
          </cell>
          <cell r="I361">
            <v>358824</v>
          </cell>
          <cell r="J361"/>
          <cell r="K361"/>
          <cell r="L361">
            <v>358824</v>
          </cell>
          <cell r="M361"/>
          <cell r="N361"/>
          <cell r="O361"/>
          <cell r="P361">
            <v>358824</v>
          </cell>
          <cell r="Q361"/>
          <cell r="R361"/>
          <cell r="S361"/>
          <cell r="T361">
            <v>358824</v>
          </cell>
          <cell r="U361"/>
          <cell r="V361"/>
          <cell r="W361" t="str">
            <v>17-135621-Title I-141</v>
          </cell>
        </row>
        <row r="362">
          <cell r="B362" t="str">
            <v>375628</v>
          </cell>
          <cell r="C362" t="str">
            <v>Stratford School District</v>
          </cell>
          <cell r="D362">
            <v>100591254</v>
          </cell>
          <cell r="E362" t="str">
            <v>Stratford School District</v>
          </cell>
          <cell r="F362"/>
          <cell r="G362"/>
          <cell r="H362">
            <v>100206</v>
          </cell>
          <cell r="I362">
            <v>100206</v>
          </cell>
          <cell r="J362"/>
          <cell r="K362"/>
          <cell r="L362">
            <v>100206</v>
          </cell>
          <cell r="M362"/>
          <cell r="N362"/>
          <cell r="O362"/>
          <cell r="P362">
            <v>100206</v>
          </cell>
          <cell r="Q362"/>
          <cell r="R362"/>
          <cell r="S362"/>
          <cell r="T362">
            <v>100206</v>
          </cell>
          <cell r="U362"/>
          <cell r="V362"/>
          <cell r="W362" t="str">
            <v>17-375628-Title I-141</v>
          </cell>
        </row>
        <row r="363">
          <cell r="B363" t="str">
            <v>155642</v>
          </cell>
          <cell r="C363" t="str">
            <v>Sturgeon Bay School District</v>
          </cell>
          <cell r="D363" t="str">
            <v>100084367</v>
          </cell>
          <cell r="E363" t="str">
            <v>Sturgeon Bay School District</v>
          </cell>
          <cell r="F363"/>
          <cell r="G363"/>
          <cell r="H363">
            <v>207551</v>
          </cell>
          <cell r="I363">
            <v>207551</v>
          </cell>
          <cell r="J363"/>
          <cell r="K363"/>
          <cell r="L363">
            <v>207551</v>
          </cell>
          <cell r="M363"/>
          <cell r="N363"/>
          <cell r="O363"/>
          <cell r="P363">
            <v>207551</v>
          </cell>
          <cell r="Q363"/>
          <cell r="R363"/>
          <cell r="S363"/>
          <cell r="T363">
            <v>207551</v>
          </cell>
          <cell r="U363"/>
          <cell r="V363"/>
          <cell r="W363" t="str">
            <v>17-155642-Title I-141</v>
          </cell>
        </row>
        <row r="364">
          <cell r="B364" t="str">
            <v>135656</v>
          </cell>
          <cell r="C364" t="str">
            <v>Sun Prairie Area School District</v>
          </cell>
          <cell r="D364" t="str">
            <v>078935137</v>
          </cell>
          <cell r="E364" t="str">
            <v>Sun Prairie Area School District</v>
          </cell>
          <cell r="F364"/>
          <cell r="G364"/>
          <cell r="H364">
            <v>976258</v>
          </cell>
          <cell r="I364">
            <v>976258</v>
          </cell>
          <cell r="J364"/>
          <cell r="K364"/>
          <cell r="L364">
            <v>976258</v>
          </cell>
          <cell r="M364"/>
          <cell r="N364"/>
          <cell r="O364"/>
          <cell r="P364">
            <v>976258</v>
          </cell>
          <cell r="Q364"/>
          <cell r="R364"/>
          <cell r="S364"/>
          <cell r="T364">
            <v>976258</v>
          </cell>
          <cell r="U364"/>
          <cell r="V364"/>
          <cell r="W364" t="str">
            <v>17-135656-Title I-141</v>
          </cell>
        </row>
        <row r="365">
          <cell r="B365" t="str">
            <v>165663</v>
          </cell>
          <cell r="C365" t="str">
            <v>Superior School District</v>
          </cell>
          <cell r="D365" t="str">
            <v>031366933</v>
          </cell>
          <cell r="E365" t="str">
            <v>Superior School District</v>
          </cell>
          <cell r="F365"/>
          <cell r="G365"/>
          <cell r="H365">
            <v>1187695</v>
          </cell>
          <cell r="I365">
            <v>1187695</v>
          </cell>
          <cell r="J365"/>
          <cell r="K365"/>
          <cell r="L365">
            <v>1187695</v>
          </cell>
          <cell r="M365"/>
          <cell r="N365"/>
          <cell r="O365"/>
          <cell r="P365">
            <v>1187695</v>
          </cell>
          <cell r="Q365"/>
          <cell r="R365"/>
          <cell r="S365"/>
          <cell r="T365">
            <v>1187695</v>
          </cell>
          <cell r="U365"/>
          <cell r="V365"/>
          <cell r="W365" t="str">
            <v>17-165663-Title I-141</v>
          </cell>
        </row>
        <row r="366">
          <cell r="B366" t="str">
            <v>425670</v>
          </cell>
          <cell r="C366" t="str">
            <v>Suring Public School District</v>
          </cell>
          <cell r="D366" t="str">
            <v>193079100</v>
          </cell>
          <cell r="E366" t="str">
            <v>Suring Public School District</v>
          </cell>
          <cell r="F366"/>
          <cell r="G366"/>
          <cell r="H366">
            <v>107655</v>
          </cell>
          <cell r="I366">
            <v>107655</v>
          </cell>
          <cell r="J366"/>
          <cell r="K366"/>
          <cell r="L366">
            <v>107655</v>
          </cell>
          <cell r="M366"/>
          <cell r="N366"/>
          <cell r="O366"/>
          <cell r="P366">
            <v>107655</v>
          </cell>
          <cell r="Q366"/>
          <cell r="R366"/>
          <cell r="S366"/>
          <cell r="T366">
            <v>107655</v>
          </cell>
          <cell r="U366"/>
          <cell r="V366"/>
          <cell r="W366" t="str">
            <v>17-425670-Title I-141</v>
          </cell>
        </row>
        <row r="367">
          <cell r="B367" t="str">
            <v>673510</v>
          </cell>
          <cell r="C367" t="str">
            <v>Swallow School District</v>
          </cell>
          <cell r="D367">
            <v>124064411</v>
          </cell>
          <cell r="E367" t="str">
            <v>Swallow School District</v>
          </cell>
          <cell r="F367"/>
          <cell r="G367"/>
          <cell r="H367">
            <v>0</v>
          </cell>
          <cell r="I367">
            <v>0</v>
          </cell>
          <cell r="J367"/>
          <cell r="K367"/>
          <cell r="L367">
            <v>0</v>
          </cell>
          <cell r="M367"/>
          <cell r="N367"/>
          <cell r="O367"/>
          <cell r="P367">
            <v>0</v>
          </cell>
          <cell r="Q367"/>
          <cell r="R367"/>
          <cell r="S367"/>
          <cell r="T367">
            <v>0</v>
          </cell>
          <cell r="U367"/>
          <cell r="V367"/>
          <cell r="W367" t="str">
            <v>17-673510-Title I-141</v>
          </cell>
        </row>
        <row r="368">
          <cell r="B368" t="str">
            <v>105726</v>
          </cell>
          <cell r="C368" t="str">
            <v>Thorp School District</v>
          </cell>
          <cell r="D368">
            <v>100591569</v>
          </cell>
          <cell r="E368" t="str">
            <v>Thorp School District</v>
          </cell>
          <cell r="F368"/>
          <cell r="G368"/>
          <cell r="H368">
            <v>249485</v>
          </cell>
          <cell r="I368">
            <v>249485</v>
          </cell>
          <cell r="J368"/>
          <cell r="K368"/>
          <cell r="L368">
            <v>249485</v>
          </cell>
          <cell r="M368"/>
          <cell r="N368"/>
          <cell r="O368"/>
          <cell r="P368">
            <v>249485</v>
          </cell>
          <cell r="Q368"/>
          <cell r="R368"/>
          <cell r="S368"/>
          <cell r="T368">
            <v>249485</v>
          </cell>
          <cell r="U368"/>
          <cell r="V368"/>
          <cell r="W368" t="str">
            <v>17-105726-Title I-141</v>
          </cell>
        </row>
        <row r="369">
          <cell r="B369" t="str">
            <v>435733</v>
          </cell>
          <cell r="C369" t="str">
            <v>Three Lakes School District</v>
          </cell>
          <cell r="D369" t="str">
            <v>038771002</v>
          </cell>
          <cell r="E369" t="str">
            <v>Three Lakes School District</v>
          </cell>
          <cell r="F369"/>
          <cell r="G369"/>
          <cell r="H369">
            <v>76502</v>
          </cell>
          <cell r="I369">
            <v>76502</v>
          </cell>
          <cell r="J369"/>
          <cell r="K369"/>
          <cell r="L369">
            <v>76502</v>
          </cell>
          <cell r="M369"/>
          <cell r="N369"/>
          <cell r="O369"/>
          <cell r="P369">
            <v>76502</v>
          </cell>
          <cell r="Q369"/>
          <cell r="R369"/>
          <cell r="S369"/>
          <cell r="T369">
            <v>76502</v>
          </cell>
          <cell r="U369"/>
          <cell r="V369"/>
          <cell r="W369" t="str">
            <v>17-435733-Title I-141</v>
          </cell>
        </row>
        <row r="370">
          <cell r="B370" t="str">
            <v>585740</v>
          </cell>
          <cell r="C370" t="str">
            <v>Tigerton School District</v>
          </cell>
          <cell r="D370">
            <v>100084417</v>
          </cell>
          <cell r="E370" t="str">
            <v>Tigerton School District</v>
          </cell>
          <cell r="F370"/>
          <cell r="G370"/>
          <cell r="H370">
            <v>61480</v>
          </cell>
          <cell r="I370">
            <v>61480</v>
          </cell>
          <cell r="J370"/>
          <cell r="K370"/>
          <cell r="L370">
            <v>61480</v>
          </cell>
          <cell r="M370"/>
          <cell r="N370"/>
          <cell r="O370"/>
          <cell r="P370">
            <v>61480</v>
          </cell>
          <cell r="Q370"/>
          <cell r="R370"/>
          <cell r="S370"/>
          <cell r="T370">
            <v>61480</v>
          </cell>
          <cell r="U370"/>
          <cell r="V370"/>
          <cell r="W370" t="str">
            <v>17-585740-Title I-141</v>
          </cell>
        </row>
        <row r="371">
          <cell r="B371" t="str">
            <v>415747</v>
          </cell>
          <cell r="C371" t="str">
            <v>Tomah Area School District</v>
          </cell>
          <cell r="D371" t="str">
            <v>017966086</v>
          </cell>
          <cell r="E371" t="str">
            <v>Tomah Area School District</v>
          </cell>
          <cell r="F371"/>
          <cell r="G371"/>
          <cell r="H371">
            <v>738690</v>
          </cell>
          <cell r="I371">
            <v>738690</v>
          </cell>
          <cell r="J371"/>
          <cell r="K371"/>
          <cell r="L371">
            <v>738690</v>
          </cell>
          <cell r="M371"/>
          <cell r="N371"/>
          <cell r="O371"/>
          <cell r="P371">
            <v>738690</v>
          </cell>
          <cell r="Q371"/>
          <cell r="R371"/>
          <cell r="S371"/>
          <cell r="T371">
            <v>738690</v>
          </cell>
          <cell r="U371"/>
          <cell r="V371"/>
          <cell r="W371" t="str">
            <v>17-415747-Title I-141</v>
          </cell>
        </row>
        <row r="372">
          <cell r="B372" t="str">
            <v>355754</v>
          </cell>
          <cell r="C372" t="str">
            <v>Tomahawk School District</v>
          </cell>
          <cell r="D372">
            <v>100084433</v>
          </cell>
          <cell r="E372" t="str">
            <v>Tomahawk School District</v>
          </cell>
          <cell r="F372"/>
          <cell r="G372"/>
          <cell r="H372">
            <v>214707</v>
          </cell>
          <cell r="I372">
            <v>214707</v>
          </cell>
          <cell r="J372"/>
          <cell r="K372"/>
          <cell r="L372">
            <v>214707</v>
          </cell>
          <cell r="M372"/>
          <cell r="N372"/>
          <cell r="O372"/>
          <cell r="P372">
            <v>214707</v>
          </cell>
          <cell r="Q372"/>
          <cell r="R372"/>
          <cell r="S372"/>
          <cell r="T372">
            <v>214707</v>
          </cell>
          <cell r="U372"/>
          <cell r="V372"/>
          <cell r="W372" t="str">
            <v>17-355754-Title I-141</v>
          </cell>
        </row>
        <row r="373">
          <cell r="B373" t="str">
            <v>490126</v>
          </cell>
          <cell r="C373" t="str">
            <v>Tomorrow River School District</v>
          </cell>
          <cell r="D373">
            <v>134750629</v>
          </cell>
          <cell r="E373" t="str">
            <v>Tomorrow River School District</v>
          </cell>
          <cell r="F373"/>
          <cell r="G373"/>
          <cell r="H373">
            <v>108214</v>
          </cell>
          <cell r="I373">
            <v>108214</v>
          </cell>
          <cell r="J373"/>
          <cell r="K373"/>
          <cell r="L373">
            <v>108214</v>
          </cell>
          <cell r="M373"/>
          <cell r="N373"/>
          <cell r="O373"/>
          <cell r="P373">
            <v>108214</v>
          </cell>
          <cell r="Q373"/>
          <cell r="R373"/>
          <cell r="S373"/>
          <cell r="T373">
            <v>108214</v>
          </cell>
          <cell r="U373"/>
          <cell r="V373"/>
          <cell r="W373" t="str">
            <v>17-490126-Title I-141</v>
          </cell>
        </row>
        <row r="374">
          <cell r="B374" t="str">
            <v>305780</v>
          </cell>
          <cell r="C374" t="str">
            <v>Trevor-Wilmot Consolidated School District</v>
          </cell>
          <cell r="D374">
            <v>100084177</v>
          </cell>
          <cell r="E374" t="str">
            <v>Trevor-Wilmot Consolidated School District</v>
          </cell>
          <cell r="F374"/>
          <cell r="G374"/>
          <cell r="H374">
            <v>81485</v>
          </cell>
          <cell r="I374">
            <v>81485</v>
          </cell>
          <cell r="J374"/>
          <cell r="K374"/>
          <cell r="L374">
            <v>81485</v>
          </cell>
          <cell r="M374"/>
          <cell r="N374"/>
          <cell r="O374"/>
          <cell r="P374">
            <v>81485</v>
          </cell>
          <cell r="Q374"/>
          <cell r="R374"/>
          <cell r="S374"/>
          <cell r="T374">
            <v>81485</v>
          </cell>
          <cell r="U374"/>
          <cell r="V374"/>
          <cell r="W374" t="str">
            <v>17-305780-Title I-141</v>
          </cell>
        </row>
        <row r="375">
          <cell r="B375" t="str">
            <v>694375</v>
          </cell>
          <cell r="C375" t="str">
            <v>Tri-County Area School District</v>
          </cell>
          <cell r="D375" t="str">
            <v>159536713</v>
          </cell>
          <cell r="E375" t="str">
            <v>Tri-County Area School District</v>
          </cell>
          <cell r="F375"/>
          <cell r="G375"/>
          <cell r="H375">
            <v>141703</v>
          </cell>
          <cell r="I375">
            <v>141703</v>
          </cell>
          <cell r="J375"/>
          <cell r="K375"/>
          <cell r="L375">
            <v>141703</v>
          </cell>
          <cell r="M375"/>
          <cell r="N375"/>
          <cell r="O375"/>
          <cell r="P375">
            <v>141703</v>
          </cell>
          <cell r="Q375"/>
          <cell r="R375"/>
          <cell r="S375"/>
          <cell r="T375">
            <v>141703</v>
          </cell>
          <cell r="U375"/>
          <cell r="V375"/>
          <cell r="W375" t="str">
            <v>17-694375-Title I-141</v>
          </cell>
        </row>
        <row r="376">
          <cell r="B376" t="str">
            <v>035810</v>
          </cell>
          <cell r="C376" t="str">
            <v>Turtle Lake School District</v>
          </cell>
          <cell r="D376">
            <v>159540806</v>
          </cell>
          <cell r="E376" t="str">
            <v>Turtle Lake School District</v>
          </cell>
          <cell r="F376"/>
          <cell r="G376"/>
          <cell r="H376">
            <v>106741</v>
          </cell>
          <cell r="I376">
            <v>106741</v>
          </cell>
          <cell r="J376"/>
          <cell r="K376"/>
          <cell r="L376">
            <v>106741</v>
          </cell>
          <cell r="M376"/>
          <cell r="N376"/>
          <cell r="O376"/>
          <cell r="P376">
            <v>106741</v>
          </cell>
          <cell r="Q376"/>
          <cell r="R376"/>
          <cell r="S376"/>
          <cell r="T376">
            <v>106741</v>
          </cell>
          <cell r="U376"/>
          <cell r="V376"/>
          <cell r="W376" t="str">
            <v>17-035810-Title I-141</v>
          </cell>
        </row>
        <row r="377">
          <cell r="B377" t="str">
            <v>305817</v>
          </cell>
          <cell r="C377" t="str">
            <v>Twin Lakes #4 School District</v>
          </cell>
          <cell r="D377" t="str">
            <v>100084458</v>
          </cell>
          <cell r="E377" t="str">
            <v>Twin Lakes #4 School District</v>
          </cell>
          <cell r="F377"/>
          <cell r="G377"/>
          <cell r="H377">
            <v>100231</v>
          </cell>
          <cell r="I377">
            <v>100231</v>
          </cell>
          <cell r="J377"/>
          <cell r="K377"/>
          <cell r="L377">
            <v>100231</v>
          </cell>
          <cell r="M377"/>
          <cell r="N377"/>
          <cell r="O377"/>
          <cell r="P377">
            <v>100231</v>
          </cell>
          <cell r="Q377"/>
          <cell r="R377"/>
          <cell r="S377"/>
          <cell r="T377">
            <v>100231</v>
          </cell>
          <cell r="U377"/>
          <cell r="V377"/>
          <cell r="W377" t="str">
            <v>17-305817-Title I-141</v>
          </cell>
        </row>
        <row r="378">
          <cell r="B378" t="str">
            <v>365824</v>
          </cell>
          <cell r="C378" t="str">
            <v>Two Rivers School District</v>
          </cell>
          <cell r="D378" t="str">
            <v>100084466</v>
          </cell>
          <cell r="E378" t="str">
            <v>Two Rivers School District</v>
          </cell>
          <cell r="F378"/>
          <cell r="G378"/>
          <cell r="H378">
            <v>313769</v>
          </cell>
          <cell r="I378">
            <v>313769</v>
          </cell>
          <cell r="J378"/>
          <cell r="K378"/>
          <cell r="L378">
            <v>313769</v>
          </cell>
          <cell r="M378"/>
          <cell r="N378"/>
          <cell r="O378"/>
          <cell r="P378">
            <v>313769</v>
          </cell>
          <cell r="Q378"/>
          <cell r="R378"/>
          <cell r="S378"/>
          <cell r="T378">
            <v>313769</v>
          </cell>
          <cell r="U378"/>
          <cell r="V378"/>
          <cell r="W378" t="str">
            <v>17-365824-Title I-141</v>
          </cell>
        </row>
        <row r="379">
          <cell r="B379" t="str">
            <v>515859</v>
          </cell>
          <cell r="C379" t="str">
            <v>Union Grove Joint #1 School District</v>
          </cell>
          <cell r="D379">
            <v>193079324</v>
          </cell>
          <cell r="E379" t="str">
            <v>Union Grove Joint #1 School District</v>
          </cell>
          <cell r="F379"/>
          <cell r="G379"/>
          <cell r="H379">
            <v>65603</v>
          </cell>
          <cell r="I379">
            <v>65603</v>
          </cell>
          <cell r="J379"/>
          <cell r="K379"/>
          <cell r="L379">
            <v>65603</v>
          </cell>
          <cell r="M379"/>
          <cell r="N379"/>
          <cell r="O379"/>
          <cell r="P379">
            <v>65603</v>
          </cell>
          <cell r="Q379"/>
          <cell r="R379"/>
          <cell r="S379"/>
          <cell r="T379">
            <v>65603</v>
          </cell>
          <cell r="U379"/>
          <cell r="V379"/>
          <cell r="W379" t="str">
            <v>17-515859-Title I-141</v>
          </cell>
        </row>
        <row r="380">
          <cell r="B380" t="str">
            <v>515852</v>
          </cell>
          <cell r="C380" t="str">
            <v>Union Grove UHS School District</v>
          </cell>
          <cell r="D380" t="str">
            <v>022769921</v>
          </cell>
          <cell r="E380" t="str">
            <v>Union Grove UHS School District</v>
          </cell>
          <cell r="F380"/>
          <cell r="G380"/>
          <cell r="H380">
            <v>23673</v>
          </cell>
          <cell r="I380">
            <v>23673</v>
          </cell>
          <cell r="J380"/>
          <cell r="K380"/>
          <cell r="L380">
            <v>23673</v>
          </cell>
          <cell r="M380"/>
          <cell r="N380"/>
          <cell r="O380"/>
          <cell r="P380">
            <v>23673</v>
          </cell>
          <cell r="Q380"/>
          <cell r="R380"/>
          <cell r="S380"/>
          <cell r="T380">
            <v>23673</v>
          </cell>
          <cell r="U380"/>
          <cell r="V380"/>
          <cell r="W380" t="str">
            <v>17-515852-Title I-141</v>
          </cell>
        </row>
        <row r="381">
          <cell r="B381" t="str">
            <v>480238</v>
          </cell>
          <cell r="C381" t="str">
            <v>Unity School District</v>
          </cell>
          <cell r="D381" t="str">
            <v>050345990</v>
          </cell>
          <cell r="E381" t="str">
            <v>Unity School District</v>
          </cell>
          <cell r="F381"/>
          <cell r="G381"/>
          <cell r="H381">
            <v>180819</v>
          </cell>
          <cell r="I381">
            <v>180819</v>
          </cell>
          <cell r="J381"/>
          <cell r="K381"/>
          <cell r="L381">
            <v>180819</v>
          </cell>
          <cell r="M381"/>
          <cell r="N381"/>
          <cell r="O381"/>
          <cell r="P381">
            <v>180819</v>
          </cell>
          <cell r="Q381"/>
          <cell r="R381"/>
          <cell r="S381"/>
          <cell r="T381">
            <v>180819</v>
          </cell>
          <cell r="U381"/>
          <cell r="V381"/>
          <cell r="W381" t="str">
            <v>17-480238-Title I-141</v>
          </cell>
        </row>
        <row r="382">
          <cell r="B382" t="str">
            <v>365866</v>
          </cell>
          <cell r="C382" t="str">
            <v>Valders Area School District</v>
          </cell>
          <cell r="D382" t="str">
            <v>016784712</v>
          </cell>
          <cell r="E382" t="str">
            <v>Valders Area School District</v>
          </cell>
          <cell r="F382"/>
          <cell r="G382"/>
          <cell r="H382">
            <v>111758</v>
          </cell>
          <cell r="I382">
            <v>111758</v>
          </cell>
          <cell r="J382"/>
          <cell r="K382"/>
          <cell r="L382">
            <v>111758</v>
          </cell>
          <cell r="M382"/>
          <cell r="N382"/>
          <cell r="O382"/>
          <cell r="P382">
            <v>111758</v>
          </cell>
          <cell r="Q382"/>
          <cell r="R382"/>
          <cell r="S382"/>
          <cell r="T382">
            <v>111758</v>
          </cell>
          <cell r="U382"/>
          <cell r="V382"/>
          <cell r="W382" t="str">
            <v>17-365866-Title I-141</v>
          </cell>
        </row>
        <row r="383">
          <cell r="B383" t="str">
            <v>135901</v>
          </cell>
          <cell r="C383" t="str">
            <v>Verona Area School District</v>
          </cell>
          <cell r="D383" t="str">
            <v>005421763</v>
          </cell>
          <cell r="E383" t="str">
            <v>Verona Area School District</v>
          </cell>
          <cell r="F383"/>
          <cell r="G383"/>
          <cell r="H383">
            <v>675408</v>
          </cell>
          <cell r="I383">
            <v>675408</v>
          </cell>
          <cell r="J383"/>
          <cell r="K383"/>
          <cell r="L383">
            <v>675408</v>
          </cell>
          <cell r="M383"/>
          <cell r="N383"/>
          <cell r="O383"/>
          <cell r="P383">
            <v>675408</v>
          </cell>
          <cell r="Q383"/>
          <cell r="R383"/>
          <cell r="S383"/>
          <cell r="T383">
            <v>675408</v>
          </cell>
          <cell r="U383"/>
          <cell r="V383"/>
          <cell r="W383" t="str">
            <v>17-135901-Title I-141</v>
          </cell>
        </row>
        <row r="384">
          <cell r="B384" t="str">
            <v>625985</v>
          </cell>
          <cell r="C384" t="str">
            <v>Viroqua Area School District</v>
          </cell>
          <cell r="D384" t="str">
            <v>800916025</v>
          </cell>
          <cell r="E384" t="str">
            <v>Viroqua Area School District</v>
          </cell>
          <cell r="F384"/>
          <cell r="G384"/>
          <cell r="H384">
            <v>429938</v>
          </cell>
          <cell r="I384">
            <v>429938</v>
          </cell>
          <cell r="J384"/>
          <cell r="K384"/>
          <cell r="L384">
            <v>429938</v>
          </cell>
          <cell r="M384"/>
          <cell r="N384"/>
          <cell r="O384"/>
          <cell r="P384">
            <v>429938</v>
          </cell>
          <cell r="Q384"/>
          <cell r="R384"/>
          <cell r="S384"/>
          <cell r="T384">
            <v>429938</v>
          </cell>
          <cell r="U384"/>
          <cell r="V384"/>
          <cell r="W384" t="str">
            <v>17-625985-Title I-141</v>
          </cell>
        </row>
        <row r="385">
          <cell r="B385" t="str">
            <v>215992</v>
          </cell>
          <cell r="C385" t="str">
            <v>Wabeno Area School District</v>
          </cell>
          <cell r="D385">
            <v>100084524</v>
          </cell>
          <cell r="E385" t="str">
            <v>Wabeno Area School District</v>
          </cell>
          <cell r="F385"/>
          <cell r="G385"/>
          <cell r="H385">
            <v>95320</v>
          </cell>
          <cell r="I385">
            <v>95320</v>
          </cell>
          <cell r="J385"/>
          <cell r="K385"/>
          <cell r="L385">
            <v>95320</v>
          </cell>
          <cell r="M385"/>
          <cell r="N385"/>
          <cell r="O385"/>
          <cell r="P385">
            <v>95320</v>
          </cell>
          <cell r="Q385"/>
          <cell r="R385"/>
          <cell r="S385"/>
          <cell r="T385">
            <v>95320</v>
          </cell>
          <cell r="U385"/>
          <cell r="V385"/>
          <cell r="W385" t="str">
            <v>17-215992-Title I-141</v>
          </cell>
        </row>
        <row r="386">
          <cell r="B386" t="str">
            <v>646022</v>
          </cell>
          <cell r="C386" t="str">
            <v>Walworth Joint School District #1</v>
          </cell>
          <cell r="D386" t="str">
            <v>026432740</v>
          </cell>
          <cell r="E386" t="str">
            <v>Walworth Joint School District #1</v>
          </cell>
          <cell r="F386"/>
          <cell r="G386"/>
          <cell r="H386">
            <v>125235</v>
          </cell>
          <cell r="I386">
            <v>125235</v>
          </cell>
          <cell r="J386"/>
          <cell r="K386"/>
          <cell r="L386">
            <v>125235</v>
          </cell>
          <cell r="M386"/>
          <cell r="N386"/>
          <cell r="O386"/>
          <cell r="P386">
            <v>125235</v>
          </cell>
          <cell r="Q386"/>
          <cell r="R386"/>
          <cell r="S386"/>
          <cell r="T386">
            <v>125235</v>
          </cell>
          <cell r="U386"/>
          <cell r="V386"/>
          <cell r="W386" t="str">
            <v>17-646022-Title I-141</v>
          </cell>
        </row>
        <row r="387">
          <cell r="B387" t="str">
            <v>046027</v>
          </cell>
          <cell r="C387" t="str">
            <v>Washburn School District</v>
          </cell>
          <cell r="D387">
            <v>100084557</v>
          </cell>
          <cell r="E387" t="str">
            <v>Washburn School District</v>
          </cell>
          <cell r="F387"/>
          <cell r="G387"/>
          <cell r="H387">
            <v>90892</v>
          </cell>
          <cell r="I387">
            <v>90892</v>
          </cell>
          <cell r="J387"/>
          <cell r="K387"/>
          <cell r="L387">
            <v>90892</v>
          </cell>
          <cell r="M387"/>
          <cell r="N387"/>
          <cell r="O387"/>
          <cell r="P387">
            <v>90892</v>
          </cell>
          <cell r="Q387"/>
          <cell r="R387"/>
          <cell r="S387"/>
          <cell r="T387">
            <v>90892</v>
          </cell>
          <cell r="U387"/>
          <cell r="V387"/>
          <cell r="W387" t="str">
            <v>17-046027-Title I-141</v>
          </cell>
        </row>
        <row r="388">
          <cell r="B388" t="str">
            <v>156069</v>
          </cell>
          <cell r="C388" t="str">
            <v>Washington School District</v>
          </cell>
          <cell r="D388">
            <v>159326917</v>
          </cell>
          <cell r="E388" t="str">
            <v>Washington School District</v>
          </cell>
          <cell r="F388"/>
          <cell r="G388"/>
          <cell r="H388">
            <v>29597</v>
          </cell>
          <cell r="I388">
            <v>29597</v>
          </cell>
          <cell r="J388"/>
          <cell r="K388"/>
          <cell r="L388">
            <v>29597</v>
          </cell>
          <cell r="M388"/>
          <cell r="N388"/>
          <cell r="O388"/>
          <cell r="P388">
            <v>29597</v>
          </cell>
          <cell r="Q388"/>
          <cell r="R388"/>
          <cell r="S388"/>
          <cell r="T388">
            <v>29597</v>
          </cell>
          <cell r="U388"/>
          <cell r="V388"/>
          <cell r="W388" t="str">
            <v>17-156069-Title I-141</v>
          </cell>
        </row>
        <row r="389">
          <cell r="B389" t="str">
            <v>516104</v>
          </cell>
          <cell r="C389" t="str">
            <v>Washington-Caldwell School District</v>
          </cell>
          <cell r="D389" t="str">
            <v>051987568</v>
          </cell>
          <cell r="E389" t="str">
            <v>Washington-Caldwell School District</v>
          </cell>
          <cell r="F389"/>
          <cell r="G389"/>
          <cell r="H389">
            <v>5920</v>
          </cell>
          <cell r="I389">
            <v>5920</v>
          </cell>
          <cell r="J389"/>
          <cell r="K389"/>
          <cell r="L389">
            <v>5920</v>
          </cell>
          <cell r="M389"/>
          <cell r="N389"/>
          <cell r="O389"/>
          <cell r="P389">
            <v>5920</v>
          </cell>
          <cell r="Q389"/>
          <cell r="R389"/>
          <cell r="S389"/>
          <cell r="T389">
            <v>5920</v>
          </cell>
          <cell r="U389"/>
          <cell r="V389"/>
          <cell r="W389" t="str">
            <v>17-516104-Title I-141</v>
          </cell>
        </row>
        <row r="390">
          <cell r="B390" t="str">
            <v>516113</v>
          </cell>
          <cell r="C390" t="str">
            <v>Waterford Graded Joint #1 School District</v>
          </cell>
          <cell r="D390">
            <v>100592047</v>
          </cell>
          <cell r="E390" t="str">
            <v>Waterford Graded School District</v>
          </cell>
          <cell r="F390"/>
          <cell r="G390"/>
          <cell r="H390">
            <v>158708</v>
          </cell>
          <cell r="I390">
            <v>158708</v>
          </cell>
          <cell r="J390"/>
          <cell r="K390"/>
          <cell r="L390">
            <v>158708</v>
          </cell>
          <cell r="M390"/>
          <cell r="N390"/>
          <cell r="O390"/>
          <cell r="P390">
            <v>158708</v>
          </cell>
          <cell r="Q390"/>
          <cell r="R390"/>
          <cell r="S390"/>
          <cell r="T390">
            <v>158708</v>
          </cell>
          <cell r="U390"/>
          <cell r="V390"/>
          <cell r="W390" t="str">
            <v>17-516113-Title I-141</v>
          </cell>
        </row>
        <row r="391">
          <cell r="B391" t="str">
            <v>516083</v>
          </cell>
          <cell r="C391" t="str">
            <v>Waterford UHS School District</v>
          </cell>
          <cell r="D391" t="str">
            <v>022957252</v>
          </cell>
          <cell r="E391" t="str">
            <v>Waterford UHS School District</v>
          </cell>
          <cell r="F391"/>
          <cell r="G391"/>
          <cell r="H391">
            <v>32518</v>
          </cell>
          <cell r="I391">
            <v>32518</v>
          </cell>
          <cell r="J391"/>
          <cell r="K391"/>
          <cell r="L391">
            <v>32518</v>
          </cell>
          <cell r="M391"/>
          <cell r="N391"/>
          <cell r="O391"/>
          <cell r="P391">
            <v>32518</v>
          </cell>
          <cell r="Q391"/>
          <cell r="R391"/>
          <cell r="S391"/>
          <cell r="T391">
            <v>32518</v>
          </cell>
          <cell r="U391"/>
          <cell r="V391"/>
          <cell r="W391" t="str">
            <v>17-516083-Title I-141</v>
          </cell>
        </row>
        <row r="392">
          <cell r="B392" t="str">
            <v>286118</v>
          </cell>
          <cell r="C392" t="str">
            <v>Waterloo School District</v>
          </cell>
          <cell r="D392">
            <v>100084607</v>
          </cell>
          <cell r="E392" t="str">
            <v>Waterloo School District</v>
          </cell>
          <cell r="F392"/>
          <cell r="G392"/>
          <cell r="H392">
            <v>86253</v>
          </cell>
          <cell r="I392">
            <v>86253</v>
          </cell>
          <cell r="J392"/>
          <cell r="K392"/>
          <cell r="L392">
            <v>86253</v>
          </cell>
          <cell r="M392"/>
          <cell r="N392"/>
          <cell r="O392"/>
          <cell r="P392">
            <v>86253</v>
          </cell>
          <cell r="Q392"/>
          <cell r="R392"/>
          <cell r="S392"/>
          <cell r="T392">
            <v>86253</v>
          </cell>
          <cell r="U392"/>
          <cell r="V392"/>
          <cell r="W392" t="str">
            <v>17-286118-Title I-141</v>
          </cell>
        </row>
        <row r="393">
          <cell r="B393" t="str">
            <v>286125</v>
          </cell>
          <cell r="C393" t="str">
            <v>Watertown School District</v>
          </cell>
          <cell r="D393" t="str">
            <v>084230218</v>
          </cell>
          <cell r="E393" t="str">
            <v>Watertown School District</v>
          </cell>
          <cell r="F393"/>
          <cell r="G393"/>
          <cell r="H393">
            <v>691839</v>
          </cell>
          <cell r="I393">
            <v>691839</v>
          </cell>
          <cell r="J393"/>
          <cell r="K393"/>
          <cell r="L393">
            <v>691839</v>
          </cell>
          <cell r="M393"/>
          <cell r="N393"/>
          <cell r="O393"/>
          <cell r="P393">
            <v>691839</v>
          </cell>
          <cell r="Q393"/>
          <cell r="R393"/>
          <cell r="S393"/>
          <cell r="T393">
            <v>691839</v>
          </cell>
          <cell r="U393"/>
          <cell r="V393"/>
          <cell r="W393" t="str">
            <v>17-286125-Title I-141</v>
          </cell>
        </row>
        <row r="394">
          <cell r="B394" t="str">
            <v>676174</v>
          </cell>
          <cell r="C394" t="str">
            <v>Waukesha School District</v>
          </cell>
          <cell r="D394" t="str">
            <v>060458049</v>
          </cell>
          <cell r="E394" t="str">
            <v>Waukesha School District</v>
          </cell>
          <cell r="F394"/>
          <cell r="G394"/>
          <cell r="H394">
            <v>1686547</v>
          </cell>
          <cell r="I394">
            <v>1686547</v>
          </cell>
          <cell r="J394"/>
          <cell r="K394"/>
          <cell r="L394">
            <v>1686547</v>
          </cell>
          <cell r="M394"/>
          <cell r="N394"/>
          <cell r="O394"/>
          <cell r="P394">
            <v>1686547</v>
          </cell>
          <cell r="Q394"/>
          <cell r="R394"/>
          <cell r="S394"/>
          <cell r="T394">
            <v>1686547</v>
          </cell>
          <cell r="U394"/>
          <cell r="V394"/>
          <cell r="W394" t="str">
            <v>17-676174-Title I-141</v>
          </cell>
        </row>
        <row r="395">
          <cell r="B395" t="str">
            <v>136181</v>
          </cell>
          <cell r="C395" t="str">
            <v>Waunakee Community School District</v>
          </cell>
          <cell r="D395" t="str">
            <v>099133423</v>
          </cell>
          <cell r="E395" t="str">
            <v>Waunakee Community School District</v>
          </cell>
          <cell r="F395"/>
          <cell r="G395"/>
          <cell r="H395">
            <v>103645</v>
          </cell>
          <cell r="I395">
            <v>103645</v>
          </cell>
          <cell r="J395"/>
          <cell r="K395"/>
          <cell r="L395">
            <v>103645</v>
          </cell>
          <cell r="M395"/>
          <cell r="N395"/>
          <cell r="O395"/>
          <cell r="P395">
            <v>103645</v>
          </cell>
          <cell r="Q395"/>
          <cell r="R395"/>
          <cell r="S395"/>
          <cell r="T395">
            <v>103645</v>
          </cell>
          <cell r="U395"/>
          <cell r="V395"/>
          <cell r="W395" t="str">
            <v>17-136181-Title I-141</v>
          </cell>
        </row>
        <row r="396">
          <cell r="B396" t="str">
            <v>686195</v>
          </cell>
          <cell r="C396" t="str">
            <v>Waupaca School District</v>
          </cell>
          <cell r="D396">
            <v>100675560</v>
          </cell>
          <cell r="E396" t="str">
            <v>Waupaca School District</v>
          </cell>
          <cell r="F396"/>
          <cell r="G396"/>
          <cell r="H396">
            <v>427834</v>
          </cell>
          <cell r="I396">
            <v>427834</v>
          </cell>
          <cell r="J396"/>
          <cell r="K396"/>
          <cell r="L396">
            <v>427834</v>
          </cell>
          <cell r="M396"/>
          <cell r="N396"/>
          <cell r="O396"/>
          <cell r="P396">
            <v>427834</v>
          </cell>
          <cell r="Q396"/>
          <cell r="R396"/>
          <cell r="S396"/>
          <cell r="T396">
            <v>427834</v>
          </cell>
          <cell r="U396"/>
          <cell r="V396"/>
          <cell r="W396" t="str">
            <v>17-686195-Title I-141</v>
          </cell>
        </row>
        <row r="397">
          <cell r="B397" t="str">
            <v>206216</v>
          </cell>
          <cell r="C397" t="str">
            <v>Waupun School District</v>
          </cell>
          <cell r="D397" t="str">
            <v>093029130</v>
          </cell>
          <cell r="E397" t="str">
            <v>Waupun School District</v>
          </cell>
          <cell r="F397"/>
          <cell r="G397"/>
          <cell r="H397">
            <v>218000</v>
          </cell>
          <cell r="I397">
            <v>218000</v>
          </cell>
          <cell r="J397"/>
          <cell r="K397"/>
          <cell r="L397">
            <v>218000</v>
          </cell>
          <cell r="M397"/>
          <cell r="N397"/>
          <cell r="O397"/>
          <cell r="P397">
            <v>218000</v>
          </cell>
          <cell r="Q397"/>
          <cell r="R397"/>
          <cell r="S397"/>
          <cell r="T397">
            <v>218000</v>
          </cell>
          <cell r="U397"/>
          <cell r="V397"/>
          <cell r="W397" t="str">
            <v>17-206216-Title I-141</v>
          </cell>
        </row>
        <row r="398">
          <cell r="B398" t="str">
            <v>376223</v>
          </cell>
          <cell r="C398" t="str">
            <v>Wausau School District</v>
          </cell>
          <cell r="D398" t="str">
            <v>099943987</v>
          </cell>
          <cell r="E398" t="str">
            <v>Wausau School District</v>
          </cell>
          <cell r="F398"/>
          <cell r="G398"/>
          <cell r="H398">
            <v>1738124</v>
          </cell>
          <cell r="I398">
            <v>1738124</v>
          </cell>
          <cell r="J398"/>
          <cell r="K398"/>
          <cell r="L398">
            <v>1738124</v>
          </cell>
          <cell r="M398"/>
          <cell r="N398"/>
          <cell r="O398"/>
          <cell r="P398">
            <v>1738124</v>
          </cell>
          <cell r="Q398"/>
          <cell r="R398"/>
          <cell r="S398"/>
          <cell r="T398">
            <v>1738124</v>
          </cell>
          <cell r="U398"/>
          <cell r="V398"/>
          <cell r="W398" t="str">
            <v>17-376223-Title I-141</v>
          </cell>
        </row>
        <row r="399">
          <cell r="B399" t="str">
            <v>386230</v>
          </cell>
          <cell r="C399" t="str">
            <v>Wausaukee School District</v>
          </cell>
          <cell r="D399">
            <v>100084623</v>
          </cell>
          <cell r="E399" t="str">
            <v>Wausaukee School District</v>
          </cell>
          <cell r="F399"/>
          <cell r="G399"/>
          <cell r="H399">
            <v>134684</v>
          </cell>
          <cell r="I399">
            <v>134684</v>
          </cell>
          <cell r="J399"/>
          <cell r="K399"/>
          <cell r="L399">
            <v>134684</v>
          </cell>
          <cell r="M399"/>
          <cell r="N399"/>
          <cell r="O399"/>
          <cell r="P399">
            <v>134684</v>
          </cell>
          <cell r="Q399"/>
          <cell r="R399"/>
          <cell r="S399"/>
          <cell r="T399">
            <v>134684</v>
          </cell>
          <cell r="U399"/>
          <cell r="V399"/>
          <cell r="W399" t="str">
            <v>17-386230-Title I-141</v>
          </cell>
        </row>
        <row r="400">
          <cell r="B400" t="str">
            <v>696237</v>
          </cell>
          <cell r="C400" t="str">
            <v>Wautoma Area School District</v>
          </cell>
          <cell r="D400" t="str">
            <v>784683252</v>
          </cell>
          <cell r="E400" t="str">
            <v>Wautoma Area School District</v>
          </cell>
          <cell r="F400"/>
          <cell r="G400"/>
          <cell r="H400">
            <v>410016</v>
          </cell>
          <cell r="I400">
            <v>410016</v>
          </cell>
          <cell r="J400"/>
          <cell r="K400"/>
          <cell r="L400">
            <v>410016</v>
          </cell>
          <cell r="M400"/>
          <cell r="N400"/>
          <cell r="O400"/>
          <cell r="P400">
            <v>410016</v>
          </cell>
          <cell r="Q400"/>
          <cell r="R400"/>
          <cell r="S400"/>
          <cell r="T400">
            <v>410016</v>
          </cell>
          <cell r="U400"/>
          <cell r="V400"/>
          <cell r="W400" t="str">
            <v>17-696237-Title I-141</v>
          </cell>
        </row>
        <row r="401">
          <cell r="B401" t="str">
            <v>406244</v>
          </cell>
          <cell r="C401" t="str">
            <v>Wauwatosa School District</v>
          </cell>
          <cell r="D401">
            <v>100084631</v>
          </cell>
          <cell r="E401" t="str">
            <v>Wauwatosa School District</v>
          </cell>
          <cell r="F401"/>
          <cell r="G401"/>
          <cell r="H401">
            <v>613656</v>
          </cell>
          <cell r="I401">
            <v>613656</v>
          </cell>
          <cell r="J401"/>
          <cell r="K401"/>
          <cell r="L401">
            <v>613656</v>
          </cell>
          <cell r="M401"/>
          <cell r="N401"/>
          <cell r="O401"/>
          <cell r="P401">
            <v>613656</v>
          </cell>
          <cell r="Q401"/>
          <cell r="R401"/>
          <cell r="S401"/>
          <cell r="T401">
            <v>613656</v>
          </cell>
          <cell r="U401"/>
          <cell r="V401"/>
          <cell r="W401" t="str">
            <v>17-406244-Title I-141</v>
          </cell>
        </row>
        <row r="402">
          <cell r="B402" t="str">
            <v>126251</v>
          </cell>
          <cell r="C402" t="str">
            <v>Wauzeka-Steuben School District</v>
          </cell>
          <cell r="D402">
            <v>189346224</v>
          </cell>
          <cell r="E402" t="str">
            <v>Wauzeka-Steuben School District</v>
          </cell>
          <cell r="F402"/>
          <cell r="G402"/>
          <cell r="H402">
            <v>77289</v>
          </cell>
          <cell r="I402">
            <v>77289</v>
          </cell>
          <cell r="J402"/>
          <cell r="K402"/>
          <cell r="L402">
            <v>77289</v>
          </cell>
          <cell r="M402"/>
          <cell r="N402"/>
          <cell r="O402"/>
          <cell r="P402">
            <v>77289</v>
          </cell>
          <cell r="Q402"/>
          <cell r="R402"/>
          <cell r="S402"/>
          <cell r="T402">
            <v>77289</v>
          </cell>
          <cell r="U402"/>
          <cell r="V402"/>
          <cell r="W402" t="str">
            <v>17-126251-Title I-141</v>
          </cell>
        </row>
        <row r="403">
          <cell r="B403" t="str">
            <v>076293</v>
          </cell>
          <cell r="C403" t="str">
            <v>Webster School District</v>
          </cell>
          <cell r="D403" t="str">
            <v>100084656</v>
          </cell>
          <cell r="E403" t="str">
            <v>Webster School District</v>
          </cell>
          <cell r="F403"/>
          <cell r="G403"/>
          <cell r="H403">
            <v>245832</v>
          </cell>
          <cell r="I403">
            <v>245832</v>
          </cell>
          <cell r="J403"/>
          <cell r="K403"/>
          <cell r="L403">
            <v>245832</v>
          </cell>
          <cell r="M403"/>
          <cell r="N403"/>
          <cell r="O403"/>
          <cell r="P403">
            <v>245832</v>
          </cell>
          <cell r="Q403"/>
          <cell r="R403"/>
          <cell r="S403"/>
          <cell r="T403">
            <v>245832</v>
          </cell>
          <cell r="U403"/>
          <cell r="V403"/>
          <cell r="W403" t="str">
            <v>17-076293-Title I-141</v>
          </cell>
        </row>
        <row r="404">
          <cell r="B404" t="str">
            <v>406300</v>
          </cell>
          <cell r="C404" t="str">
            <v>West Allis School District</v>
          </cell>
          <cell r="D404" t="str">
            <v>089847107</v>
          </cell>
          <cell r="E404" t="str">
            <v>West Allis School District</v>
          </cell>
          <cell r="F404"/>
          <cell r="G404"/>
          <cell r="H404">
            <v>2203784</v>
          </cell>
          <cell r="I404">
            <v>2203784</v>
          </cell>
          <cell r="J404"/>
          <cell r="K404"/>
          <cell r="L404">
            <v>2203784</v>
          </cell>
          <cell r="M404"/>
          <cell r="N404"/>
          <cell r="O404"/>
          <cell r="P404">
            <v>2203784</v>
          </cell>
          <cell r="Q404"/>
          <cell r="R404"/>
          <cell r="S404"/>
          <cell r="T404">
            <v>2203784</v>
          </cell>
          <cell r="U404"/>
          <cell r="V404"/>
          <cell r="W404" t="str">
            <v>17-406300-Title I-141</v>
          </cell>
        </row>
        <row r="405">
          <cell r="B405" t="str">
            <v>666307</v>
          </cell>
          <cell r="C405" t="str">
            <v>West Bend School District</v>
          </cell>
          <cell r="D405" t="str">
            <v>071156046</v>
          </cell>
          <cell r="E405" t="str">
            <v>West Bend School District</v>
          </cell>
          <cell r="F405"/>
          <cell r="G405"/>
          <cell r="H405">
            <v>718433</v>
          </cell>
          <cell r="I405">
            <v>718433</v>
          </cell>
          <cell r="J405"/>
          <cell r="K405"/>
          <cell r="L405">
            <v>718433</v>
          </cell>
          <cell r="M405"/>
          <cell r="N405"/>
          <cell r="O405"/>
          <cell r="P405">
            <v>718433</v>
          </cell>
          <cell r="Q405"/>
          <cell r="R405"/>
          <cell r="S405"/>
          <cell r="T405">
            <v>718433</v>
          </cell>
          <cell r="U405"/>
          <cell r="V405"/>
          <cell r="W405" t="str">
            <v>17-666307-Title I-141</v>
          </cell>
        </row>
        <row r="406">
          <cell r="B406" t="str">
            <v>056328</v>
          </cell>
          <cell r="C406" t="str">
            <v>West De Pere School District</v>
          </cell>
          <cell r="D406" t="str">
            <v>001871169</v>
          </cell>
          <cell r="E406" t="str">
            <v>West De Pere School District</v>
          </cell>
          <cell r="F406"/>
          <cell r="G406"/>
          <cell r="H406">
            <v>305520</v>
          </cell>
          <cell r="I406">
            <v>305520</v>
          </cell>
          <cell r="J406"/>
          <cell r="K406"/>
          <cell r="L406">
            <v>305520</v>
          </cell>
          <cell r="M406"/>
          <cell r="N406"/>
          <cell r="O406"/>
          <cell r="P406">
            <v>305520</v>
          </cell>
          <cell r="Q406"/>
          <cell r="R406"/>
          <cell r="S406"/>
          <cell r="T406">
            <v>305520</v>
          </cell>
          <cell r="U406"/>
          <cell r="V406"/>
          <cell r="W406" t="str">
            <v>17-056328-Title I-141</v>
          </cell>
        </row>
        <row r="407">
          <cell r="B407" t="str">
            <v>326370</v>
          </cell>
          <cell r="C407" t="str">
            <v>West Salem School District</v>
          </cell>
          <cell r="D407" t="str">
            <v>193078730</v>
          </cell>
          <cell r="E407" t="str">
            <v>West Salem School District</v>
          </cell>
          <cell r="F407"/>
          <cell r="G407"/>
          <cell r="H407">
            <v>140231</v>
          </cell>
          <cell r="I407">
            <v>140231</v>
          </cell>
          <cell r="J407"/>
          <cell r="K407"/>
          <cell r="L407">
            <v>140231</v>
          </cell>
          <cell r="M407"/>
          <cell r="N407"/>
          <cell r="O407"/>
          <cell r="P407">
            <v>140231</v>
          </cell>
          <cell r="Q407"/>
          <cell r="R407"/>
          <cell r="S407"/>
          <cell r="T407">
            <v>140231</v>
          </cell>
          <cell r="U407"/>
          <cell r="V407"/>
          <cell r="W407" t="str">
            <v>17-326370-Title I-141</v>
          </cell>
        </row>
        <row r="408">
          <cell r="B408" t="str">
            <v>626321</v>
          </cell>
          <cell r="C408" t="str">
            <v>Westby Area School District</v>
          </cell>
          <cell r="D408" t="str">
            <v>026067629</v>
          </cell>
          <cell r="E408" t="str">
            <v>Westby Area School District</v>
          </cell>
          <cell r="F408"/>
          <cell r="G408"/>
          <cell r="H408">
            <v>400019</v>
          </cell>
          <cell r="I408">
            <v>400019</v>
          </cell>
          <cell r="J408"/>
          <cell r="K408"/>
          <cell r="L408">
            <v>400019</v>
          </cell>
          <cell r="M408"/>
          <cell r="N408"/>
          <cell r="O408"/>
          <cell r="P408">
            <v>400019</v>
          </cell>
          <cell r="Q408"/>
          <cell r="R408"/>
          <cell r="S408"/>
          <cell r="T408">
            <v>400019</v>
          </cell>
          <cell r="U408"/>
          <cell r="V408"/>
          <cell r="W408" t="str">
            <v>17-626321-Title I-141</v>
          </cell>
        </row>
        <row r="409">
          <cell r="B409" t="str">
            <v>396335</v>
          </cell>
          <cell r="C409" t="str">
            <v>Westfield School District</v>
          </cell>
          <cell r="D409" t="str">
            <v>008447752</v>
          </cell>
          <cell r="E409" t="str">
            <v>Westfield School District</v>
          </cell>
          <cell r="F409"/>
          <cell r="G409"/>
          <cell r="H409">
            <v>295875</v>
          </cell>
          <cell r="I409">
            <v>295875</v>
          </cell>
          <cell r="J409"/>
          <cell r="K409"/>
          <cell r="L409">
            <v>295875</v>
          </cell>
          <cell r="M409"/>
          <cell r="N409"/>
          <cell r="O409"/>
          <cell r="P409">
            <v>295875</v>
          </cell>
          <cell r="Q409"/>
          <cell r="R409"/>
          <cell r="S409"/>
          <cell r="T409">
            <v>295875</v>
          </cell>
          <cell r="U409"/>
          <cell r="V409"/>
          <cell r="W409" t="str">
            <v>17-396335-Title I-141</v>
          </cell>
        </row>
        <row r="410">
          <cell r="B410" t="str">
            <v>566354</v>
          </cell>
          <cell r="C410" t="str">
            <v>Weston School District</v>
          </cell>
          <cell r="D410">
            <v>876705344</v>
          </cell>
          <cell r="E410" t="str">
            <v>Weston School District</v>
          </cell>
          <cell r="F410"/>
          <cell r="G410"/>
          <cell r="H410">
            <v>138776</v>
          </cell>
          <cell r="I410">
            <v>138776</v>
          </cell>
          <cell r="J410"/>
          <cell r="K410"/>
          <cell r="L410">
            <v>138776</v>
          </cell>
          <cell r="M410"/>
          <cell r="N410"/>
          <cell r="O410"/>
          <cell r="P410">
            <v>138776</v>
          </cell>
          <cell r="Q410"/>
          <cell r="R410"/>
          <cell r="S410"/>
          <cell r="T410">
            <v>138776</v>
          </cell>
          <cell r="U410"/>
          <cell r="V410"/>
          <cell r="W410" t="str">
            <v>17-566354-Title I-141</v>
          </cell>
        </row>
        <row r="411">
          <cell r="B411" t="str">
            <v>686384</v>
          </cell>
          <cell r="C411" t="str">
            <v>Weyauwega-Fremont School District</v>
          </cell>
          <cell r="D411">
            <v>193079860</v>
          </cell>
          <cell r="E411" t="str">
            <v>Weyauwega-Fremont School District</v>
          </cell>
          <cell r="F411"/>
          <cell r="G411"/>
          <cell r="H411">
            <v>137859</v>
          </cell>
          <cell r="I411">
            <v>137859</v>
          </cell>
          <cell r="J411"/>
          <cell r="K411"/>
          <cell r="L411">
            <v>137859</v>
          </cell>
          <cell r="M411"/>
          <cell r="N411"/>
          <cell r="O411"/>
          <cell r="P411">
            <v>137859</v>
          </cell>
          <cell r="Q411"/>
          <cell r="R411"/>
          <cell r="S411"/>
          <cell r="T411">
            <v>137859</v>
          </cell>
          <cell r="U411"/>
          <cell r="V411"/>
          <cell r="W411" t="str">
            <v>17-686384-Title I-141</v>
          </cell>
        </row>
        <row r="412">
          <cell r="B412" t="str">
            <v>306412</v>
          </cell>
          <cell r="C412" t="str">
            <v>Wheatland Joint #1 School District</v>
          </cell>
          <cell r="D412" t="str">
            <v>800473220</v>
          </cell>
          <cell r="E412" t="str">
            <v>Wheatland Joint #1 School District</v>
          </cell>
          <cell r="F412"/>
          <cell r="G412"/>
          <cell r="H412">
            <v>62816</v>
          </cell>
          <cell r="I412">
            <v>62816</v>
          </cell>
          <cell r="J412"/>
          <cell r="K412"/>
          <cell r="L412">
            <v>62816</v>
          </cell>
          <cell r="M412"/>
          <cell r="N412"/>
          <cell r="O412"/>
          <cell r="P412">
            <v>62816</v>
          </cell>
          <cell r="Q412"/>
          <cell r="R412"/>
          <cell r="S412"/>
          <cell r="T412">
            <v>62816</v>
          </cell>
          <cell r="U412"/>
          <cell r="V412"/>
          <cell r="W412" t="str">
            <v>17-306412-Title I-141</v>
          </cell>
        </row>
        <row r="413">
          <cell r="B413" t="str">
            <v>346440</v>
          </cell>
          <cell r="C413" t="str">
            <v>White Lake School District</v>
          </cell>
          <cell r="D413" t="str">
            <v>082201901</v>
          </cell>
          <cell r="E413" t="str">
            <v>White Lake School District</v>
          </cell>
          <cell r="F413"/>
          <cell r="G413"/>
          <cell r="H413">
            <v>63717</v>
          </cell>
          <cell r="I413">
            <v>63717</v>
          </cell>
          <cell r="J413"/>
          <cell r="K413"/>
          <cell r="L413">
            <v>63717</v>
          </cell>
          <cell r="M413"/>
          <cell r="N413"/>
          <cell r="O413"/>
          <cell r="P413">
            <v>63717</v>
          </cell>
          <cell r="Q413"/>
          <cell r="R413"/>
          <cell r="S413"/>
          <cell r="T413">
            <v>63717</v>
          </cell>
          <cell r="U413"/>
          <cell r="V413"/>
          <cell r="W413" t="str">
            <v>17-346440-Title I-141</v>
          </cell>
        </row>
        <row r="414">
          <cell r="B414" t="str">
            <v>406419</v>
          </cell>
          <cell r="C414" t="str">
            <v>Whitefish Bay School District</v>
          </cell>
          <cell r="D414" t="str">
            <v>089847891</v>
          </cell>
          <cell r="E414" t="str">
            <v>Whitefish Bay School District</v>
          </cell>
          <cell r="F414"/>
          <cell r="G414"/>
          <cell r="H414">
            <v>240743</v>
          </cell>
          <cell r="I414">
            <v>240743</v>
          </cell>
          <cell r="J414"/>
          <cell r="K414"/>
          <cell r="L414">
            <v>240743</v>
          </cell>
          <cell r="M414"/>
          <cell r="N414"/>
          <cell r="O414"/>
          <cell r="P414">
            <v>240743</v>
          </cell>
          <cell r="Q414"/>
          <cell r="R414"/>
          <cell r="S414"/>
          <cell r="T414">
            <v>240743</v>
          </cell>
          <cell r="U414"/>
          <cell r="V414"/>
          <cell r="W414" t="str">
            <v>17-406419-Title I-141</v>
          </cell>
        </row>
        <row r="415">
          <cell r="B415" t="str">
            <v>616426</v>
          </cell>
          <cell r="C415" t="str">
            <v>Whitehall School District</v>
          </cell>
          <cell r="D415" t="str">
            <v>100084748</v>
          </cell>
          <cell r="E415" t="str">
            <v>Whitehall School District</v>
          </cell>
          <cell r="F415"/>
          <cell r="G415"/>
          <cell r="H415">
            <v>230693</v>
          </cell>
          <cell r="I415">
            <v>230693</v>
          </cell>
          <cell r="J415"/>
          <cell r="K415"/>
          <cell r="L415">
            <v>230693</v>
          </cell>
          <cell r="M415"/>
          <cell r="N415"/>
          <cell r="O415"/>
          <cell r="P415">
            <v>230693</v>
          </cell>
          <cell r="Q415"/>
          <cell r="R415"/>
          <cell r="S415"/>
          <cell r="T415">
            <v>230693</v>
          </cell>
          <cell r="U415"/>
          <cell r="V415"/>
          <cell r="W415" t="str">
            <v>17-616426-Title I-141</v>
          </cell>
        </row>
        <row r="416">
          <cell r="B416" t="str">
            <v>646461</v>
          </cell>
          <cell r="C416" t="str">
            <v>Whitewater Unified School District</v>
          </cell>
          <cell r="D416" t="str">
            <v>026726364</v>
          </cell>
          <cell r="E416" t="str">
            <v>Whitewater Unified School District</v>
          </cell>
          <cell r="F416"/>
          <cell r="G416"/>
          <cell r="H416">
            <v>378068</v>
          </cell>
          <cell r="I416">
            <v>378068</v>
          </cell>
          <cell r="J416"/>
          <cell r="K416"/>
          <cell r="L416">
            <v>378068</v>
          </cell>
          <cell r="M416"/>
          <cell r="N416"/>
          <cell r="O416"/>
          <cell r="P416">
            <v>378068</v>
          </cell>
          <cell r="Q416"/>
          <cell r="R416"/>
          <cell r="S416"/>
          <cell r="T416">
            <v>378068</v>
          </cell>
          <cell r="U416"/>
          <cell r="V416"/>
          <cell r="W416" t="str">
            <v>17-646461-Title I-141</v>
          </cell>
        </row>
        <row r="417">
          <cell r="B417" t="str">
            <v>406470</v>
          </cell>
          <cell r="C417" t="str">
            <v>Whitnall School District</v>
          </cell>
          <cell r="D417" t="str">
            <v>060456084</v>
          </cell>
          <cell r="E417" t="str">
            <v>Whitnall School District</v>
          </cell>
          <cell r="F417"/>
          <cell r="G417"/>
          <cell r="H417">
            <v>284390</v>
          </cell>
          <cell r="I417">
            <v>284390</v>
          </cell>
          <cell r="J417"/>
          <cell r="K417"/>
          <cell r="L417">
            <v>284390</v>
          </cell>
          <cell r="M417"/>
          <cell r="N417"/>
          <cell r="O417"/>
          <cell r="P417">
            <v>284390</v>
          </cell>
          <cell r="Q417"/>
          <cell r="R417"/>
          <cell r="S417"/>
          <cell r="T417">
            <v>284390</v>
          </cell>
          <cell r="U417"/>
          <cell r="V417"/>
          <cell r="W417" t="str">
            <v>17-406470-Title I-141</v>
          </cell>
        </row>
        <row r="418">
          <cell r="B418" t="str">
            <v>696475</v>
          </cell>
          <cell r="C418" t="str">
            <v>Wild Rose School District</v>
          </cell>
          <cell r="D418" t="str">
            <v>100593276</v>
          </cell>
          <cell r="E418" t="str">
            <v>Wild Rose School District</v>
          </cell>
          <cell r="F418"/>
          <cell r="G418"/>
          <cell r="H418">
            <v>149612</v>
          </cell>
          <cell r="I418">
            <v>149612</v>
          </cell>
          <cell r="J418"/>
          <cell r="K418"/>
          <cell r="L418">
            <v>149612</v>
          </cell>
          <cell r="M418"/>
          <cell r="N418"/>
          <cell r="O418"/>
          <cell r="P418">
            <v>149612</v>
          </cell>
          <cell r="Q418"/>
          <cell r="R418"/>
          <cell r="S418"/>
          <cell r="T418">
            <v>149612</v>
          </cell>
          <cell r="U418"/>
          <cell r="V418"/>
          <cell r="W418" t="str">
            <v>17-696475-Title I-141</v>
          </cell>
        </row>
        <row r="419">
          <cell r="B419" t="str">
            <v>646482</v>
          </cell>
          <cell r="C419" t="str">
            <v>Williams Bay School District</v>
          </cell>
          <cell r="D419">
            <v>193079647</v>
          </cell>
          <cell r="E419" t="str">
            <v>Williams Bay School District</v>
          </cell>
          <cell r="F419"/>
          <cell r="G419"/>
          <cell r="H419">
            <v>98008</v>
          </cell>
          <cell r="I419">
            <v>98008</v>
          </cell>
          <cell r="J419"/>
          <cell r="K419"/>
          <cell r="L419">
            <v>98008</v>
          </cell>
          <cell r="M419"/>
          <cell r="N419"/>
          <cell r="O419"/>
          <cell r="P419">
            <v>98008</v>
          </cell>
          <cell r="Q419"/>
          <cell r="R419"/>
          <cell r="S419"/>
          <cell r="T419">
            <v>98008</v>
          </cell>
          <cell r="U419"/>
          <cell r="V419"/>
          <cell r="W419" t="str">
            <v>17-646482-Title I-141</v>
          </cell>
        </row>
        <row r="420">
          <cell r="B420" t="str">
            <v>306545</v>
          </cell>
          <cell r="C420" t="str">
            <v>Wilmot Union High School District</v>
          </cell>
          <cell r="D420">
            <v>100084789</v>
          </cell>
          <cell r="E420" t="str">
            <v>Wilmot Union High School District</v>
          </cell>
          <cell r="F420"/>
          <cell r="G420"/>
          <cell r="H420">
            <v>101378</v>
          </cell>
          <cell r="I420">
            <v>101378</v>
          </cell>
          <cell r="J420"/>
          <cell r="K420"/>
          <cell r="L420">
            <v>101378</v>
          </cell>
          <cell r="M420"/>
          <cell r="N420"/>
          <cell r="O420"/>
          <cell r="P420">
            <v>101378</v>
          </cell>
          <cell r="Q420"/>
          <cell r="R420"/>
          <cell r="S420"/>
          <cell r="T420">
            <v>101378</v>
          </cell>
          <cell r="U420"/>
          <cell r="V420"/>
          <cell r="W420" t="str">
            <v>17-306545-Title I-141</v>
          </cell>
        </row>
        <row r="421">
          <cell r="B421" t="str">
            <v>706608</v>
          </cell>
          <cell r="C421" t="str">
            <v>Winneconne Community School District</v>
          </cell>
          <cell r="D421" t="str">
            <v>100593342</v>
          </cell>
          <cell r="E421" t="str">
            <v>Winneconne Community School District</v>
          </cell>
          <cell r="F421"/>
          <cell r="G421"/>
          <cell r="H421">
            <v>75104</v>
          </cell>
          <cell r="I421">
            <v>75104</v>
          </cell>
          <cell r="J421"/>
          <cell r="K421"/>
          <cell r="L421">
            <v>75104</v>
          </cell>
          <cell r="M421"/>
          <cell r="N421"/>
          <cell r="O421"/>
          <cell r="P421">
            <v>75104</v>
          </cell>
          <cell r="Q421"/>
          <cell r="R421"/>
          <cell r="S421"/>
          <cell r="T421">
            <v>75104</v>
          </cell>
          <cell r="U421"/>
          <cell r="V421"/>
          <cell r="W421" t="str">
            <v>17-706608-Title I-141</v>
          </cell>
        </row>
        <row r="422">
          <cell r="B422" t="str">
            <v>576615</v>
          </cell>
          <cell r="C422" t="str">
            <v>Winter School District</v>
          </cell>
          <cell r="D422" t="str">
            <v>193079456</v>
          </cell>
          <cell r="E422" t="str">
            <v>Winter School District</v>
          </cell>
          <cell r="F422"/>
          <cell r="G422"/>
          <cell r="H422">
            <v>140106</v>
          </cell>
          <cell r="I422">
            <v>140106</v>
          </cell>
          <cell r="J422"/>
          <cell r="K422"/>
          <cell r="L422">
            <v>140106</v>
          </cell>
          <cell r="M422"/>
          <cell r="N422"/>
          <cell r="O422"/>
          <cell r="P422">
            <v>140106</v>
          </cell>
          <cell r="Q422"/>
          <cell r="R422"/>
          <cell r="S422"/>
          <cell r="T422">
            <v>140106</v>
          </cell>
          <cell r="U422"/>
          <cell r="V422"/>
          <cell r="W422" t="str">
            <v>17-576615-Title I-141</v>
          </cell>
        </row>
        <row r="423">
          <cell r="B423" t="str">
            <v>566678</v>
          </cell>
          <cell r="C423" t="str">
            <v>Wisconsin Dells School District</v>
          </cell>
          <cell r="D423">
            <v>193505328</v>
          </cell>
          <cell r="E423" t="str">
            <v>Wisconsin Dells School District</v>
          </cell>
          <cell r="F423"/>
          <cell r="G423"/>
          <cell r="H423">
            <v>360751</v>
          </cell>
          <cell r="I423">
            <v>360751</v>
          </cell>
          <cell r="J423"/>
          <cell r="K423"/>
          <cell r="L423">
            <v>360751</v>
          </cell>
          <cell r="M423"/>
          <cell r="N423"/>
          <cell r="O423"/>
          <cell r="P423">
            <v>360751</v>
          </cell>
          <cell r="Q423"/>
          <cell r="R423"/>
          <cell r="S423"/>
          <cell r="T423">
            <v>360751</v>
          </cell>
          <cell r="U423"/>
          <cell r="V423"/>
          <cell r="W423" t="str">
            <v>17-566678-Title I-141</v>
          </cell>
        </row>
        <row r="424">
          <cell r="B424" t="str">
            <v>130469</v>
          </cell>
          <cell r="C424" t="str">
            <v>Wisconsin Heights School District</v>
          </cell>
          <cell r="D424">
            <v>193078086</v>
          </cell>
          <cell r="E424" t="str">
            <v>Wisconsin Heights School District</v>
          </cell>
          <cell r="F424"/>
          <cell r="G424"/>
          <cell r="H424">
            <v>105347</v>
          </cell>
          <cell r="I424">
            <v>105347</v>
          </cell>
          <cell r="J424"/>
          <cell r="K424"/>
          <cell r="L424">
            <v>105347</v>
          </cell>
          <cell r="M424"/>
          <cell r="N424"/>
          <cell r="O424"/>
          <cell r="P424">
            <v>105347</v>
          </cell>
          <cell r="Q424"/>
          <cell r="R424"/>
          <cell r="S424"/>
          <cell r="T424">
            <v>105347</v>
          </cell>
          <cell r="U424"/>
          <cell r="V424"/>
          <cell r="W424" t="str">
            <v>17-130469-Title I-141</v>
          </cell>
        </row>
        <row r="425">
          <cell r="B425" t="str">
            <v>716685</v>
          </cell>
          <cell r="C425" t="str">
            <v>Wisconsin Rapids School District</v>
          </cell>
          <cell r="D425" t="str">
            <v>083302729</v>
          </cell>
          <cell r="E425" t="str">
            <v>Wisconsin Rapids School District</v>
          </cell>
          <cell r="F425"/>
          <cell r="G425"/>
          <cell r="H425">
            <v>1107974</v>
          </cell>
          <cell r="I425">
            <v>1107974</v>
          </cell>
          <cell r="J425"/>
          <cell r="K425"/>
          <cell r="L425">
            <v>1107974</v>
          </cell>
          <cell r="M425"/>
          <cell r="N425"/>
          <cell r="O425"/>
          <cell r="P425">
            <v>1107974</v>
          </cell>
          <cell r="Q425"/>
          <cell r="R425"/>
          <cell r="S425"/>
          <cell r="T425">
            <v>1107974</v>
          </cell>
          <cell r="U425"/>
          <cell r="V425"/>
          <cell r="W425" t="str">
            <v>17-716685-Title I-141</v>
          </cell>
        </row>
        <row r="426">
          <cell r="B426" t="str">
            <v>586692</v>
          </cell>
          <cell r="C426" t="str">
            <v>Wittenberg-Birnamwood School District</v>
          </cell>
          <cell r="D426" t="str">
            <v>193079480</v>
          </cell>
          <cell r="E426" t="str">
            <v>Wittenberg-Birnamwood School District</v>
          </cell>
          <cell r="F426"/>
          <cell r="G426"/>
          <cell r="H426">
            <v>308450</v>
          </cell>
          <cell r="I426">
            <v>308450</v>
          </cell>
          <cell r="J426"/>
          <cell r="K426"/>
          <cell r="L426">
            <v>308450</v>
          </cell>
          <cell r="M426"/>
          <cell r="N426"/>
          <cell r="O426"/>
          <cell r="P426">
            <v>308450</v>
          </cell>
          <cell r="Q426"/>
          <cell r="R426"/>
          <cell r="S426"/>
          <cell r="T426">
            <v>308450</v>
          </cell>
          <cell r="U426"/>
          <cell r="V426"/>
          <cell r="W426" t="str">
            <v>17-586692-Title I-141</v>
          </cell>
        </row>
        <row r="427">
          <cell r="B427" t="str">
            <v>296713</v>
          </cell>
          <cell r="C427" t="str">
            <v>Wonewoc-Union Center School District</v>
          </cell>
          <cell r="D427" t="str">
            <v>780085643</v>
          </cell>
          <cell r="E427" t="str">
            <v>Wonewoc-Union Center School District</v>
          </cell>
          <cell r="F427"/>
          <cell r="G427"/>
          <cell r="H427">
            <v>106541</v>
          </cell>
          <cell r="I427">
            <v>106541</v>
          </cell>
          <cell r="J427"/>
          <cell r="K427"/>
          <cell r="L427">
            <v>106541</v>
          </cell>
          <cell r="M427"/>
          <cell r="N427"/>
          <cell r="O427"/>
          <cell r="P427">
            <v>106541</v>
          </cell>
          <cell r="Q427"/>
          <cell r="R427"/>
          <cell r="S427"/>
          <cell r="T427">
            <v>106541</v>
          </cell>
          <cell r="U427"/>
          <cell r="V427"/>
          <cell r="W427" t="str">
            <v>17-296713-Title I-141</v>
          </cell>
        </row>
        <row r="428">
          <cell r="B428" t="str">
            <v>636720</v>
          </cell>
          <cell r="C428" t="str">
            <v>Woodruff Joint #1 School District</v>
          </cell>
          <cell r="D428">
            <v>100593540</v>
          </cell>
          <cell r="E428" t="str">
            <v>Woodruff Joint #1 School District</v>
          </cell>
          <cell r="F428"/>
          <cell r="G428"/>
          <cell r="H428">
            <v>112486</v>
          </cell>
          <cell r="I428">
            <v>112486</v>
          </cell>
          <cell r="J428"/>
          <cell r="K428"/>
          <cell r="L428">
            <v>112486</v>
          </cell>
          <cell r="M428"/>
          <cell r="N428"/>
          <cell r="O428"/>
          <cell r="P428">
            <v>112486</v>
          </cell>
          <cell r="Q428"/>
          <cell r="R428"/>
          <cell r="S428"/>
          <cell r="T428">
            <v>112486</v>
          </cell>
          <cell r="U428"/>
          <cell r="V428"/>
          <cell r="W428" t="str">
            <v>17-636720-Title I-141</v>
          </cell>
        </row>
        <row r="429">
          <cell r="B429" t="str">
            <v>056734</v>
          </cell>
          <cell r="C429" t="str">
            <v>Wrightstown Community School District</v>
          </cell>
          <cell r="D429" t="str">
            <v>001957588</v>
          </cell>
          <cell r="E429" t="str">
            <v>Wrightstown Community School District</v>
          </cell>
          <cell r="F429"/>
          <cell r="G429"/>
          <cell r="H429">
            <v>104862</v>
          </cell>
          <cell r="I429">
            <v>104862</v>
          </cell>
          <cell r="J429"/>
          <cell r="K429"/>
          <cell r="L429">
            <v>104862</v>
          </cell>
          <cell r="M429"/>
          <cell r="N429"/>
          <cell r="O429"/>
          <cell r="P429">
            <v>104862</v>
          </cell>
          <cell r="Q429"/>
          <cell r="R429"/>
          <cell r="S429"/>
          <cell r="T429">
            <v>104862</v>
          </cell>
          <cell r="U429"/>
          <cell r="V429"/>
          <cell r="W429" t="str">
            <v>17-056734-Title I-141</v>
          </cell>
        </row>
        <row r="430">
          <cell r="B430" t="str">
            <v>516748</v>
          </cell>
          <cell r="C430" t="str">
            <v>Yorkville Joint #2 School Dist.</v>
          </cell>
          <cell r="D430">
            <v>100593573</v>
          </cell>
          <cell r="E430" t="str">
            <v>Yorkville Joint #2 School Dist.</v>
          </cell>
          <cell r="F430"/>
          <cell r="G430"/>
          <cell r="H430">
            <v>22293</v>
          </cell>
          <cell r="I430">
            <v>22293</v>
          </cell>
          <cell r="J430"/>
          <cell r="K430"/>
          <cell r="L430">
            <v>22293</v>
          </cell>
          <cell r="M430"/>
          <cell r="N430"/>
          <cell r="O430"/>
          <cell r="P430">
            <v>22293</v>
          </cell>
          <cell r="Q430"/>
          <cell r="R430"/>
          <cell r="S430"/>
          <cell r="T430">
            <v>22293</v>
          </cell>
          <cell r="U430"/>
          <cell r="V430"/>
          <cell r="W430" t="str">
            <v>17-516748-Title I-141</v>
          </cell>
        </row>
        <row r="431">
          <cell r="W431" t="str">
            <v>17-518110-Title I-141</v>
          </cell>
        </row>
        <row r="432">
          <cell r="W432" t="str">
            <v>17-408114-Title I-141</v>
          </cell>
        </row>
        <row r="433">
          <cell r="W433" t="str">
            <v>17-408123-Title I-141</v>
          </cell>
        </row>
        <row r="434">
          <cell r="W434" t="str">
            <v>17-408105-Title I-141</v>
          </cell>
        </row>
        <row r="435">
          <cell r="W435" t="str">
            <v>17-408109-Title I-141</v>
          </cell>
        </row>
        <row r="436">
          <cell r="W436" t="str">
            <v>17-408101-Title I-141</v>
          </cell>
        </row>
        <row r="437">
          <cell r="W437" t="str">
            <v>17-408131-Title I-141</v>
          </cell>
        </row>
        <row r="438">
          <cell r="W438" t="str">
            <v>17-678135-Title I-141</v>
          </cell>
        </row>
        <row r="439">
          <cell r="W439" t="str">
            <v>17-408106-Title I-141</v>
          </cell>
        </row>
        <row r="440">
          <cell r="W440" t="str">
            <v>17-408127-Title I-141</v>
          </cell>
        </row>
        <row r="441">
          <cell r="W441" t="str">
            <v>17-408128-Title I-141</v>
          </cell>
        </row>
        <row r="442">
          <cell r="W442" t="str">
            <v>17-408129-Title I-141</v>
          </cell>
        </row>
        <row r="443">
          <cell r="W443" t="str">
            <v>17-408138-Title I-141</v>
          </cell>
        </row>
        <row r="444">
          <cell r="W444" t="str">
            <v>17-408133-Title I-141</v>
          </cell>
        </row>
        <row r="445">
          <cell r="W445" t="str">
            <v>17-408107-Title I-141</v>
          </cell>
        </row>
        <row r="446">
          <cell r="W446" t="str">
            <v>17-408001-Title I-141</v>
          </cell>
        </row>
        <row r="447">
          <cell r="W447" t="str">
            <v>17-408136-Title I-141</v>
          </cell>
        </row>
        <row r="448">
          <cell r="W448" t="str">
            <v>17-408137-Title I-141</v>
          </cell>
        </row>
        <row r="449">
          <cell r="W449" t="str">
            <v>17-408113-Title I-141</v>
          </cell>
        </row>
        <row r="450">
          <cell r="W450" t="str">
            <v>17-408132-Title I-141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518110</v>
          </cell>
          <cell r="C9" t="str">
            <v>21st Century Preparatory School (Racine Charter One, Inc. )</v>
          </cell>
          <cell r="D9" t="str">
            <v>155400307</v>
          </cell>
          <cell r="E9" t="str">
            <v>21st Century Preparatory School (Racine Charter One, Inc. )</v>
          </cell>
          <cell r="F9" t="str">
            <v>Title I, Focus Schools, Regular Year 2016-17</v>
          </cell>
          <cell r="G9" t="str">
            <v>00</v>
          </cell>
          <cell r="H9">
            <v>14000</v>
          </cell>
          <cell r="I9">
            <v>14000</v>
          </cell>
          <cell r="J9">
            <v>0</v>
          </cell>
          <cell r="K9"/>
          <cell r="L9">
            <v>14000</v>
          </cell>
          <cell r="M9"/>
          <cell r="N9"/>
          <cell r="O9"/>
          <cell r="P9">
            <v>14000</v>
          </cell>
          <cell r="Q9"/>
          <cell r="R9"/>
          <cell r="S9"/>
          <cell r="T9">
            <v>14000</v>
          </cell>
          <cell r="U9"/>
          <cell r="V9"/>
          <cell r="W9" t="str">
            <v>2017-518110-Focus-145</v>
          </cell>
        </row>
        <row r="10">
          <cell r="B10" t="str">
            <v>010014</v>
          </cell>
          <cell r="C10" t="str">
            <v>Adams-Friendship  School District</v>
          </cell>
          <cell r="D10" t="str">
            <v>963834791</v>
          </cell>
          <cell r="E10" t="str">
            <v>Adams-Friendship  School District</v>
          </cell>
          <cell r="F10" t="str">
            <v>Title I, Focus Schools, Regular Year 2016-17</v>
          </cell>
          <cell r="G10" t="str">
            <v>00</v>
          </cell>
          <cell r="H10">
            <v>14000</v>
          </cell>
          <cell r="I10">
            <v>14000</v>
          </cell>
          <cell r="J10">
            <v>0</v>
          </cell>
          <cell r="K10"/>
          <cell r="L10">
            <v>14000</v>
          </cell>
          <cell r="M10"/>
          <cell r="N10"/>
          <cell r="O10"/>
          <cell r="P10">
            <v>14000</v>
          </cell>
          <cell r="Q10"/>
          <cell r="R10"/>
          <cell r="S10"/>
          <cell r="T10">
            <v>14000</v>
          </cell>
          <cell r="U10"/>
          <cell r="V10"/>
          <cell r="W10" t="str">
            <v>2017-010014-Focus-145</v>
          </cell>
        </row>
        <row r="11">
          <cell r="B11" t="str">
            <v>440147</v>
          </cell>
          <cell r="C11" t="str">
            <v>Appleton Area School District</v>
          </cell>
          <cell r="D11" t="str">
            <v>106638786</v>
          </cell>
          <cell r="E11" t="str">
            <v>Appleton Area School District</v>
          </cell>
          <cell r="F11" t="str">
            <v>Title I, Focus Schools, Regular Year 2016-17</v>
          </cell>
          <cell r="G11" t="str">
            <v>00</v>
          </cell>
          <cell r="H11">
            <v>14000</v>
          </cell>
          <cell r="I11">
            <v>14000</v>
          </cell>
          <cell r="J11">
            <v>0</v>
          </cell>
          <cell r="K11"/>
          <cell r="L11">
            <v>14000</v>
          </cell>
          <cell r="M11"/>
          <cell r="N11"/>
          <cell r="O11"/>
          <cell r="P11">
            <v>14000</v>
          </cell>
          <cell r="Q11"/>
          <cell r="R11"/>
          <cell r="S11"/>
          <cell r="T11">
            <v>14000</v>
          </cell>
          <cell r="U11"/>
          <cell r="V11"/>
          <cell r="W11" t="str">
            <v>2017-440147-Focus-145</v>
          </cell>
        </row>
        <row r="12">
          <cell r="B12" t="str">
            <v>672450</v>
          </cell>
          <cell r="C12" t="str">
            <v>Arrowhead UHS School District</v>
          </cell>
          <cell r="D12" t="str">
            <v>099137770</v>
          </cell>
          <cell r="E12" t="str">
            <v>Arrowhead UHS School District</v>
          </cell>
          <cell r="F12" t="str">
            <v>Title I, Focus Schools, Regular Year 2016-17</v>
          </cell>
          <cell r="G12" t="str">
            <v>00</v>
          </cell>
          <cell r="H12">
            <v>14000</v>
          </cell>
          <cell r="I12">
            <v>14000</v>
          </cell>
          <cell r="J12">
            <v>0</v>
          </cell>
          <cell r="K12"/>
          <cell r="L12">
            <v>14000</v>
          </cell>
          <cell r="M12"/>
          <cell r="N12"/>
          <cell r="O12"/>
          <cell r="P12">
            <v>14000</v>
          </cell>
          <cell r="Q12"/>
          <cell r="R12"/>
          <cell r="S12"/>
          <cell r="T12">
            <v>14000</v>
          </cell>
          <cell r="U12"/>
          <cell r="V12"/>
          <cell r="W12" t="str">
            <v>2017-672450-Focus-145</v>
          </cell>
        </row>
        <row r="13">
          <cell r="B13" t="str">
            <v>040315</v>
          </cell>
          <cell r="C13" t="str">
            <v>Bayfield School District</v>
          </cell>
          <cell r="D13" t="str">
            <v>100082114</v>
          </cell>
          <cell r="E13" t="str">
            <v>Bayfield School District</v>
          </cell>
          <cell r="F13" t="str">
            <v>Title I, Focus Schools, Regular Year 2016-17</v>
          </cell>
          <cell r="G13" t="str">
            <v>00</v>
          </cell>
          <cell r="H13">
            <v>14000</v>
          </cell>
          <cell r="I13">
            <v>14000</v>
          </cell>
          <cell r="J13">
            <v>0</v>
          </cell>
          <cell r="K13"/>
          <cell r="L13">
            <v>14000</v>
          </cell>
          <cell r="M13"/>
          <cell r="N13"/>
          <cell r="O13"/>
          <cell r="P13">
            <v>14000</v>
          </cell>
          <cell r="Q13"/>
          <cell r="R13"/>
          <cell r="S13"/>
          <cell r="T13">
            <v>14000</v>
          </cell>
          <cell r="U13"/>
          <cell r="V13"/>
          <cell r="W13" t="str">
            <v>2017-040315-Focus-145</v>
          </cell>
        </row>
        <row r="14">
          <cell r="B14" t="str">
            <v>530413</v>
          </cell>
          <cell r="C14" t="str">
            <v>Beloit School District</v>
          </cell>
          <cell r="D14" t="str">
            <v>189347594</v>
          </cell>
          <cell r="E14" t="str">
            <v>School District Of Beloit</v>
          </cell>
          <cell r="F14" t="str">
            <v>Title I, Focus Schools, Regular Year 2016-17</v>
          </cell>
          <cell r="G14" t="str">
            <v>00</v>
          </cell>
          <cell r="H14">
            <v>14000</v>
          </cell>
          <cell r="I14">
            <v>14000</v>
          </cell>
          <cell r="J14">
            <v>0</v>
          </cell>
          <cell r="K14"/>
          <cell r="L14">
            <v>14000</v>
          </cell>
          <cell r="M14"/>
          <cell r="N14"/>
          <cell r="O14"/>
          <cell r="P14">
            <v>14000</v>
          </cell>
          <cell r="Q14"/>
          <cell r="R14"/>
          <cell r="S14"/>
          <cell r="T14">
            <v>14000</v>
          </cell>
          <cell r="U14"/>
          <cell r="V14"/>
          <cell r="W14" t="str">
            <v>2017-530413-Focus-145</v>
          </cell>
        </row>
        <row r="15">
          <cell r="B15" t="str">
            <v>646013</v>
          </cell>
          <cell r="C15" t="str">
            <v>Big Foot UHS School District</v>
          </cell>
          <cell r="D15" t="str">
            <v>102206752</v>
          </cell>
          <cell r="E15" t="str">
            <v>Big Foot UHS School District</v>
          </cell>
          <cell r="F15" t="str">
            <v>Title I, Focus Schools, Regular Year 2016-17</v>
          </cell>
          <cell r="G15" t="str">
            <v>00</v>
          </cell>
          <cell r="H15">
            <v>14000</v>
          </cell>
          <cell r="I15">
            <v>14000</v>
          </cell>
          <cell r="J15">
            <v>0</v>
          </cell>
          <cell r="K15"/>
          <cell r="L15">
            <v>14000</v>
          </cell>
          <cell r="M15"/>
          <cell r="N15"/>
          <cell r="O15"/>
          <cell r="P15">
            <v>14000</v>
          </cell>
          <cell r="Q15"/>
          <cell r="R15"/>
          <cell r="S15"/>
          <cell r="T15">
            <v>14000</v>
          </cell>
          <cell r="U15"/>
          <cell r="V15"/>
          <cell r="W15" t="str">
            <v>2017-646013-Focus-145</v>
          </cell>
        </row>
        <row r="16">
          <cell r="B16" t="str">
            <v>408114</v>
          </cell>
          <cell r="C16" t="str">
            <v>Capitol West Academy</v>
          </cell>
          <cell r="D16" t="str">
            <v>161596858</v>
          </cell>
          <cell r="E16" t="str">
            <v>Capitol West Academy</v>
          </cell>
          <cell r="F16" t="str">
            <v>Title I, Focus Schools, Regular Year 2016-17</v>
          </cell>
          <cell r="G16" t="str">
            <v>00</v>
          </cell>
          <cell r="H16">
            <v>14000</v>
          </cell>
          <cell r="I16">
            <v>14000</v>
          </cell>
          <cell r="J16">
            <v>0</v>
          </cell>
          <cell r="K16"/>
          <cell r="L16">
            <v>14000</v>
          </cell>
          <cell r="M16"/>
          <cell r="N16"/>
          <cell r="O16"/>
          <cell r="P16">
            <v>14000</v>
          </cell>
          <cell r="Q16"/>
          <cell r="R16"/>
          <cell r="S16"/>
          <cell r="T16">
            <v>14000</v>
          </cell>
          <cell r="U16"/>
          <cell r="V16"/>
          <cell r="W16" t="str">
            <v>2017-408114-Focus-145</v>
          </cell>
        </row>
        <row r="17">
          <cell r="B17" t="str">
            <v>681141</v>
          </cell>
          <cell r="C17" t="str">
            <v>Clintonville School District</v>
          </cell>
          <cell r="D17" t="str">
            <v>030187405</v>
          </cell>
          <cell r="E17" t="str">
            <v>Clitonville Public School district</v>
          </cell>
          <cell r="F17" t="str">
            <v>Title I, Focus Schools, Regular Year 2016-17</v>
          </cell>
          <cell r="G17" t="str">
            <v>00</v>
          </cell>
          <cell r="H17">
            <v>28000</v>
          </cell>
          <cell r="I17">
            <v>28000</v>
          </cell>
          <cell r="J17">
            <v>0</v>
          </cell>
          <cell r="K17"/>
          <cell r="L17">
            <v>28000</v>
          </cell>
          <cell r="M17"/>
          <cell r="N17"/>
          <cell r="O17"/>
          <cell r="P17">
            <v>28000</v>
          </cell>
          <cell r="Q17"/>
          <cell r="R17"/>
          <cell r="S17"/>
          <cell r="T17">
            <v>28000</v>
          </cell>
          <cell r="U17"/>
          <cell r="V17"/>
          <cell r="W17" t="str">
            <v>2017-681141-Focus-145</v>
          </cell>
        </row>
        <row r="18">
          <cell r="B18" t="str">
            <v>331295</v>
          </cell>
          <cell r="C18" t="str">
            <v>Darlington Community School District</v>
          </cell>
          <cell r="D18">
            <v>184359644</v>
          </cell>
          <cell r="E18" t="str">
            <v>Darlington Community School District</v>
          </cell>
          <cell r="F18" t="str">
            <v>Title I, Focus Schools, Regular Year 2016-17</v>
          </cell>
          <cell r="G18" t="str">
            <v>00</v>
          </cell>
          <cell r="H18">
            <v>14000</v>
          </cell>
          <cell r="I18">
            <v>14000</v>
          </cell>
          <cell r="J18">
            <v>0</v>
          </cell>
          <cell r="K18"/>
          <cell r="L18">
            <v>14000</v>
          </cell>
          <cell r="M18"/>
          <cell r="N18"/>
          <cell r="O18"/>
          <cell r="P18">
            <v>14000</v>
          </cell>
          <cell r="Q18"/>
          <cell r="R18"/>
          <cell r="S18"/>
          <cell r="T18">
            <v>14000</v>
          </cell>
          <cell r="U18"/>
          <cell r="V18"/>
          <cell r="W18" t="str">
            <v>2017-331295-Focus-145</v>
          </cell>
        </row>
        <row r="19">
          <cell r="B19" t="str">
            <v>641380</v>
          </cell>
          <cell r="C19" t="str">
            <v>Delavan-Darien School District</v>
          </cell>
          <cell r="D19" t="str">
            <v>021105127</v>
          </cell>
          <cell r="E19" t="str">
            <v>Delavan-Darien School District</v>
          </cell>
          <cell r="F19" t="str">
            <v>Title I, Focus Schools, Regular Year 2016-17</v>
          </cell>
          <cell r="G19" t="str">
            <v>00</v>
          </cell>
          <cell r="H19">
            <v>28000</v>
          </cell>
          <cell r="I19">
            <v>28000</v>
          </cell>
          <cell r="J19">
            <v>0</v>
          </cell>
          <cell r="K19"/>
          <cell r="L19">
            <v>28000</v>
          </cell>
          <cell r="M19"/>
          <cell r="N19"/>
          <cell r="O19"/>
          <cell r="P19">
            <v>28000</v>
          </cell>
          <cell r="Q19"/>
          <cell r="R19"/>
          <cell r="S19"/>
          <cell r="T19">
            <v>28000</v>
          </cell>
          <cell r="U19"/>
          <cell r="V19"/>
          <cell r="W19" t="str">
            <v>2017-641380-Focus-145</v>
          </cell>
        </row>
        <row r="20">
          <cell r="B20" t="str">
            <v>181554</v>
          </cell>
          <cell r="C20" t="str">
            <v>Eau Claire Area School District</v>
          </cell>
          <cell r="D20" t="str">
            <v>076505734</v>
          </cell>
          <cell r="E20" t="str">
            <v>Eau Claire Area School District</v>
          </cell>
          <cell r="F20" t="str">
            <v>Title I, Focus Schools, Regular Year 2016-17</v>
          </cell>
          <cell r="G20" t="str">
            <v>00</v>
          </cell>
          <cell r="H20">
            <v>14000</v>
          </cell>
          <cell r="I20">
            <v>14000</v>
          </cell>
          <cell r="J20">
            <v>0</v>
          </cell>
          <cell r="K20"/>
          <cell r="L20">
            <v>14000</v>
          </cell>
          <cell r="M20"/>
          <cell r="N20"/>
          <cell r="O20"/>
          <cell r="P20">
            <v>14000</v>
          </cell>
          <cell r="Q20"/>
          <cell r="R20"/>
          <cell r="S20"/>
          <cell r="T20">
            <v>14000</v>
          </cell>
          <cell r="U20"/>
          <cell r="V20"/>
          <cell r="W20" t="str">
            <v>2017-181554-Focus-145</v>
          </cell>
        </row>
        <row r="21">
          <cell r="B21" t="str">
            <v>201862</v>
          </cell>
          <cell r="C21" t="str">
            <v>Fond du Lac School District</v>
          </cell>
          <cell r="D21" t="str">
            <v>093028843</v>
          </cell>
          <cell r="E21" t="str">
            <v>Fond du Lac School District</v>
          </cell>
          <cell r="F21" t="str">
            <v>Title I, Focus Schools, Regular Year 2016-17</v>
          </cell>
          <cell r="G21" t="str">
            <v>00</v>
          </cell>
          <cell r="H21">
            <v>14000</v>
          </cell>
          <cell r="I21">
            <v>14000</v>
          </cell>
          <cell r="J21">
            <v>0</v>
          </cell>
          <cell r="K21"/>
          <cell r="L21">
            <v>14000</v>
          </cell>
          <cell r="M21"/>
          <cell r="N21"/>
          <cell r="O21"/>
          <cell r="P21">
            <v>14000</v>
          </cell>
          <cell r="Q21"/>
          <cell r="R21"/>
          <cell r="S21"/>
          <cell r="T21">
            <v>14000</v>
          </cell>
          <cell r="U21"/>
          <cell r="V21"/>
          <cell r="W21" t="str">
            <v>2017-201862-Focus-145</v>
          </cell>
        </row>
        <row r="22">
          <cell r="B22" t="str">
            <v>662058</v>
          </cell>
          <cell r="C22" t="str">
            <v>Germantown School District</v>
          </cell>
          <cell r="D22">
            <v>100082809</v>
          </cell>
          <cell r="E22" t="str">
            <v>Germantown School District</v>
          </cell>
          <cell r="F22" t="str">
            <v>Title I, Focus Schools, Regular Year 2016-17</v>
          </cell>
          <cell r="G22" t="str">
            <v>00</v>
          </cell>
          <cell r="H22">
            <v>14000</v>
          </cell>
          <cell r="I22">
            <v>14000</v>
          </cell>
          <cell r="J22">
            <v>0</v>
          </cell>
          <cell r="K22"/>
          <cell r="L22">
            <v>14000</v>
          </cell>
          <cell r="M22"/>
          <cell r="N22"/>
          <cell r="O22"/>
          <cell r="P22">
            <v>14000</v>
          </cell>
          <cell r="Q22"/>
          <cell r="R22"/>
          <cell r="S22"/>
          <cell r="T22">
            <v>14000</v>
          </cell>
          <cell r="U22"/>
          <cell r="V22"/>
          <cell r="W22" t="str">
            <v>2017-662058-Focus-145</v>
          </cell>
        </row>
        <row r="23">
          <cell r="B23" t="str">
            <v>052289</v>
          </cell>
          <cell r="C23" t="str">
            <v>Green Bay Area School District</v>
          </cell>
          <cell r="D23" t="str">
            <v>100582212</v>
          </cell>
          <cell r="E23" t="str">
            <v>Green Bay Area Public School District</v>
          </cell>
          <cell r="F23" t="str">
            <v>Title I, Focus Schools, Regular Year 2016-17</v>
          </cell>
          <cell r="G23" t="str">
            <v>00</v>
          </cell>
          <cell r="H23">
            <v>42000</v>
          </cell>
          <cell r="I23">
            <v>42000</v>
          </cell>
          <cell r="J23">
            <v>0</v>
          </cell>
          <cell r="K23"/>
          <cell r="L23">
            <v>42000</v>
          </cell>
          <cell r="M23"/>
          <cell r="N23"/>
          <cell r="O23"/>
          <cell r="P23">
            <v>42000</v>
          </cell>
          <cell r="Q23"/>
          <cell r="R23"/>
          <cell r="S23"/>
          <cell r="T23">
            <v>42000</v>
          </cell>
          <cell r="U23"/>
          <cell r="V23"/>
          <cell r="W23" t="str">
            <v>2017-052289-Focus-145</v>
          </cell>
        </row>
        <row r="24">
          <cell r="B24" t="str">
            <v>592605</v>
          </cell>
          <cell r="C24" t="str">
            <v>Howards Grove School District</v>
          </cell>
          <cell r="D24">
            <v>100083013</v>
          </cell>
          <cell r="E24" t="str">
            <v>Howards Grove School District</v>
          </cell>
          <cell r="F24" t="str">
            <v>Title I, Focus Schools, Regular Year 2016-17</v>
          </cell>
          <cell r="G24" t="str">
            <v>00</v>
          </cell>
          <cell r="H24">
            <v>14000</v>
          </cell>
          <cell r="I24">
            <v>14000</v>
          </cell>
          <cell r="J24">
            <v>0</v>
          </cell>
          <cell r="K24"/>
          <cell r="L24">
            <v>14000</v>
          </cell>
          <cell r="M24"/>
          <cell r="N24"/>
          <cell r="O24"/>
          <cell r="P24">
            <v>14000</v>
          </cell>
          <cell r="Q24"/>
          <cell r="R24"/>
          <cell r="S24"/>
          <cell r="T24">
            <v>14000</v>
          </cell>
          <cell r="U24"/>
          <cell r="V24"/>
          <cell r="W24" t="str">
            <v>2017-592605-Focus-145</v>
          </cell>
        </row>
        <row r="25">
          <cell r="B25" t="str">
            <v>532695</v>
          </cell>
          <cell r="C25" t="str">
            <v>Janesville School District</v>
          </cell>
          <cell r="D25" t="str">
            <v>100083070</v>
          </cell>
          <cell r="E25" t="str">
            <v>Janesville School District</v>
          </cell>
          <cell r="F25" t="str">
            <v>Title I, Focus Schools, Regular Year 2016-17</v>
          </cell>
          <cell r="G25" t="str">
            <v>00</v>
          </cell>
          <cell r="H25">
            <v>14000</v>
          </cell>
          <cell r="I25">
            <v>14000</v>
          </cell>
          <cell r="J25">
            <v>0</v>
          </cell>
          <cell r="K25"/>
          <cell r="L25">
            <v>14000</v>
          </cell>
          <cell r="M25"/>
          <cell r="N25"/>
          <cell r="O25"/>
          <cell r="P25">
            <v>14000</v>
          </cell>
          <cell r="Q25"/>
          <cell r="R25"/>
          <cell r="S25"/>
          <cell r="T25">
            <v>14000</v>
          </cell>
          <cell r="U25"/>
          <cell r="V25"/>
          <cell r="W25" t="str">
            <v>2017-532695-Focus-145</v>
          </cell>
        </row>
        <row r="26">
          <cell r="B26" t="str">
            <v>282702</v>
          </cell>
          <cell r="C26" t="str">
            <v>Jefferson School District (Unified School District #10)</v>
          </cell>
          <cell r="D26" t="str">
            <v>060433976</v>
          </cell>
          <cell r="E26" t="str">
            <v>Jefferson School District (Unified School District #10)</v>
          </cell>
          <cell r="F26" t="str">
            <v>Title I, Focus Schools, Regular Year 2016-17</v>
          </cell>
          <cell r="G26" t="str">
            <v>00</v>
          </cell>
          <cell r="H26">
            <v>14000</v>
          </cell>
          <cell r="I26">
            <v>14000</v>
          </cell>
          <cell r="J26">
            <v>0</v>
          </cell>
          <cell r="K26"/>
          <cell r="L26">
            <v>14000</v>
          </cell>
          <cell r="M26"/>
          <cell r="N26"/>
          <cell r="O26"/>
          <cell r="P26">
            <v>14000</v>
          </cell>
          <cell r="Q26"/>
          <cell r="R26"/>
          <cell r="S26"/>
          <cell r="T26">
            <v>14000</v>
          </cell>
          <cell r="U26"/>
          <cell r="V26"/>
          <cell r="W26" t="str">
            <v>2017-282702-Focus-145</v>
          </cell>
        </row>
        <row r="27">
          <cell r="B27" t="str">
            <v>282730</v>
          </cell>
          <cell r="C27" t="str">
            <v>Johnson Creek School District</v>
          </cell>
          <cell r="D27" t="str">
            <v>013838891</v>
          </cell>
          <cell r="E27" t="str">
            <v>Johnson Creek School District</v>
          </cell>
          <cell r="F27" t="str">
            <v>Title I, Focus Schools, Regular Year 2016-17</v>
          </cell>
          <cell r="G27" t="str">
            <v>00</v>
          </cell>
          <cell r="H27">
            <v>14000</v>
          </cell>
          <cell r="I27">
            <v>14000</v>
          </cell>
          <cell r="J27">
            <v>0</v>
          </cell>
          <cell r="K27"/>
          <cell r="L27">
            <v>14000</v>
          </cell>
          <cell r="M27"/>
          <cell r="N27"/>
          <cell r="O27"/>
          <cell r="P27">
            <v>14000</v>
          </cell>
          <cell r="Q27"/>
          <cell r="R27"/>
          <cell r="S27"/>
          <cell r="T27">
            <v>14000</v>
          </cell>
          <cell r="U27"/>
          <cell r="V27"/>
          <cell r="W27" t="str">
            <v>2017-282730-Focus-145</v>
          </cell>
        </row>
        <row r="28">
          <cell r="B28" t="str">
            <v>302793</v>
          </cell>
          <cell r="C28" t="str">
            <v>Kenosha School District</v>
          </cell>
          <cell r="D28" t="str">
            <v>096344197</v>
          </cell>
          <cell r="E28" t="str">
            <v>Kenosha School District</v>
          </cell>
          <cell r="F28" t="str">
            <v>Title I, Focus Schools, Regular Year 2016-17</v>
          </cell>
          <cell r="G28" t="str">
            <v>00</v>
          </cell>
          <cell r="H28">
            <v>84000</v>
          </cell>
          <cell r="I28">
            <v>84000</v>
          </cell>
          <cell r="J28">
            <v>0</v>
          </cell>
          <cell r="K28"/>
          <cell r="L28">
            <v>84000</v>
          </cell>
          <cell r="M28"/>
          <cell r="N28"/>
          <cell r="O28"/>
          <cell r="P28">
            <v>84000</v>
          </cell>
          <cell r="Q28"/>
          <cell r="R28"/>
          <cell r="S28"/>
          <cell r="T28">
            <v>84000</v>
          </cell>
          <cell r="U28"/>
          <cell r="V28"/>
          <cell r="W28" t="str">
            <v>2017-302793-Focus-145</v>
          </cell>
        </row>
        <row r="29">
          <cell r="B29" t="str">
            <v>631848</v>
          </cell>
          <cell r="C29" t="str">
            <v>Lac du Flambeau #1 School District</v>
          </cell>
          <cell r="D29" t="str">
            <v>195655485</v>
          </cell>
          <cell r="E29" t="str">
            <v>Lac du Flambeau #1 School District</v>
          </cell>
          <cell r="F29" t="str">
            <v>Title I, Focus Schools, Regular Year 2016-17</v>
          </cell>
          <cell r="G29" t="str">
            <v>00</v>
          </cell>
          <cell r="H29">
            <v>14000</v>
          </cell>
          <cell r="I29">
            <v>14000</v>
          </cell>
          <cell r="J29">
            <v>0</v>
          </cell>
          <cell r="K29"/>
          <cell r="L29">
            <v>14000</v>
          </cell>
          <cell r="M29"/>
          <cell r="N29"/>
          <cell r="O29"/>
          <cell r="P29">
            <v>14000</v>
          </cell>
          <cell r="Q29"/>
          <cell r="R29"/>
          <cell r="S29"/>
          <cell r="T29">
            <v>14000</v>
          </cell>
          <cell r="U29"/>
          <cell r="V29"/>
          <cell r="W29" t="str">
            <v>2017-631848-Focus-145</v>
          </cell>
        </row>
        <row r="30">
          <cell r="B30" t="str">
            <v>282898</v>
          </cell>
          <cell r="C30" t="str">
            <v>Lake Mills Area School District</v>
          </cell>
          <cell r="D30" t="str">
            <v>013846944</v>
          </cell>
          <cell r="E30" t="str">
            <v>Lake Mills Area School District</v>
          </cell>
          <cell r="F30" t="str">
            <v>Title I, Focus Schools, Regular Year 2016-17</v>
          </cell>
          <cell r="G30" t="str">
            <v>00</v>
          </cell>
          <cell r="H30">
            <v>14000</v>
          </cell>
          <cell r="I30">
            <v>14000</v>
          </cell>
          <cell r="J30">
            <v>0</v>
          </cell>
          <cell r="K30"/>
          <cell r="L30">
            <v>14000</v>
          </cell>
          <cell r="M30"/>
          <cell r="N30"/>
          <cell r="O30"/>
          <cell r="P30">
            <v>14000</v>
          </cell>
          <cell r="Q30"/>
          <cell r="R30"/>
          <cell r="S30"/>
          <cell r="T30">
            <v>14000</v>
          </cell>
          <cell r="U30"/>
          <cell r="V30"/>
          <cell r="W30" t="str">
            <v>2017-282898-Focus-145</v>
          </cell>
        </row>
        <row r="31">
          <cell r="B31" t="str">
            <v>133269</v>
          </cell>
          <cell r="C31" t="str">
            <v>Madison Metropolitan School District</v>
          </cell>
          <cell r="D31" t="str">
            <v>020466561</v>
          </cell>
          <cell r="E31" t="str">
            <v>Madison Metropolitan School District</v>
          </cell>
          <cell r="F31" t="str">
            <v>Title I, Focus Schools, Regular Year 2016-17</v>
          </cell>
          <cell r="G31" t="str">
            <v>00</v>
          </cell>
          <cell r="H31">
            <v>126000</v>
          </cell>
          <cell r="I31">
            <v>126000</v>
          </cell>
          <cell r="J31">
            <v>0</v>
          </cell>
          <cell r="K31"/>
          <cell r="L31">
            <v>126000</v>
          </cell>
          <cell r="M31"/>
          <cell r="N31"/>
          <cell r="O31"/>
          <cell r="P31">
            <v>126000</v>
          </cell>
          <cell r="Q31"/>
          <cell r="R31"/>
          <cell r="S31"/>
          <cell r="T31">
            <v>126000</v>
          </cell>
          <cell r="U31"/>
          <cell r="V31"/>
          <cell r="W31" t="str">
            <v>2017-133269-Focus-145</v>
          </cell>
        </row>
        <row r="32">
          <cell r="B32" t="str">
            <v>703430</v>
          </cell>
          <cell r="C32" t="str">
            <v>Menasha School District</v>
          </cell>
          <cell r="D32" t="str">
            <v>100083419</v>
          </cell>
          <cell r="E32" t="str">
            <v>Menasha School District</v>
          </cell>
          <cell r="F32" t="str">
            <v>Title I, Focus Schools, Regular Year 2016-17</v>
          </cell>
          <cell r="G32" t="str">
            <v>00</v>
          </cell>
          <cell r="H32">
            <v>42000</v>
          </cell>
          <cell r="I32">
            <v>42000</v>
          </cell>
          <cell r="J32">
            <v>0</v>
          </cell>
          <cell r="K32"/>
          <cell r="L32">
            <v>42000</v>
          </cell>
          <cell r="M32"/>
          <cell r="N32"/>
          <cell r="O32"/>
          <cell r="P32">
            <v>42000</v>
          </cell>
          <cell r="Q32"/>
          <cell r="R32"/>
          <cell r="S32"/>
          <cell r="T32">
            <v>42000</v>
          </cell>
          <cell r="U32"/>
          <cell r="V32"/>
          <cell r="W32" t="str">
            <v>2017-703430-Focus-145</v>
          </cell>
        </row>
        <row r="33">
          <cell r="B33" t="str">
            <v>723434</v>
          </cell>
          <cell r="C33" t="str">
            <v>Menominee Indian School District</v>
          </cell>
          <cell r="D33" t="str">
            <v>017442286</v>
          </cell>
          <cell r="E33" t="str">
            <v>Menominee Indian School District</v>
          </cell>
          <cell r="F33" t="str">
            <v>Title I, Focus Schools, Regular Year 2016-17</v>
          </cell>
          <cell r="G33" t="str">
            <v>00</v>
          </cell>
          <cell r="H33">
            <v>28000</v>
          </cell>
          <cell r="I33">
            <v>28000</v>
          </cell>
          <cell r="J33">
            <v>0</v>
          </cell>
          <cell r="K33"/>
          <cell r="L33">
            <v>28000</v>
          </cell>
          <cell r="M33"/>
          <cell r="N33"/>
          <cell r="O33"/>
          <cell r="P33">
            <v>28000</v>
          </cell>
          <cell r="Q33"/>
          <cell r="R33"/>
          <cell r="S33"/>
          <cell r="T33">
            <v>28000</v>
          </cell>
          <cell r="U33"/>
          <cell r="V33"/>
          <cell r="W33" t="str">
            <v>2017-723434-Focus-145</v>
          </cell>
        </row>
        <row r="34">
          <cell r="B34" t="str">
            <v>453479</v>
          </cell>
          <cell r="C34" t="str">
            <v>Mequon-Thiensville School District</v>
          </cell>
          <cell r="D34">
            <v>800513942</v>
          </cell>
          <cell r="E34" t="str">
            <v>Mequon-Thiensville School District</v>
          </cell>
          <cell r="F34" t="str">
            <v>Title I, Focus Schools, Regular Year 2016-17</v>
          </cell>
          <cell r="G34" t="str">
            <v>00</v>
          </cell>
          <cell r="H34">
            <v>14000</v>
          </cell>
          <cell r="I34">
            <v>14000</v>
          </cell>
          <cell r="J34">
            <v>0</v>
          </cell>
          <cell r="K34"/>
          <cell r="L34">
            <v>14000</v>
          </cell>
          <cell r="M34"/>
          <cell r="N34"/>
          <cell r="O34"/>
          <cell r="P34">
            <v>14000</v>
          </cell>
          <cell r="Q34"/>
          <cell r="R34"/>
          <cell r="S34"/>
          <cell r="T34">
            <v>14000</v>
          </cell>
          <cell r="U34"/>
          <cell r="V34"/>
          <cell r="W34" t="str">
            <v>2017-453479-Focus-145</v>
          </cell>
        </row>
        <row r="35">
          <cell r="B35" t="str">
            <v>133549</v>
          </cell>
          <cell r="C35" t="str">
            <v>Middleton-Cross Plains School District</v>
          </cell>
          <cell r="D35" t="str">
            <v>093026367</v>
          </cell>
          <cell r="E35" t="str">
            <v>Middleton-Cross Plains School District</v>
          </cell>
          <cell r="F35" t="str">
            <v>Title I, Focus Schools, Regular Year 2016-17</v>
          </cell>
          <cell r="G35" t="str">
            <v>00</v>
          </cell>
          <cell r="H35">
            <v>14000</v>
          </cell>
          <cell r="I35">
            <v>14000</v>
          </cell>
          <cell r="J35">
            <v>0</v>
          </cell>
          <cell r="K35"/>
          <cell r="L35">
            <v>14000</v>
          </cell>
          <cell r="M35"/>
          <cell r="N35"/>
          <cell r="O35"/>
          <cell r="P35">
            <v>14000</v>
          </cell>
          <cell r="Q35"/>
          <cell r="R35"/>
          <cell r="S35"/>
          <cell r="T35">
            <v>14000</v>
          </cell>
          <cell r="U35"/>
          <cell r="V35"/>
          <cell r="W35" t="str">
            <v>2017-133549-Focus-145</v>
          </cell>
        </row>
        <row r="36">
          <cell r="B36" t="str">
            <v>103899</v>
          </cell>
          <cell r="C36" t="str">
            <v>Neillsville School District</v>
          </cell>
          <cell r="D36">
            <v>100083591</v>
          </cell>
          <cell r="E36" t="str">
            <v>Neillsville School District</v>
          </cell>
          <cell r="F36" t="str">
            <v>Title I, Focus Schools, Regular Year 2016-17</v>
          </cell>
          <cell r="G36" t="str">
            <v>00</v>
          </cell>
          <cell r="H36">
            <v>14000</v>
          </cell>
          <cell r="I36">
            <v>14000</v>
          </cell>
          <cell r="J36">
            <v>0</v>
          </cell>
          <cell r="K36"/>
          <cell r="L36">
            <v>14000</v>
          </cell>
          <cell r="M36"/>
          <cell r="N36"/>
          <cell r="O36"/>
          <cell r="P36">
            <v>14000</v>
          </cell>
          <cell r="Q36"/>
          <cell r="R36"/>
          <cell r="S36"/>
          <cell r="T36">
            <v>14000</v>
          </cell>
          <cell r="U36"/>
          <cell r="V36"/>
          <cell r="W36" t="str">
            <v>2017-103899-Focus-145</v>
          </cell>
        </row>
        <row r="37">
          <cell r="B37" t="str">
            <v>514620</v>
          </cell>
          <cell r="C37" t="str">
            <v>Racine School District</v>
          </cell>
          <cell r="D37" t="str">
            <v>080507932</v>
          </cell>
          <cell r="E37" t="str">
            <v>Racine School District</v>
          </cell>
          <cell r="F37" t="str">
            <v>Title I, Focus Schools, Regular Year 2016-17</v>
          </cell>
          <cell r="G37" t="str">
            <v>00</v>
          </cell>
          <cell r="H37">
            <v>112000</v>
          </cell>
          <cell r="I37">
            <v>112000</v>
          </cell>
          <cell r="J37">
            <v>0</v>
          </cell>
          <cell r="K37"/>
          <cell r="L37">
            <v>112000</v>
          </cell>
          <cell r="M37"/>
          <cell r="N37"/>
          <cell r="O37"/>
          <cell r="P37">
            <v>112000</v>
          </cell>
          <cell r="Q37"/>
          <cell r="R37"/>
          <cell r="S37"/>
          <cell r="T37">
            <v>112000</v>
          </cell>
          <cell r="U37"/>
          <cell r="V37"/>
          <cell r="W37" t="str">
            <v>2017-514620-Focus-145</v>
          </cell>
        </row>
        <row r="38">
          <cell r="B38" t="str">
            <v>595271</v>
          </cell>
          <cell r="C38" t="str">
            <v>Sheboygan Area School District</v>
          </cell>
          <cell r="D38" t="str">
            <v>032878456</v>
          </cell>
          <cell r="E38" t="str">
            <v>Sheboygan Area School District</v>
          </cell>
          <cell r="F38" t="str">
            <v>Title I, Focus Schools, Regular Year 2016-17</v>
          </cell>
          <cell r="G38" t="str">
            <v>00</v>
          </cell>
          <cell r="H38">
            <v>14000</v>
          </cell>
          <cell r="I38">
            <v>14000</v>
          </cell>
          <cell r="J38">
            <v>0</v>
          </cell>
          <cell r="K38"/>
          <cell r="L38">
            <v>14000</v>
          </cell>
          <cell r="M38"/>
          <cell r="N38"/>
          <cell r="O38"/>
          <cell r="P38">
            <v>14000</v>
          </cell>
          <cell r="Q38"/>
          <cell r="R38"/>
          <cell r="S38"/>
          <cell r="T38">
            <v>14000</v>
          </cell>
          <cell r="U38"/>
          <cell r="V38"/>
          <cell r="W38" t="str">
            <v>2017-595271-Focus-145</v>
          </cell>
        </row>
        <row r="39">
          <cell r="B39" t="str">
            <v>595278</v>
          </cell>
          <cell r="C39" t="str">
            <v>Sheboygan Falls School District</v>
          </cell>
          <cell r="D39" t="str">
            <v>124237033</v>
          </cell>
          <cell r="E39" t="str">
            <v>Sheboygan Falls School District</v>
          </cell>
          <cell r="F39" t="str">
            <v>Title I, Focus Schools, Regular Year 2016-17</v>
          </cell>
          <cell r="G39" t="str">
            <v>00</v>
          </cell>
          <cell r="H39">
            <v>14000</v>
          </cell>
          <cell r="I39">
            <v>14000</v>
          </cell>
          <cell r="J39">
            <v>0</v>
          </cell>
          <cell r="K39"/>
          <cell r="L39">
            <v>14000</v>
          </cell>
          <cell r="M39"/>
          <cell r="N39"/>
          <cell r="O39"/>
          <cell r="P39">
            <v>14000</v>
          </cell>
          <cell r="Q39"/>
          <cell r="R39"/>
          <cell r="S39"/>
          <cell r="T39">
            <v>14000</v>
          </cell>
          <cell r="U39"/>
          <cell r="V39"/>
          <cell r="W39" t="str">
            <v>2017-595278-Focus-145</v>
          </cell>
        </row>
        <row r="40">
          <cell r="B40" t="str">
            <v>135656</v>
          </cell>
          <cell r="C40" t="str">
            <v>Sun Prairie Area School District</v>
          </cell>
          <cell r="D40" t="str">
            <v>078935137</v>
          </cell>
          <cell r="E40" t="str">
            <v>Sun Prairie Area School District</v>
          </cell>
          <cell r="F40" t="str">
            <v>Title I, Focus Schools, Regular Year 2016-17</v>
          </cell>
          <cell r="G40" t="str">
            <v>00</v>
          </cell>
          <cell r="H40">
            <v>14000</v>
          </cell>
          <cell r="I40">
            <v>14000</v>
          </cell>
          <cell r="J40">
            <v>0</v>
          </cell>
          <cell r="K40"/>
          <cell r="L40">
            <v>14000</v>
          </cell>
          <cell r="M40"/>
          <cell r="N40"/>
          <cell r="O40"/>
          <cell r="P40">
            <v>14000</v>
          </cell>
          <cell r="Q40"/>
          <cell r="R40"/>
          <cell r="S40"/>
          <cell r="T40">
            <v>14000</v>
          </cell>
          <cell r="U40"/>
          <cell r="V40"/>
          <cell r="W40" t="str">
            <v>2017-135656-Focus-145</v>
          </cell>
        </row>
        <row r="41">
          <cell r="B41" t="str">
            <v>694375</v>
          </cell>
          <cell r="C41" t="str">
            <v>Tri-County Area School District</v>
          </cell>
          <cell r="D41" t="str">
            <v>159536713</v>
          </cell>
          <cell r="E41" t="str">
            <v>Tri-County Area School District</v>
          </cell>
          <cell r="F41" t="str">
            <v>Title I, Focus Schools, Regular Year 2016-17</v>
          </cell>
          <cell r="G41" t="str">
            <v>00</v>
          </cell>
          <cell r="H41">
            <v>14000</v>
          </cell>
          <cell r="I41">
            <v>14000</v>
          </cell>
          <cell r="J41">
            <v>0</v>
          </cell>
          <cell r="K41"/>
          <cell r="L41">
            <v>14000</v>
          </cell>
          <cell r="M41"/>
          <cell r="N41"/>
          <cell r="O41"/>
          <cell r="P41">
            <v>14000</v>
          </cell>
          <cell r="Q41"/>
          <cell r="R41"/>
          <cell r="S41"/>
          <cell r="T41">
            <v>14000</v>
          </cell>
          <cell r="U41"/>
          <cell r="V41"/>
          <cell r="W41" t="str">
            <v>2017-694375-Focus-145</v>
          </cell>
        </row>
        <row r="42">
          <cell r="B42" t="str">
            <v>135901</v>
          </cell>
          <cell r="C42" t="str">
            <v>Verona Area School District</v>
          </cell>
          <cell r="D42" t="str">
            <v>005421763</v>
          </cell>
          <cell r="E42" t="str">
            <v>Verona Area School District</v>
          </cell>
          <cell r="F42" t="str">
            <v>Title I, Focus Schools, Regular Year 2016-17</v>
          </cell>
          <cell r="G42" t="str">
            <v>00</v>
          </cell>
          <cell r="H42">
            <v>28000</v>
          </cell>
          <cell r="I42">
            <v>28000</v>
          </cell>
          <cell r="J42">
            <v>0</v>
          </cell>
          <cell r="K42"/>
          <cell r="L42">
            <v>28000</v>
          </cell>
          <cell r="M42"/>
          <cell r="N42"/>
          <cell r="O42"/>
          <cell r="P42">
            <v>28000</v>
          </cell>
          <cell r="Q42"/>
          <cell r="R42"/>
          <cell r="S42"/>
          <cell r="T42">
            <v>28000</v>
          </cell>
          <cell r="U42"/>
          <cell r="V42"/>
          <cell r="W42" t="str">
            <v>2017-135901-Focus-145</v>
          </cell>
        </row>
        <row r="43">
          <cell r="B43" t="str">
            <v>215992</v>
          </cell>
          <cell r="C43" t="str">
            <v>Wabeno Area School District</v>
          </cell>
          <cell r="D43">
            <v>100084524</v>
          </cell>
          <cell r="E43" t="str">
            <v>Wabeno Area School District</v>
          </cell>
          <cell r="F43" t="str">
            <v>Title I, Focus Schools, Regular Year 2016-17</v>
          </cell>
          <cell r="G43" t="str">
            <v>00</v>
          </cell>
          <cell r="H43">
            <v>14000</v>
          </cell>
          <cell r="I43">
            <v>14000</v>
          </cell>
          <cell r="J43">
            <v>0</v>
          </cell>
          <cell r="K43"/>
          <cell r="L43">
            <v>14000</v>
          </cell>
          <cell r="M43"/>
          <cell r="N43"/>
          <cell r="O43"/>
          <cell r="P43">
            <v>14000</v>
          </cell>
          <cell r="Q43"/>
          <cell r="R43"/>
          <cell r="S43"/>
          <cell r="T43">
            <v>14000</v>
          </cell>
          <cell r="U43"/>
          <cell r="V43"/>
          <cell r="W43" t="str">
            <v>2017-215992-Focus-145</v>
          </cell>
        </row>
        <row r="44">
          <cell r="B44" t="str">
            <v>646461</v>
          </cell>
          <cell r="C44" t="str">
            <v>Whitewater Unified School District</v>
          </cell>
          <cell r="D44" t="str">
            <v>026726364</v>
          </cell>
          <cell r="E44" t="str">
            <v>Whitewater Unified School District</v>
          </cell>
          <cell r="F44" t="str">
            <v>Title I, Focus Schools, Regular Year 2016-17</v>
          </cell>
          <cell r="G44" t="str">
            <v>00</v>
          </cell>
          <cell r="H44">
            <v>14000</v>
          </cell>
          <cell r="I44">
            <v>14000</v>
          </cell>
          <cell r="J44">
            <v>0</v>
          </cell>
          <cell r="K44"/>
          <cell r="L44">
            <v>14000</v>
          </cell>
          <cell r="M44"/>
          <cell r="N44"/>
          <cell r="O44"/>
          <cell r="P44">
            <v>14000</v>
          </cell>
          <cell r="Q44"/>
          <cell r="R44"/>
          <cell r="S44"/>
          <cell r="T44">
            <v>14000</v>
          </cell>
          <cell r="U44"/>
          <cell r="V44"/>
          <cell r="W44" t="str">
            <v>2017-646461-Focus-145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Notes"/>
      <sheetName val="Sheet1"/>
    </sheetNames>
    <sheetDataSet>
      <sheetData sheetId="0"/>
      <sheetData sheetId="1">
        <row r="8">
          <cell r="B8" t="str">
            <v>518110</v>
          </cell>
          <cell r="C8" t="str">
            <v>21st Century Preparatory School (Racine Charter One, Inc. )</v>
          </cell>
          <cell r="D8" t="str">
            <v>155400307</v>
          </cell>
          <cell r="E8" t="str">
            <v>21st Century Preparatory School (Racine Charter One, Inc. )</v>
          </cell>
          <cell r="F8" t="str">
            <v>Academic Parent Teacher Team Continuation Grant - Cohort 1</v>
          </cell>
          <cell r="G8" t="str">
            <v>00</v>
          </cell>
          <cell r="H8">
            <v>10000</v>
          </cell>
          <cell r="I8">
            <v>10000</v>
          </cell>
          <cell r="J8">
            <v>0</v>
          </cell>
          <cell r="K8"/>
          <cell r="L8" t="str">
            <v/>
          </cell>
          <cell r="M8">
            <v>0</v>
          </cell>
          <cell r="N8"/>
          <cell r="O8"/>
          <cell r="P8" t="str">
            <v/>
          </cell>
          <cell r="Q8">
            <v>0</v>
          </cell>
          <cell r="R8"/>
          <cell r="S8"/>
          <cell r="T8" t="e">
            <v>#REF!</v>
          </cell>
          <cell r="U8">
            <v>0</v>
          </cell>
          <cell r="V8"/>
          <cell r="W8" t="str">
            <v>2016-518110-Cohort I-154</v>
          </cell>
        </row>
        <row r="9">
          <cell r="B9" t="str">
            <v>135656</v>
          </cell>
          <cell r="C9" t="str">
            <v>Sun Prairie Area School District</v>
          </cell>
          <cell r="D9" t="str">
            <v>078935137</v>
          </cell>
          <cell r="E9" t="str">
            <v>Sun Prairie Area School District</v>
          </cell>
          <cell r="F9" t="str">
            <v>Academic Parent Teacher Team Continuation Grant - Cohort 2</v>
          </cell>
          <cell r="G9" t="str">
            <v>00</v>
          </cell>
          <cell r="H9">
            <v>10000</v>
          </cell>
          <cell r="I9">
            <v>10000</v>
          </cell>
          <cell r="J9">
            <v>0</v>
          </cell>
          <cell r="K9"/>
          <cell r="L9" t="str">
            <v/>
          </cell>
          <cell r="M9"/>
          <cell r="N9"/>
          <cell r="O9"/>
          <cell r="P9" t="str">
            <v/>
          </cell>
          <cell r="Q9"/>
          <cell r="R9"/>
          <cell r="S9"/>
          <cell r="T9" t="e">
            <v>#REF!</v>
          </cell>
          <cell r="U9"/>
          <cell r="V9"/>
          <cell r="W9" t="str">
            <v>2016-135656-Cohort I-154</v>
          </cell>
        </row>
        <row r="10">
          <cell r="B10" t="str">
            <v>514620</v>
          </cell>
          <cell r="C10" t="str">
            <v>Racine School District</v>
          </cell>
          <cell r="D10" t="str">
            <v>080507932</v>
          </cell>
          <cell r="E10" t="str">
            <v>Racine School District</v>
          </cell>
          <cell r="F10" t="str">
            <v>Academic Parent Teacher Team Continuation Grant - Cohort 3</v>
          </cell>
          <cell r="G10" t="str">
            <v>00</v>
          </cell>
          <cell r="H10">
            <v>10000</v>
          </cell>
          <cell r="I10">
            <v>10000</v>
          </cell>
          <cell r="J10">
            <v>0</v>
          </cell>
          <cell r="K10"/>
          <cell r="L10" t="str">
            <v/>
          </cell>
          <cell r="M10"/>
          <cell r="N10"/>
          <cell r="O10"/>
          <cell r="P10" t="str">
            <v/>
          </cell>
          <cell r="Q10"/>
          <cell r="R10"/>
          <cell r="S10"/>
          <cell r="T10" t="e">
            <v>#REF!</v>
          </cell>
          <cell r="U10"/>
          <cell r="V10"/>
          <cell r="W10" t="str">
            <v>2016-514620-Cohort I-154</v>
          </cell>
        </row>
        <row r="11">
          <cell r="B11" t="str">
            <v>592605</v>
          </cell>
          <cell r="C11" t="str">
            <v>Howards Grove School District</v>
          </cell>
          <cell r="D11">
            <v>100083013</v>
          </cell>
          <cell r="E11" t="str">
            <v>Howards Grove School District</v>
          </cell>
          <cell r="F11" t="str">
            <v>Academic Parent Teacher Team Continuation Grant - Cohort 4</v>
          </cell>
          <cell r="G11" t="str">
            <v>00</v>
          </cell>
          <cell r="H11">
            <v>10000</v>
          </cell>
          <cell r="I11">
            <v>10000</v>
          </cell>
          <cell r="J11">
            <v>0</v>
          </cell>
          <cell r="K11"/>
          <cell r="L11" t="str">
            <v/>
          </cell>
          <cell r="M11"/>
          <cell r="N11"/>
          <cell r="O11"/>
          <cell r="P11" t="str">
            <v/>
          </cell>
          <cell r="Q11"/>
          <cell r="R11"/>
          <cell r="S11"/>
          <cell r="T11" t="e">
            <v>#REF!</v>
          </cell>
          <cell r="U11"/>
          <cell r="V11"/>
          <cell r="W11" t="str">
            <v>2016-592605-Cohort I-154</v>
          </cell>
        </row>
        <row r="12">
          <cell r="B12" t="str">
            <v>201862</v>
          </cell>
          <cell r="C12" t="str">
            <v>Fond du Lac School District</v>
          </cell>
          <cell r="D12" t="str">
            <v>093028843</v>
          </cell>
          <cell r="E12" t="str">
            <v>Fond du Lac School District</v>
          </cell>
          <cell r="F12" t="str">
            <v>Academic Parent Teacher Team Continuation Grant - Cohort 5</v>
          </cell>
          <cell r="G12" t="str">
            <v>00</v>
          </cell>
          <cell r="H12">
            <v>10000</v>
          </cell>
          <cell r="I12">
            <v>10000</v>
          </cell>
          <cell r="J12">
            <v>0</v>
          </cell>
          <cell r="K12"/>
          <cell r="L12" t="str">
            <v/>
          </cell>
          <cell r="M12"/>
          <cell r="N12"/>
          <cell r="O12"/>
          <cell r="P12" t="str">
            <v/>
          </cell>
          <cell r="Q12"/>
          <cell r="R12"/>
          <cell r="S12"/>
          <cell r="T12" t="e">
            <v>#REF!</v>
          </cell>
          <cell r="U12"/>
          <cell r="V12"/>
          <cell r="W12" t="str">
            <v>2016-201862-Cohort I-154</v>
          </cell>
        </row>
        <row r="13">
          <cell r="B13" t="str">
            <v>181554</v>
          </cell>
          <cell r="C13" t="str">
            <v>Eau Claire Area School District</v>
          </cell>
          <cell r="D13" t="str">
            <v>076505734</v>
          </cell>
          <cell r="E13" t="str">
            <v>Eau Claire Area School District</v>
          </cell>
          <cell r="F13" t="str">
            <v>Academic Parent Teacher Team Continuation Grant - Cohort 6</v>
          </cell>
          <cell r="G13" t="str">
            <v>00</v>
          </cell>
          <cell r="H13">
            <v>10000</v>
          </cell>
          <cell r="I13">
            <v>10000</v>
          </cell>
          <cell r="J13">
            <v>0</v>
          </cell>
          <cell r="K13"/>
          <cell r="L13" t="str">
            <v/>
          </cell>
          <cell r="M13"/>
          <cell r="N13"/>
          <cell r="O13"/>
          <cell r="P13" t="str">
            <v/>
          </cell>
          <cell r="Q13"/>
          <cell r="R13"/>
          <cell r="S13"/>
          <cell r="T13" t="e">
            <v>#REF!</v>
          </cell>
          <cell r="U13"/>
          <cell r="V13"/>
          <cell r="W13" t="str">
            <v>2016-181554-Cohort I-154</v>
          </cell>
        </row>
        <row r="14">
          <cell r="B14" t="str">
            <v>010014</v>
          </cell>
          <cell r="C14" t="str">
            <v>Adams-Friendship  School District</v>
          </cell>
          <cell r="D14" t="str">
            <v>963834791</v>
          </cell>
          <cell r="E14" t="str">
            <v>Adams-Friendship  School District</v>
          </cell>
          <cell r="F14" t="str">
            <v>Academic Parent Teacher Team Continuation Grant - Cohort 7</v>
          </cell>
          <cell r="G14" t="str">
            <v>00</v>
          </cell>
          <cell r="H14">
            <v>10000</v>
          </cell>
          <cell r="I14">
            <v>10000</v>
          </cell>
          <cell r="J14">
            <v>0</v>
          </cell>
          <cell r="K14"/>
          <cell r="L14" t="str">
            <v/>
          </cell>
          <cell r="M14"/>
          <cell r="N14"/>
          <cell r="O14"/>
          <cell r="P14" t="str">
            <v/>
          </cell>
          <cell r="Q14"/>
          <cell r="R14"/>
          <cell r="S14"/>
          <cell r="T14" t="e">
            <v>#REF!</v>
          </cell>
          <cell r="U14"/>
          <cell r="V14"/>
          <cell r="W14" t="str">
            <v>2016-010014-Cohort I-154</v>
          </cell>
        </row>
        <row r="15">
          <cell r="B15" t="str">
            <v>302793</v>
          </cell>
          <cell r="C15" t="str">
            <v>Kenosha School District</v>
          </cell>
          <cell r="D15" t="str">
            <v>096344197</v>
          </cell>
          <cell r="E15" t="str">
            <v>Kenosha School District</v>
          </cell>
          <cell r="F15" t="str">
            <v>Academic Parent Teacher Team Continuation Grant - Cohort 8</v>
          </cell>
          <cell r="G15" t="str">
            <v>00</v>
          </cell>
          <cell r="H15">
            <v>10000</v>
          </cell>
          <cell r="I15">
            <v>10000</v>
          </cell>
          <cell r="J15">
            <v>0</v>
          </cell>
          <cell r="K15"/>
          <cell r="L15" t="str">
            <v/>
          </cell>
          <cell r="M15"/>
          <cell r="N15"/>
          <cell r="O15"/>
          <cell r="P15" t="str">
            <v/>
          </cell>
          <cell r="Q15"/>
          <cell r="R15"/>
          <cell r="S15"/>
          <cell r="T15" t="e">
            <v>#REF!</v>
          </cell>
          <cell r="U15"/>
          <cell r="V15"/>
          <cell r="W15" t="str">
            <v>2016-302793-Cohort I-154</v>
          </cell>
        </row>
        <row r="16">
          <cell r="B16" t="str">
            <v>440147</v>
          </cell>
          <cell r="C16" t="str">
            <v>Appleton Area School District</v>
          </cell>
          <cell r="D16" t="str">
            <v>106638786</v>
          </cell>
          <cell r="E16" t="str">
            <v>Appleton Area School District</v>
          </cell>
          <cell r="F16" t="str">
            <v>Academic Parent Teacher Team Continuation Grant - Cohort 9</v>
          </cell>
          <cell r="G16" t="str">
            <v>00</v>
          </cell>
          <cell r="H16">
            <v>10000</v>
          </cell>
          <cell r="I16">
            <v>10000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 t="e">
            <v>#REF!</v>
          </cell>
          <cell r="U16"/>
          <cell r="V16"/>
          <cell r="W16" t="str">
            <v>2016-440147-Cohort I-154</v>
          </cell>
        </row>
        <row r="17">
          <cell r="B17" t="str">
            <v>703430</v>
          </cell>
          <cell r="C17" t="str">
            <v>Menasha School District</v>
          </cell>
          <cell r="D17" t="str">
            <v>100083419</v>
          </cell>
          <cell r="E17" t="str">
            <v>Menasha School District</v>
          </cell>
          <cell r="F17" t="str">
            <v>Academic Parent Teacher Team Continuation Grant - Cohort 10</v>
          </cell>
          <cell r="G17" t="str">
            <v>00</v>
          </cell>
          <cell r="H17">
            <v>10000</v>
          </cell>
          <cell r="I17">
            <v>10000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 t="e">
            <v>#REF!</v>
          </cell>
          <cell r="U17"/>
          <cell r="V17"/>
          <cell r="W17" t="str">
            <v>2016-703430-Cohort I-154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16">
          <cell r="B16" t="str">
            <v>696237</v>
          </cell>
          <cell r="C16" t="str">
            <v>Wautoma Area School District</v>
          </cell>
          <cell r="D16" t="str">
            <v>784683252</v>
          </cell>
          <cell r="E16" t="str">
            <v>Wautoma Area School District</v>
          </cell>
          <cell r="F16" t="str">
            <v>Title I, Part C Summer Migrant Education Program - July</v>
          </cell>
          <cell r="G16" t="str">
            <v>00</v>
          </cell>
          <cell r="H16">
            <v>5500</v>
          </cell>
          <cell r="I16">
            <v>5500</v>
          </cell>
          <cell r="J16">
            <v>0</v>
          </cell>
          <cell r="K16"/>
          <cell r="L16" t="str">
            <v/>
          </cell>
          <cell r="M16"/>
          <cell r="N16"/>
          <cell r="O16"/>
          <cell r="P16" t="str">
            <v/>
          </cell>
          <cell r="Q16"/>
          <cell r="R16"/>
          <cell r="S16"/>
          <cell r="T16">
            <v>5500</v>
          </cell>
          <cell r="U16"/>
          <cell r="V16"/>
          <cell r="W16" t="str">
            <v>2016-696237-Mig. Summer-142</v>
          </cell>
        </row>
        <row r="17">
          <cell r="B17" t="str">
            <v>396335</v>
          </cell>
          <cell r="C17" t="str">
            <v>Westfield School District</v>
          </cell>
          <cell r="D17" t="str">
            <v>008447752</v>
          </cell>
          <cell r="E17" t="str">
            <v>Westfield School District</v>
          </cell>
          <cell r="F17" t="str">
            <v>Title I, Part C Summer Migrant Education Program - July</v>
          </cell>
          <cell r="G17" t="str">
            <v>00</v>
          </cell>
          <cell r="H17">
            <v>18437</v>
          </cell>
          <cell r="I17">
            <v>18437</v>
          </cell>
          <cell r="J17">
            <v>0</v>
          </cell>
          <cell r="K17"/>
          <cell r="L17" t="str">
            <v/>
          </cell>
          <cell r="M17"/>
          <cell r="N17"/>
          <cell r="O17"/>
          <cell r="P17" t="str">
            <v/>
          </cell>
          <cell r="Q17"/>
          <cell r="R17"/>
          <cell r="S17"/>
          <cell r="T17">
            <v>18437</v>
          </cell>
          <cell r="U17"/>
          <cell r="V17"/>
          <cell r="W17" t="str">
            <v>2016-396335-Mig. Summer-142</v>
          </cell>
        </row>
        <row r="18">
          <cell r="B18" t="str">
            <v>696475</v>
          </cell>
          <cell r="C18" t="str">
            <v>Wild Rose School District</v>
          </cell>
          <cell r="D18" t="str">
            <v>100593276</v>
          </cell>
          <cell r="E18" t="str">
            <v>Wild Rose School District</v>
          </cell>
          <cell r="F18" t="str">
            <v>Title I, Part C Summer Migrant Education Program - July</v>
          </cell>
          <cell r="G18" t="str">
            <v>00</v>
          </cell>
          <cell r="H18">
            <v>27675</v>
          </cell>
          <cell r="I18">
            <v>27675</v>
          </cell>
          <cell r="J18">
            <v>0</v>
          </cell>
          <cell r="K18"/>
          <cell r="L18" t="str">
            <v/>
          </cell>
          <cell r="M18"/>
          <cell r="N18"/>
          <cell r="O18"/>
          <cell r="P18" t="str">
            <v/>
          </cell>
          <cell r="Q18"/>
          <cell r="R18"/>
          <cell r="S18"/>
          <cell r="T18">
            <v>27675</v>
          </cell>
          <cell r="U18"/>
          <cell r="V18"/>
          <cell r="W18" t="str">
            <v>2016-696475-Mig. Summer-142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Instructions"/>
      <sheetName val="Federal Grants"/>
      <sheetName val="Public Agency Code List"/>
      <sheetName val="DPI Teams"/>
      <sheetName val="Public Schools"/>
      <sheetName val="Private Agency Code List"/>
      <sheetName val="Private Schools"/>
      <sheetName val="duns data"/>
      <sheetName val="Indirect"/>
      <sheetName val="Notes"/>
      <sheetName val="Fiscal"/>
    </sheetNames>
    <sheetDataSet>
      <sheetData sheetId="0"/>
      <sheetData sheetId="1">
        <row r="9">
          <cell r="B9" t="str">
            <v>100007</v>
          </cell>
          <cell r="C9" t="str">
            <v>Abbotsford School District</v>
          </cell>
          <cell r="D9" t="str">
            <v>004268587</v>
          </cell>
          <cell r="E9" t="str">
            <v>Abbotsford School District</v>
          </cell>
          <cell r="F9" t="str">
            <v>IDEA Flow Through</v>
          </cell>
          <cell r="G9" t="str">
            <v>00</v>
          </cell>
          <cell r="H9">
            <v>143118</v>
          </cell>
          <cell r="I9">
            <v>143118</v>
          </cell>
          <cell r="J9">
            <v>0</v>
          </cell>
          <cell r="K9"/>
          <cell r="L9">
            <v>143118</v>
          </cell>
          <cell r="M9"/>
          <cell r="N9"/>
          <cell r="O9"/>
          <cell r="P9">
            <v>143118</v>
          </cell>
          <cell r="Q9"/>
          <cell r="R9"/>
          <cell r="S9"/>
          <cell r="T9">
            <v>143118</v>
          </cell>
          <cell r="U9"/>
          <cell r="V9"/>
          <cell r="W9" t="str">
            <v>2017-100007-IDEA-341</v>
          </cell>
        </row>
        <row r="10">
          <cell r="B10" t="str">
            <v>010014</v>
          </cell>
          <cell r="C10" t="str">
            <v>Adams-Friendship  School District</v>
          </cell>
          <cell r="D10" t="str">
            <v>963834791</v>
          </cell>
          <cell r="E10" t="str">
            <v>Adams-Friendship  School District</v>
          </cell>
          <cell r="F10" t="str">
            <v>IDEA Flow Through</v>
          </cell>
          <cell r="G10" t="str">
            <v>00</v>
          </cell>
          <cell r="H10">
            <v>422757</v>
          </cell>
          <cell r="I10">
            <v>422757</v>
          </cell>
          <cell r="J10">
            <v>0</v>
          </cell>
          <cell r="K10"/>
          <cell r="L10">
            <v>422757</v>
          </cell>
          <cell r="M10"/>
          <cell r="N10"/>
          <cell r="O10"/>
          <cell r="P10">
            <v>422757</v>
          </cell>
          <cell r="Q10"/>
          <cell r="R10"/>
          <cell r="S10"/>
          <cell r="T10">
            <v>422757</v>
          </cell>
          <cell r="U10"/>
          <cell r="V10"/>
          <cell r="W10" t="str">
            <v>2017-010014-IDEA-341</v>
          </cell>
        </row>
        <row r="11">
          <cell r="B11" t="str">
            <v>230063</v>
          </cell>
          <cell r="C11" t="str">
            <v>Albany School District</v>
          </cell>
          <cell r="D11">
            <v>100081959</v>
          </cell>
          <cell r="E11" t="str">
            <v>Albany School District</v>
          </cell>
          <cell r="F11" t="str">
            <v>IDEA Flow Through</v>
          </cell>
          <cell r="G11" t="str">
            <v>00</v>
          </cell>
          <cell r="H11">
            <v>81458</v>
          </cell>
          <cell r="I11">
            <v>81458</v>
          </cell>
          <cell r="J11">
            <v>0</v>
          </cell>
          <cell r="K11"/>
          <cell r="L11">
            <v>81458</v>
          </cell>
          <cell r="M11"/>
          <cell r="N11"/>
          <cell r="O11"/>
          <cell r="P11">
            <v>81458</v>
          </cell>
          <cell r="Q11"/>
          <cell r="R11"/>
          <cell r="S11"/>
          <cell r="T11">
            <v>81458</v>
          </cell>
          <cell r="U11"/>
          <cell r="V11"/>
          <cell r="W11" t="str">
            <v>2017-230063-IDEA-341</v>
          </cell>
        </row>
        <row r="12">
          <cell r="B12" t="str">
            <v>310070</v>
          </cell>
          <cell r="C12" t="str">
            <v>Algoma School District</v>
          </cell>
          <cell r="D12" t="str">
            <v>016200065</v>
          </cell>
          <cell r="E12" t="str">
            <v>Algoma School District</v>
          </cell>
          <cell r="F12" t="str">
            <v>IDEA Flow Through</v>
          </cell>
          <cell r="G12" t="str">
            <v>00</v>
          </cell>
          <cell r="H12">
            <v>169574</v>
          </cell>
          <cell r="I12">
            <v>169574</v>
          </cell>
          <cell r="J12">
            <v>0</v>
          </cell>
          <cell r="K12"/>
          <cell r="L12">
            <v>169574</v>
          </cell>
          <cell r="M12"/>
          <cell r="N12"/>
          <cell r="O12"/>
          <cell r="P12">
            <v>169574</v>
          </cell>
          <cell r="Q12"/>
          <cell r="R12"/>
          <cell r="S12"/>
          <cell r="T12">
            <v>169574</v>
          </cell>
          <cell r="U12"/>
          <cell r="V12"/>
          <cell r="W12" t="str">
            <v>2017-310070-IDEA-341</v>
          </cell>
        </row>
        <row r="13">
          <cell r="B13" t="str">
            <v>270091</v>
          </cell>
          <cell r="C13" t="str">
            <v>Alma Center School District</v>
          </cell>
          <cell r="D13">
            <v>184359529</v>
          </cell>
          <cell r="E13" t="str">
            <v>Alma Center (Humbird Merrillan) School Dist</v>
          </cell>
          <cell r="F13" t="str">
            <v>IDEA Flow Through</v>
          </cell>
          <cell r="G13" t="str">
            <v>00</v>
          </cell>
          <cell r="H13">
            <v>122684</v>
          </cell>
          <cell r="I13">
            <v>122684</v>
          </cell>
          <cell r="J13">
            <v>0</v>
          </cell>
          <cell r="K13"/>
          <cell r="L13">
            <v>122684</v>
          </cell>
          <cell r="M13"/>
          <cell r="N13"/>
          <cell r="O13"/>
          <cell r="P13">
            <v>122684</v>
          </cell>
          <cell r="Q13"/>
          <cell r="R13"/>
          <cell r="S13"/>
          <cell r="T13">
            <v>122684</v>
          </cell>
          <cell r="U13"/>
          <cell r="V13"/>
          <cell r="W13" t="str">
            <v>2017-270091-IDEA-341</v>
          </cell>
        </row>
        <row r="14">
          <cell r="B14" t="str">
            <v>060084</v>
          </cell>
          <cell r="C14" t="str">
            <v xml:space="preserve">Alma School  Disrict </v>
          </cell>
          <cell r="D14">
            <v>100081975</v>
          </cell>
          <cell r="E14" t="str">
            <v xml:space="preserve">Alma School  Disrict </v>
          </cell>
          <cell r="F14" t="str">
            <v>IDEA Flow Through</v>
          </cell>
          <cell r="G14" t="str">
            <v>00</v>
          </cell>
          <cell r="H14">
            <v>54136</v>
          </cell>
          <cell r="I14">
            <v>54136</v>
          </cell>
          <cell r="J14">
            <v>0</v>
          </cell>
          <cell r="K14"/>
          <cell r="L14">
            <v>54136</v>
          </cell>
          <cell r="M14"/>
          <cell r="N14"/>
          <cell r="O14"/>
          <cell r="P14">
            <v>54136</v>
          </cell>
          <cell r="Q14"/>
          <cell r="R14"/>
          <cell r="S14"/>
          <cell r="T14">
            <v>54136</v>
          </cell>
          <cell r="U14"/>
          <cell r="V14"/>
          <cell r="W14" t="str">
            <v>2017-060084-IDEA-341</v>
          </cell>
        </row>
        <row r="15">
          <cell r="B15" t="str">
            <v>490105</v>
          </cell>
          <cell r="C15" t="str">
            <v>Almond-Bancroft School District</v>
          </cell>
          <cell r="D15">
            <v>100675230</v>
          </cell>
          <cell r="E15" t="str">
            <v>Almond-Bancroft School District</v>
          </cell>
          <cell r="F15" t="str">
            <v>IDEA Flow Through</v>
          </cell>
          <cell r="G15" t="str">
            <v>00</v>
          </cell>
          <cell r="H15">
            <v>89260</v>
          </cell>
          <cell r="I15">
            <v>89260</v>
          </cell>
          <cell r="J15">
            <v>0</v>
          </cell>
          <cell r="K15"/>
          <cell r="L15">
            <v>89260</v>
          </cell>
          <cell r="M15"/>
          <cell r="N15"/>
          <cell r="O15"/>
          <cell r="P15">
            <v>89260</v>
          </cell>
          <cell r="Q15"/>
          <cell r="R15"/>
          <cell r="S15"/>
          <cell r="T15">
            <v>89260</v>
          </cell>
          <cell r="U15"/>
          <cell r="V15"/>
          <cell r="W15" t="str">
            <v>2017-490105-IDEA-341</v>
          </cell>
        </row>
        <row r="16">
          <cell r="B16" t="str">
            <v>180112</v>
          </cell>
          <cell r="C16" t="str">
            <v>Altoona School District</v>
          </cell>
          <cell r="D16" t="str">
            <v>008258972</v>
          </cell>
          <cell r="E16" t="str">
            <v>Altoona School District</v>
          </cell>
          <cell r="F16" t="str">
            <v>IDEA Flow Through</v>
          </cell>
          <cell r="G16" t="str">
            <v>00</v>
          </cell>
          <cell r="H16">
            <v>298159</v>
          </cell>
          <cell r="I16">
            <v>298159</v>
          </cell>
          <cell r="J16">
            <v>0</v>
          </cell>
          <cell r="K16"/>
          <cell r="L16">
            <v>298159</v>
          </cell>
          <cell r="M16"/>
          <cell r="N16"/>
          <cell r="O16"/>
          <cell r="P16">
            <v>298159</v>
          </cell>
          <cell r="Q16"/>
          <cell r="R16"/>
          <cell r="S16"/>
          <cell r="T16">
            <v>298159</v>
          </cell>
          <cell r="U16"/>
          <cell r="V16"/>
          <cell r="W16" t="str">
            <v>2017-180112-IDEA-341</v>
          </cell>
        </row>
        <row r="17">
          <cell r="B17" t="str">
            <v>480119</v>
          </cell>
          <cell r="C17" t="str">
            <v>Amery School District</v>
          </cell>
          <cell r="D17" t="str">
            <v>010335917</v>
          </cell>
          <cell r="E17" t="str">
            <v>Amery School District</v>
          </cell>
          <cell r="F17" t="str">
            <v>IDEA Flow Through</v>
          </cell>
          <cell r="G17" t="str">
            <v>00</v>
          </cell>
          <cell r="H17">
            <v>332250</v>
          </cell>
          <cell r="I17">
            <v>332250</v>
          </cell>
          <cell r="J17">
            <v>0</v>
          </cell>
          <cell r="K17"/>
          <cell r="L17">
            <v>332250</v>
          </cell>
          <cell r="M17"/>
          <cell r="N17"/>
          <cell r="O17"/>
          <cell r="P17">
            <v>332250</v>
          </cell>
          <cell r="Q17"/>
          <cell r="R17"/>
          <cell r="S17"/>
          <cell r="T17">
            <v>332250</v>
          </cell>
          <cell r="U17"/>
          <cell r="V17"/>
          <cell r="W17" t="str">
            <v>2017-480119-IDEA-341</v>
          </cell>
        </row>
        <row r="18">
          <cell r="B18" t="str">
            <v>340140</v>
          </cell>
          <cell r="C18" t="str">
            <v>Antigo School District</v>
          </cell>
          <cell r="D18" t="str">
            <v>080489594</v>
          </cell>
          <cell r="E18" t="str">
            <v>Unified School District Antigo</v>
          </cell>
          <cell r="F18" t="str">
            <v>IDEA Flow Through</v>
          </cell>
          <cell r="G18" t="str">
            <v>00</v>
          </cell>
          <cell r="H18">
            <v>598630</v>
          </cell>
          <cell r="I18">
            <v>598630</v>
          </cell>
          <cell r="J18">
            <v>0</v>
          </cell>
          <cell r="K18"/>
          <cell r="L18">
            <v>598630</v>
          </cell>
          <cell r="M18"/>
          <cell r="N18"/>
          <cell r="O18"/>
          <cell r="P18">
            <v>598630</v>
          </cell>
          <cell r="Q18"/>
          <cell r="R18"/>
          <cell r="S18"/>
          <cell r="T18">
            <v>598630</v>
          </cell>
          <cell r="U18"/>
          <cell r="V18"/>
          <cell r="W18" t="str">
            <v>2017-340140-IDEA-341</v>
          </cell>
        </row>
        <row r="19">
          <cell r="B19" t="str">
            <v>440147</v>
          </cell>
          <cell r="C19" t="str">
            <v>Appleton Area School District</v>
          </cell>
          <cell r="D19" t="str">
            <v>106638786</v>
          </cell>
          <cell r="E19" t="str">
            <v>Appleton Area School District</v>
          </cell>
          <cell r="F19" t="str">
            <v>IDEA Flow Through</v>
          </cell>
          <cell r="G19" t="str">
            <v>00</v>
          </cell>
          <cell r="H19">
            <v>3287273</v>
          </cell>
          <cell r="I19">
            <v>3287273</v>
          </cell>
          <cell r="J19">
            <v>0</v>
          </cell>
          <cell r="K19"/>
          <cell r="L19">
            <v>3287273</v>
          </cell>
          <cell r="M19"/>
          <cell r="N19"/>
          <cell r="O19"/>
          <cell r="P19">
            <v>3287273</v>
          </cell>
          <cell r="Q19"/>
          <cell r="R19"/>
          <cell r="S19"/>
          <cell r="T19">
            <v>3287273</v>
          </cell>
          <cell r="U19"/>
          <cell r="V19"/>
          <cell r="W19" t="str">
            <v>2017-440147-IDEA-341</v>
          </cell>
        </row>
        <row r="20">
          <cell r="B20" t="str">
            <v>610154</v>
          </cell>
          <cell r="C20" t="str">
            <v>Arcadia School District</v>
          </cell>
          <cell r="D20" t="str">
            <v>025695875</v>
          </cell>
          <cell r="E20" t="str">
            <v>Arcadia School District</v>
          </cell>
          <cell r="F20" t="str">
            <v>IDEA Flow Through</v>
          </cell>
          <cell r="G20" t="str">
            <v>00</v>
          </cell>
          <cell r="H20">
            <v>222444</v>
          </cell>
          <cell r="I20">
            <v>222444</v>
          </cell>
          <cell r="J20">
            <v>0</v>
          </cell>
          <cell r="K20"/>
          <cell r="L20">
            <v>222444</v>
          </cell>
          <cell r="M20"/>
          <cell r="N20"/>
          <cell r="O20"/>
          <cell r="P20">
            <v>222444</v>
          </cell>
          <cell r="Q20"/>
          <cell r="R20"/>
          <cell r="S20"/>
          <cell r="T20">
            <v>222444</v>
          </cell>
          <cell r="U20"/>
          <cell r="V20"/>
          <cell r="W20" t="str">
            <v>2017-610154-IDEA-341</v>
          </cell>
        </row>
        <row r="21">
          <cell r="B21" t="str">
            <v>330161</v>
          </cell>
          <cell r="C21" t="str">
            <v>Argyle School District</v>
          </cell>
          <cell r="D21">
            <v>100082023</v>
          </cell>
          <cell r="E21" t="str">
            <v>Argyle School District</v>
          </cell>
          <cell r="F21" t="str">
            <v>IDEA Flow Through</v>
          </cell>
          <cell r="G21" t="str">
            <v>00</v>
          </cell>
          <cell r="H21">
            <v>67455</v>
          </cell>
          <cell r="I21">
            <v>67455</v>
          </cell>
          <cell r="J21">
            <v>0</v>
          </cell>
          <cell r="K21"/>
          <cell r="L21">
            <v>67455</v>
          </cell>
          <cell r="M21"/>
          <cell r="N21"/>
          <cell r="O21"/>
          <cell r="P21">
            <v>67455</v>
          </cell>
          <cell r="Q21"/>
          <cell r="R21"/>
          <cell r="S21"/>
          <cell r="T21">
            <v>67455</v>
          </cell>
          <cell r="U21"/>
          <cell r="V21"/>
          <cell r="W21" t="str">
            <v>2017-330161-IDEA-341</v>
          </cell>
        </row>
        <row r="22">
          <cell r="B22" t="str">
            <v>672450</v>
          </cell>
          <cell r="C22" t="str">
            <v>Arrowhead UHS School District</v>
          </cell>
          <cell r="D22" t="str">
            <v>099137770</v>
          </cell>
          <cell r="E22" t="str">
            <v>Arrowhead UHS School District</v>
          </cell>
          <cell r="F22" t="str">
            <v>IDEA Flow Through</v>
          </cell>
          <cell r="G22" t="str">
            <v>00</v>
          </cell>
          <cell r="H22">
            <v>358930</v>
          </cell>
          <cell r="I22">
            <v>358930</v>
          </cell>
          <cell r="J22">
            <v>0</v>
          </cell>
          <cell r="K22"/>
          <cell r="L22">
            <v>358930</v>
          </cell>
          <cell r="M22"/>
          <cell r="N22"/>
          <cell r="O22"/>
          <cell r="P22">
            <v>358930</v>
          </cell>
          <cell r="Q22"/>
          <cell r="R22"/>
          <cell r="S22"/>
          <cell r="T22">
            <v>358930</v>
          </cell>
          <cell r="U22"/>
          <cell r="V22"/>
          <cell r="W22" t="str">
            <v>2017-672450-IDEA-341</v>
          </cell>
        </row>
        <row r="23">
          <cell r="B23" t="str">
            <v>020170</v>
          </cell>
          <cell r="C23" t="str">
            <v>Ashland School District</v>
          </cell>
          <cell r="D23" t="str">
            <v>617570668</v>
          </cell>
          <cell r="E23" t="str">
            <v>Ashland School District</v>
          </cell>
          <cell r="F23" t="str">
            <v>IDEA Flow Through</v>
          </cell>
          <cell r="G23" t="str">
            <v>00</v>
          </cell>
          <cell r="H23">
            <v>444097</v>
          </cell>
          <cell r="I23">
            <v>444097</v>
          </cell>
          <cell r="J23">
            <v>0</v>
          </cell>
          <cell r="K23"/>
          <cell r="L23">
            <v>444097</v>
          </cell>
          <cell r="M23"/>
          <cell r="N23"/>
          <cell r="O23"/>
          <cell r="P23">
            <v>444097</v>
          </cell>
          <cell r="Q23"/>
          <cell r="R23"/>
          <cell r="S23"/>
          <cell r="T23">
            <v>444097</v>
          </cell>
          <cell r="U23"/>
          <cell r="V23"/>
          <cell r="W23" t="str">
            <v>2017-020170-IDEA-341</v>
          </cell>
        </row>
        <row r="24">
          <cell r="B24" t="str">
            <v>050182</v>
          </cell>
          <cell r="C24" t="str">
            <v>Ashwaubenon School District</v>
          </cell>
          <cell r="D24" t="str">
            <v>100082049</v>
          </cell>
          <cell r="E24" t="str">
            <v>Ashwaubenon School District</v>
          </cell>
          <cell r="F24" t="str">
            <v>IDEA Flow Through</v>
          </cell>
          <cell r="G24" t="str">
            <v>00</v>
          </cell>
          <cell r="H24">
            <v>643454</v>
          </cell>
          <cell r="I24">
            <v>643454</v>
          </cell>
          <cell r="J24">
            <v>0</v>
          </cell>
          <cell r="K24"/>
          <cell r="L24">
            <v>643454</v>
          </cell>
          <cell r="M24"/>
          <cell r="N24"/>
          <cell r="O24"/>
          <cell r="P24">
            <v>643454</v>
          </cell>
          <cell r="Q24"/>
          <cell r="R24"/>
          <cell r="S24"/>
          <cell r="T24">
            <v>643454</v>
          </cell>
          <cell r="U24"/>
          <cell r="V24"/>
          <cell r="W24" t="str">
            <v>2017-050182-IDEA-341</v>
          </cell>
        </row>
        <row r="25">
          <cell r="B25" t="str">
            <v>370196</v>
          </cell>
          <cell r="C25" t="str">
            <v>Athens School District</v>
          </cell>
          <cell r="D25">
            <v>100675255</v>
          </cell>
          <cell r="E25" t="str">
            <v>Athens School District</v>
          </cell>
          <cell r="F25" t="str">
            <v>IDEA Flow Through</v>
          </cell>
          <cell r="G25" t="str">
            <v>00</v>
          </cell>
          <cell r="H25">
            <v>121170</v>
          </cell>
          <cell r="I25">
            <v>121170</v>
          </cell>
          <cell r="J25">
            <v>0</v>
          </cell>
          <cell r="K25"/>
          <cell r="L25">
            <v>121170</v>
          </cell>
          <cell r="M25"/>
          <cell r="N25"/>
          <cell r="O25"/>
          <cell r="P25">
            <v>121170</v>
          </cell>
          <cell r="Q25"/>
          <cell r="R25"/>
          <cell r="S25"/>
          <cell r="T25">
            <v>121170</v>
          </cell>
          <cell r="U25"/>
          <cell r="V25"/>
          <cell r="W25" t="str">
            <v>2017-370196-IDEA-341</v>
          </cell>
        </row>
        <row r="26">
          <cell r="B26" t="str">
            <v>710203</v>
          </cell>
          <cell r="C26" t="str">
            <v>Auburndale School District</v>
          </cell>
          <cell r="D26">
            <v>100082056</v>
          </cell>
          <cell r="E26" t="str">
            <v>Auburndale School District</v>
          </cell>
          <cell r="F26" t="str">
            <v>IDEA Flow Through</v>
          </cell>
          <cell r="G26" t="str">
            <v>00</v>
          </cell>
          <cell r="H26">
            <v>176998</v>
          </cell>
          <cell r="I26">
            <v>176998</v>
          </cell>
          <cell r="J26">
            <v>0</v>
          </cell>
          <cell r="K26"/>
          <cell r="L26">
            <v>176998</v>
          </cell>
          <cell r="M26"/>
          <cell r="N26"/>
          <cell r="O26"/>
          <cell r="P26">
            <v>176998</v>
          </cell>
          <cell r="Q26"/>
          <cell r="R26"/>
          <cell r="S26"/>
          <cell r="T26">
            <v>176998</v>
          </cell>
          <cell r="U26"/>
          <cell r="V26"/>
          <cell r="W26" t="str">
            <v>2017-710203-IDEA-341</v>
          </cell>
        </row>
        <row r="27">
          <cell r="B27" t="str">
            <v>180217</v>
          </cell>
          <cell r="C27" t="str">
            <v>Augusta School District</v>
          </cell>
          <cell r="D27" t="str">
            <v>071502009</v>
          </cell>
          <cell r="E27" t="str">
            <v>Augusta School District</v>
          </cell>
          <cell r="F27" t="str">
            <v>IDEA Flow Through</v>
          </cell>
          <cell r="G27" t="str">
            <v>00</v>
          </cell>
          <cell r="H27">
            <v>190031</v>
          </cell>
          <cell r="I27">
            <v>190031</v>
          </cell>
          <cell r="J27">
            <v>0</v>
          </cell>
          <cell r="K27"/>
          <cell r="L27">
            <v>190031</v>
          </cell>
          <cell r="M27"/>
          <cell r="N27"/>
          <cell r="O27"/>
          <cell r="P27">
            <v>190031</v>
          </cell>
          <cell r="Q27"/>
          <cell r="R27"/>
          <cell r="S27"/>
          <cell r="T27">
            <v>190031</v>
          </cell>
          <cell r="U27"/>
          <cell r="V27"/>
          <cell r="W27" t="str">
            <v>2017-180217-IDEA-341</v>
          </cell>
        </row>
        <row r="28">
          <cell r="B28" t="str">
            <v>550231</v>
          </cell>
          <cell r="C28" t="str">
            <v>Baldwin-Woodville Area School District</v>
          </cell>
          <cell r="D28" t="str">
            <v>024363012</v>
          </cell>
          <cell r="E28" t="str">
            <v>Baldwin-Woodville Area School District</v>
          </cell>
          <cell r="F28" t="str">
            <v>IDEA Flow Through</v>
          </cell>
          <cell r="G28" t="str">
            <v>00</v>
          </cell>
          <cell r="H28">
            <v>295631</v>
          </cell>
          <cell r="I28">
            <v>295631</v>
          </cell>
          <cell r="J28">
            <v>0</v>
          </cell>
          <cell r="K28"/>
          <cell r="L28">
            <v>295631</v>
          </cell>
          <cell r="M28"/>
          <cell r="N28"/>
          <cell r="O28"/>
          <cell r="P28">
            <v>295631</v>
          </cell>
          <cell r="Q28"/>
          <cell r="R28"/>
          <cell r="S28"/>
          <cell r="T28">
            <v>295631</v>
          </cell>
          <cell r="U28"/>
          <cell r="V28"/>
          <cell r="W28" t="str">
            <v>2017-550231-IDEA-341</v>
          </cell>
        </row>
        <row r="29">
          <cell r="B29" t="str">
            <v>320245</v>
          </cell>
          <cell r="C29" t="str">
            <v>Bangor School District</v>
          </cell>
          <cell r="D29">
            <v>193078722</v>
          </cell>
          <cell r="E29" t="str">
            <v>Bangor School District</v>
          </cell>
          <cell r="F29" t="str">
            <v>IDEA Flow Through</v>
          </cell>
          <cell r="G29" t="str">
            <v>00</v>
          </cell>
          <cell r="H29">
            <v>125025</v>
          </cell>
          <cell r="I29">
            <v>125025</v>
          </cell>
          <cell r="J29">
            <v>0</v>
          </cell>
          <cell r="K29"/>
          <cell r="L29">
            <v>125025</v>
          </cell>
          <cell r="M29"/>
          <cell r="N29"/>
          <cell r="O29"/>
          <cell r="P29">
            <v>125025</v>
          </cell>
          <cell r="Q29"/>
          <cell r="R29"/>
          <cell r="S29"/>
          <cell r="T29">
            <v>125025</v>
          </cell>
          <cell r="U29"/>
          <cell r="V29"/>
          <cell r="W29" t="str">
            <v>2017-320245-IDEA-341</v>
          </cell>
        </row>
        <row r="30">
          <cell r="B30" t="str">
            <v>560280</v>
          </cell>
          <cell r="C30" t="str">
            <v>Baraboo School District</v>
          </cell>
          <cell r="D30" t="str">
            <v>100082098</v>
          </cell>
          <cell r="E30" t="str">
            <v>Baraboo School District</v>
          </cell>
          <cell r="F30" t="str">
            <v>IDEA Flow Through</v>
          </cell>
          <cell r="G30" t="str">
            <v>00</v>
          </cell>
          <cell r="H30">
            <v>650862</v>
          </cell>
          <cell r="I30">
            <v>650862</v>
          </cell>
          <cell r="J30">
            <v>0</v>
          </cell>
          <cell r="K30"/>
          <cell r="L30">
            <v>650862</v>
          </cell>
          <cell r="M30"/>
          <cell r="N30"/>
          <cell r="O30"/>
          <cell r="P30">
            <v>650862</v>
          </cell>
          <cell r="Q30"/>
          <cell r="R30"/>
          <cell r="S30"/>
          <cell r="T30">
            <v>650862</v>
          </cell>
          <cell r="U30"/>
          <cell r="V30"/>
          <cell r="W30" t="str">
            <v>2017-560280-IDEA-341</v>
          </cell>
        </row>
        <row r="31">
          <cell r="B31" t="str">
            <v>250287</v>
          </cell>
          <cell r="C31" t="str">
            <v>Barneveld School District</v>
          </cell>
          <cell r="D31">
            <v>100082106</v>
          </cell>
          <cell r="E31" t="str">
            <v>Barneveld School District</v>
          </cell>
          <cell r="F31" t="str">
            <v>IDEA Flow Through</v>
          </cell>
          <cell r="G31" t="str">
            <v>00</v>
          </cell>
          <cell r="H31">
            <v>85236</v>
          </cell>
          <cell r="I31">
            <v>85236</v>
          </cell>
          <cell r="J31">
            <v>0</v>
          </cell>
          <cell r="K31"/>
          <cell r="L31">
            <v>85236</v>
          </cell>
          <cell r="M31"/>
          <cell r="N31"/>
          <cell r="O31"/>
          <cell r="P31">
            <v>85236</v>
          </cell>
          <cell r="Q31"/>
          <cell r="R31"/>
          <cell r="S31"/>
          <cell r="T31">
            <v>85236</v>
          </cell>
          <cell r="U31"/>
          <cell r="V31"/>
          <cell r="W31" t="str">
            <v>2017-250287-IDEA-341</v>
          </cell>
        </row>
        <row r="32">
          <cell r="B32" t="str">
            <v>030308</v>
          </cell>
          <cell r="C32" t="str">
            <v>Barron Area School District</v>
          </cell>
          <cell r="D32" t="str">
            <v>093916997</v>
          </cell>
          <cell r="E32" t="str">
            <v>Barron Area School District</v>
          </cell>
          <cell r="F32" t="str">
            <v>IDEA Flow Through</v>
          </cell>
          <cell r="G32" t="str">
            <v>00</v>
          </cell>
          <cell r="H32">
            <v>306837</v>
          </cell>
          <cell r="I32">
            <v>306837</v>
          </cell>
          <cell r="J32">
            <v>0</v>
          </cell>
          <cell r="K32"/>
          <cell r="L32">
            <v>306837</v>
          </cell>
          <cell r="M32"/>
          <cell r="N32"/>
          <cell r="O32"/>
          <cell r="P32">
            <v>306837</v>
          </cell>
          <cell r="Q32"/>
          <cell r="R32"/>
          <cell r="S32"/>
          <cell r="T32">
            <v>306837</v>
          </cell>
          <cell r="U32"/>
          <cell r="V32"/>
          <cell r="W32" t="str">
            <v>2017-030308-IDEA-341</v>
          </cell>
        </row>
        <row r="33">
          <cell r="B33" t="str">
            <v>040315</v>
          </cell>
          <cell r="C33" t="str">
            <v>Bayfield School District</v>
          </cell>
          <cell r="D33" t="str">
            <v>100082114</v>
          </cell>
          <cell r="E33" t="str">
            <v>Bayfield School District</v>
          </cell>
          <cell r="F33" t="str">
            <v>IDEA Flow Through</v>
          </cell>
          <cell r="G33" t="str">
            <v>00</v>
          </cell>
          <cell r="H33">
            <v>98305</v>
          </cell>
          <cell r="I33">
            <v>98305</v>
          </cell>
          <cell r="J33">
            <v>0</v>
          </cell>
          <cell r="K33"/>
          <cell r="L33">
            <v>98305</v>
          </cell>
          <cell r="M33"/>
          <cell r="N33"/>
          <cell r="O33"/>
          <cell r="P33">
            <v>98305</v>
          </cell>
          <cell r="Q33"/>
          <cell r="R33"/>
          <cell r="S33"/>
          <cell r="T33">
            <v>98305</v>
          </cell>
          <cell r="U33"/>
          <cell r="V33"/>
          <cell r="W33" t="str">
            <v>2017-040315-IDEA-341</v>
          </cell>
        </row>
        <row r="34">
          <cell r="B34" t="str">
            <v>140336</v>
          </cell>
          <cell r="C34" t="str">
            <v>Beaver Dam School District</v>
          </cell>
          <cell r="D34">
            <v>100082122</v>
          </cell>
          <cell r="E34" t="str">
            <v>Beaver Dam Unified School District</v>
          </cell>
          <cell r="F34" t="str">
            <v>IDEA Flow Through</v>
          </cell>
          <cell r="G34" t="str">
            <v>00</v>
          </cell>
          <cell r="H34">
            <v>759482</v>
          </cell>
          <cell r="I34">
            <v>759482</v>
          </cell>
          <cell r="J34">
            <v>0</v>
          </cell>
          <cell r="K34"/>
          <cell r="L34">
            <v>759482</v>
          </cell>
          <cell r="M34"/>
          <cell r="N34"/>
          <cell r="O34"/>
          <cell r="P34">
            <v>759482</v>
          </cell>
          <cell r="Q34"/>
          <cell r="R34"/>
          <cell r="S34"/>
          <cell r="T34">
            <v>759482</v>
          </cell>
          <cell r="U34"/>
          <cell r="V34"/>
          <cell r="W34" t="str">
            <v>2017-140336-IDEA-341</v>
          </cell>
        </row>
        <row r="35">
          <cell r="B35" t="str">
            <v>384263</v>
          </cell>
          <cell r="C35" t="str">
            <v>Beecher-Dunbar-Pembine School District</v>
          </cell>
          <cell r="D35">
            <v>159536614</v>
          </cell>
          <cell r="E35" t="str">
            <v>Beecher-Dunbar-Pembine School District</v>
          </cell>
          <cell r="F35" t="str">
            <v>IDEA Flow Through</v>
          </cell>
          <cell r="G35" t="str">
            <v>00</v>
          </cell>
          <cell r="H35">
            <v>64572</v>
          </cell>
          <cell r="I35">
            <v>64572</v>
          </cell>
          <cell r="J35">
            <v>0</v>
          </cell>
          <cell r="K35"/>
          <cell r="L35">
            <v>64572</v>
          </cell>
          <cell r="M35"/>
          <cell r="N35"/>
          <cell r="O35"/>
          <cell r="P35">
            <v>64572</v>
          </cell>
          <cell r="Q35"/>
          <cell r="R35"/>
          <cell r="S35"/>
          <cell r="T35">
            <v>64572</v>
          </cell>
          <cell r="U35"/>
          <cell r="V35"/>
          <cell r="W35" t="str">
            <v>2017-384263-IDEA-341</v>
          </cell>
        </row>
        <row r="36">
          <cell r="B36" t="str">
            <v>130350</v>
          </cell>
          <cell r="C36" t="str">
            <v>Belleville School District</v>
          </cell>
          <cell r="D36">
            <v>100082130</v>
          </cell>
          <cell r="E36" t="str">
            <v>Belleville School District</v>
          </cell>
          <cell r="F36" t="str">
            <v>IDEA Flow Through</v>
          </cell>
          <cell r="G36" t="str">
            <v>00</v>
          </cell>
          <cell r="H36">
            <v>187548</v>
          </cell>
          <cell r="I36">
            <v>187548</v>
          </cell>
          <cell r="J36">
            <v>0</v>
          </cell>
          <cell r="K36"/>
          <cell r="L36">
            <v>187548</v>
          </cell>
          <cell r="M36"/>
          <cell r="N36"/>
          <cell r="O36"/>
          <cell r="P36">
            <v>187548</v>
          </cell>
          <cell r="Q36"/>
          <cell r="R36"/>
          <cell r="S36"/>
          <cell r="T36">
            <v>187548</v>
          </cell>
          <cell r="U36"/>
          <cell r="V36"/>
          <cell r="W36" t="str">
            <v>2017-130350-IDEA-341</v>
          </cell>
        </row>
        <row r="37">
          <cell r="B37" t="str">
            <v>330364</v>
          </cell>
          <cell r="C37" t="str">
            <v>Belmont Community School District</v>
          </cell>
          <cell r="D37">
            <v>100082148</v>
          </cell>
          <cell r="E37" t="str">
            <v>Belmont Community School District</v>
          </cell>
          <cell r="F37" t="str">
            <v>IDEA Flow Through</v>
          </cell>
          <cell r="G37" t="str">
            <v>00</v>
          </cell>
          <cell r="H37">
            <v>87724</v>
          </cell>
          <cell r="I37">
            <v>87724</v>
          </cell>
          <cell r="J37">
            <v>0</v>
          </cell>
          <cell r="K37"/>
          <cell r="L37">
            <v>87724</v>
          </cell>
          <cell r="M37"/>
          <cell r="N37"/>
          <cell r="O37"/>
          <cell r="P37">
            <v>87724</v>
          </cell>
          <cell r="Q37"/>
          <cell r="R37"/>
          <cell r="S37"/>
          <cell r="T37">
            <v>87724</v>
          </cell>
          <cell r="U37"/>
          <cell r="V37"/>
          <cell r="W37" t="str">
            <v>2017-330364-IDEA-341</v>
          </cell>
        </row>
        <row r="38">
          <cell r="B38" t="str">
            <v>530413</v>
          </cell>
          <cell r="C38" t="str">
            <v>Beloit School District</v>
          </cell>
          <cell r="D38" t="str">
            <v>189347594</v>
          </cell>
          <cell r="E38" t="str">
            <v>School District Of Beloit</v>
          </cell>
          <cell r="F38" t="str">
            <v>IDEA Flow Through</v>
          </cell>
          <cell r="G38" t="str">
            <v>00</v>
          </cell>
          <cell r="H38">
            <v>1699592</v>
          </cell>
          <cell r="I38">
            <v>1699592</v>
          </cell>
          <cell r="J38">
            <v>0</v>
          </cell>
          <cell r="K38"/>
          <cell r="L38">
            <v>1699592</v>
          </cell>
          <cell r="M38"/>
          <cell r="N38"/>
          <cell r="O38"/>
          <cell r="P38">
            <v>1699592</v>
          </cell>
          <cell r="Q38"/>
          <cell r="R38"/>
          <cell r="S38"/>
          <cell r="T38">
            <v>1699592</v>
          </cell>
          <cell r="U38"/>
          <cell r="V38"/>
          <cell r="W38" t="str">
            <v>2017-530413-IDEA-341</v>
          </cell>
        </row>
        <row r="39">
          <cell r="B39" t="str">
            <v>530422</v>
          </cell>
          <cell r="C39" t="str">
            <v>Beloit Turner School District</v>
          </cell>
          <cell r="D39" t="str">
            <v>023603228</v>
          </cell>
          <cell r="E39" t="str">
            <v>Beloit Turner School District</v>
          </cell>
          <cell r="F39" t="str">
            <v>IDEA Flow Through</v>
          </cell>
          <cell r="G39" t="str">
            <v>00</v>
          </cell>
          <cell r="H39">
            <v>274034</v>
          </cell>
          <cell r="I39">
            <v>274034</v>
          </cell>
          <cell r="J39">
            <v>0</v>
          </cell>
          <cell r="K39"/>
          <cell r="L39">
            <v>274034</v>
          </cell>
          <cell r="M39"/>
          <cell r="N39"/>
          <cell r="O39"/>
          <cell r="P39">
            <v>274034</v>
          </cell>
          <cell r="Q39"/>
          <cell r="R39"/>
          <cell r="S39"/>
          <cell r="T39">
            <v>274034</v>
          </cell>
          <cell r="U39"/>
          <cell r="V39"/>
          <cell r="W39" t="str">
            <v>2017-530422-IDEA-341</v>
          </cell>
        </row>
        <row r="40">
          <cell r="B40" t="str">
            <v>330427</v>
          </cell>
          <cell r="C40" t="str">
            <v>Benton School District</v>
          </cell>
          <cell r="D40">
            <v>100082163</v>
          </cell>
          <cell r="E40" t="str">
            <v>Benton School District</v>
          </cell>
          <cell r="F40" t="str">
            <v>IDEA Flow Through</v>
          </cell>
          <cell r="G40" t="str">
            <v>00</v>
          </cell>
          <cell r="H40">
            <v>57240</v>
          </cell>
          <cell r="I40">
            <v>57240</v>
          </cell>
          <cell r="J40">
            <v>0</v>
          </cell>
          <cell r="K40"/>
          <cell r="L40">
            <v>57240</v>
          </cell>
          <cell r="M40"/>
          <cell r="N40"/>
          <cell r="O40"/>
          <cell r="P40">
            <v>57240</v>
          </cell>
          <cell r="Q40"/>
          <cell r="R40"/>
          <cell r="S40"/>
          <cell r="T40">
            <v>57240</v>
          </cell>
          <cell r="U40"/>
          <cell r="V40"/>
          <cell r="W40" t="str">
            <v>2017-330427-IDEA-341</v>
          </cell>
        </row>
        <row r="41">
          <cell r="B41" t="str">
            <v>240434</v>
          </cell>
          <cell r="C41" t="str">
            <v>Berlin Area School District</v>
          </cell>
          <cell r="D41" t="str">
            <v>100579184</v>
          </cell>
          <cell r="E41" t="str">
            <v>Berlin Area School District</v>
          </cell>
          <cell r="F41" t="str">
            <v>IDEA Flow Through</v>
          </cell>
          <cell r="G41" t="str">
            <v>00</v>
          </cell>
          <cell r="H41">
            <v>367182</v>
          </cell>
          <cell r="I41">
            <v>367182</v>
          </cell>
          <cell r="J41">
            <v>0</v>
          </cell>
          <cell r="K41"/>
          <cell r="L41">
            <v>367182</v>
          </cell>
          <cell r="M41"/>
          <cell r="N41"/>
          <cell r="O41"/>
          <cell r="P41">
            <v>367182</v>
          </cell>
          <cell r="Q41"/>
          <cell r="R41"/>
          <cell r="S41"/>
          <cell r="T41">
            <v>367182</v>
          </cell>
          <cell r="U41"/>
          <cell r="V41"/>
          <cell r="W41" t="str">
            <v>2017-240434-IDEA-341</v>
          </cell>
        </row>
        <row r="42">
          <cell r="B42" t="str">
            <v>646013</v>
          </cell>
          <cell r="C42" t="str">
            <v>Big Foot UHS School District</v>
          </cell>
          <cell r="D42" t="str">
            <v>102206752</v>
          </cell>
          <cell r="E42" t="str">
            <v>Big Foot UHS School District</v>
          </cell>
          <cell r="F42" t="str">
            <v>IDEA Flow Through</v>
          </cell>
          <cell r="G42" t="str">
            <v>00</v>
          </cell>
          <cell r="H42">
            <v>94902</v>
          </cell>
          <cell r="I42">
            <v>94902</v>
          </cell>
          <cell r="J42">
            <v>0</v>
          </cell>
          <cell r="K42"/>
          <cell r="L42">
            <v>94902</v>
          </cell>
          <cell r="M42"/>
          <cell r="N42"/>
          <cell r="O42"/>
          <cell r="P42">
            <v>94902</v>
          </cell>
          <cell r="Q42"/>
          <cell r="R42"/>
          <cell r="S42"/>
          <cell r="T42">
            <v>94902</v>
          </cell>
          <cell r="U42"/>
          <cell r="V42"/>
          <cell r="W42" t="str">
            <v>2017-646013-IDEA-341</v>
          </cell>
        </row>
        <row r="43">
          <cell r="B43" t="str">
            <v>650441</v>
          </cell>
          <cell r="C43" t="str">
            <v>Birchwood School District</v>
          </cell>
          <cell r="D43" t="str">
            <v>100675263</v>
          </cell>
          <cell r="E43" t="str">
            <v>Birchwood School District</v>
          </cell>
          <cell r="F43" t="str">
            <v>IDEA Flow Through</v>
          </cell>
          <cell r="G43" t="str">
            <v>00</v>
          </cell>
          <cell r="H43">
            <v>68848</v>
          </cell>
          <cell r="I43">
            <v>68848</v>
          </cell>
          <cell r="J43">
            <v>0</v>
          </cell>
          <cell r="K43"/>
          <cell r="L43">
            <v>68848</v>
          </cell>
          <cell r="M43"/>
          <cell r="N43"/>
          <cell r="O43"/>
          <cell r="P43">
            <v>68848</v>
          </cell>
          <cell r="Q43"/>
          <cell r="R43"/>
          <cell r="S43"/>
          <cell r="T43">
            <v>68848</v>
          </cell>
          <cell r="U43"/>
          <cell r="V43"/>
          <cell r="W43" t="str">
            <v>2017-650441-IDEA-341</v>
          </cell>
        </row>
        <row r="44">
          <cell r="B44" t="str">
            <v>332240</v>
          </cell>
          <cell r="C44" t="str">
            <v>Black Hawk School District</v>
          </cell>
          <cell r="D44">
            <v>193078813</v>
          </cell>
          <cell r="E44" t="str">
            <v>Black Hawk School District</v>
          </cell>
          <cell r="F44" t="str">
            <v>IDEA Flow Through</v>
          </cell>
          <cell r="G44" t="str">
            <v>00</v>
          </cell>
          <cell r="H44">
            <v>102798</v>
          </cell>
          <cell r="I44">
            <v>102798</v>
          </cell>
          <cell r="J44">
            <v>0</v>
          </cell>
          <cell r="K44"/>
          <cell r="L44">
            <v>102798</v>
          </cell>
          <cell r="M44"/>
          <cell r="N44"/>
          <cell r="O44"/>
          <cell r="P44">
            <v>102798</v>
          </cell>
          <cell r="Q44"/>
          <cell r="R44"/>
          <cell r="S44"/>
          <cell r="T44">
            <v>102798</v>
          </cell>
          <cell r="U44"/>
          <cell r="V44"/>
          <cell r="W44" t="str">
            <v>2017-332240-IDEA-341</v>
          </cell>
        </row>
        <row r="45">
          <cell r="B45" t="str">
            <v>270476</v>
          </cell>
          <cell r="C45" t="str">
            <v>Black River Falls School District</v>
          </cell>
          <cell r="D45" t="str">
            <v>098418031</v>
          </cell>
          <cell r="E45" t="str">
            <v>Black River Falls School District</v>
          </cell>
          <cell r="F45" t="str">
            <v>IDEA Flow Through</v>
          </cell>
          <cell r="G45" t="str">
            <v>00</v>
          </cell>
          <cell r="H45">
            <v>375979</v>
          </cell>
          <cell r="I45">
            <v>375979</v>
          </cell>
          <cell r="J45">
            <v>0</v>
          </cell>
          <cell r="K45"/>
          <cell r="L45">
            <v>375979</v>
          </cell>
          <cell r="M45"/>
          <cell r="N45"/>
          <cell r="O45"/>
          <cell r="P45">
            <v>375979</v>
          </cell>
          <cell r="Q45"/>
          <cell r="R45"/>
          <cell r="S45"/>
          <cell r="T45">
            <v>375979</v>
          </cell>
          <cell r="U45"/>
          <cell r="V45"/>
          <cell r="W45" t="str">
            <v>2017-270476-IDEA-341</v>
          </cell>
        </row>
        <row r="46">
          <cell r="B46" t="str">
            <v>610485</v>
          </cell>
          <cell r="C46" t="str">
            <v>Blair-Taylor School District</v>
          </cell>
          <cell r="D46" t="str">
            <v>100579309</v>
          </cell>
          <cell r="E46" t="str">
            <v>Blair-Taylor School District</v>
          </cell>
          <cell r="F46" t="str">
            <v>IDEA Flow Through</v>
          </cell>
          <cell r="G46" t="str">
            <v>00</v>
          </cell>
          <cell r="H46">
            <v>145102</v>
          </cell>
          <cell r="I46">
            <v>145102</v>
          </cell>
          <cell r="J46">
            <v>0</v>
          </cell>
          <cell r="K46"/>
          <cell r="L46">
            <v>145102</v>
          </cell>
          <cell r="M46"/>
          <cell r="N46"/>
          <cell r="O46"/>
          <cell r="P46">
            <v>145102</v>
          </cell>
          <cell r="Q46"/>
          <cell r="R46"/>
          <cell r="S46"/>
          <cell r="T46">
            <v>145102</v>
          </cell>
          <cell r="U46"/>
          <cell r="V46"/>
          <cell r="W46" t="str">
            <v>2017-610485-IDEA-341</v>
          </cell>
        </row>
        <row r="47">
          <cell r="B47" t="str">
            <v>090497</v>
          </cell>
          <cell r="C47" t="str">
            <v>Bloomer School District</v>
          </cell>
          <cell r="D47" t="str">
            <v>800499001</v>
          </cell>
          <cell r="E47" t="str">
            <v>Bloomer Public Schools District</v>
          </cell>
          <cell r="F47" t="str">
            <v>IDEA Flow Through</v>
          </cell>
          <cell r="G47" t="str">
            <v>00</v>
          </cell>
          <cell r="H47">
            <v>242392</v>
          </cell>
          <cell r="I47">
            <v>242392</v>
          </cell>
          <cell r="J47">
            <v>0</v>
          </cell>
          <cell r="K47"/>
          <cell r="L47">
            <v>242392</v>
          </cell>
          <cell r="M47"/>
          <cell r="N47"/>
          <cell r="O47"/>
          <cell r="P47">
            <v>242392</v>
          </cell>
          <cell r="Q47"/>
          <cell r="R47"/>
          <cell r="S47"/>
          <cell r="T47">
            <v>242392</v>
          </cell>
          <cell r="U47"/>
          <cell r="V47"/>
          <cell r="W47" t="str">
            <v>2017-090497-IDEA-341</v>
          </cell>
        </row>
        <row r="48">
          <cell r="B48" t="str">
            <v>580602</v>
          </cell>
          <cell r="C48" t="str">
            <v>Bonduel School District</v>
          </cell>
          <cell r="D48">
            <v>130661072</v>
          </cell>
          <cell r="E48" t="str">
            <v>Bonduel School District</v>
          </cell>
          <cell r="F48" t="str">
            <v>IDEA Flow Through</v>
          </cell>
          <cell r="G48" t="str">
            <v>00</v>
          </cell>
          <cell r="H48">
            <v>201445</v>
          </cell>
          <cell r="I48">
            <v>201445</v>
          </cell>
          <cell r="J48">
            <v>0</v>
          </cell>
          <cell r="K48"/>
          <cell r="L48">
            <v>201445</v>
          </cell>
          <cell r="M48"/>
          <cell r="N48"/>
          <cell r="O48"/>
          <cell r="P48">
            <v>201445</v>
          </cell>
          <cell r="Q48"/>
          <cell r="R48"/>
          <cell r="S48"/>
          <cell r="T48">
            <v>201445</v>
          </cell>
          <cell r="U48"/>
          <cell r="V48"/>
          <cell r="W48" t="str">
            <v>2017-580602-IDEA-341</v>
          </cell>
        </row>
        <row r="49">
          <cell r="B49" t="str">
            <v>220609</v>
          </cell>
          <cell r="C49" t="str">
            <v>Boscobel Area School District</v>
          </cell>
          <cell r="D49">
            <v>189346661</v>
          </cell>
          <cell r="E49" t="str">
            <v>Boscobel School District</v>
          </cell>
          <cell r="F49" t="str">
            <v>IDEA Flow Through</v>
          </cell>
          <cell r="G49" t="str">
            <v>00</v>
          </cell>
          <cell r="H49">
            <v>199139</v>
          </cell>
          <cell r="I49">
            <v>199139</v>
          </cell>
          <cell r="J49">
            <v>0</v>
          </cell>
          <cell r="K49"/>
          <cell r="L49">
            <v>199139</v>
          </cell>
          <cell r="M49"/>
          <cell r="N49"/>
          <cell r="O49"/>
          <cell r="P49">
            <v>199139</v>
          </cell>
          <cell r="Q49"/>
          <cell r="R49"/>
          <cell r="S49"/>
          <cell r="T49">
            <v>199139</v>
          </cell>
          <cell r="U49"/>
          <cell r="V49"/>
          <cell r="W49" t="str">
            <v>2017-220609-IDEA-341</v>
          </cell>
        </row>
        <row r="50">
          <cell r="B50" t="str">
            <v>580623</v>
          </cell>
          <cell r="C50" t="str">
            <v>Bowler School District</v>
          </cell>
          <cell r="D50" t="str">
            <v>024664492</v>
          </cell>
          <cell r="E50" t="str">
            <v>Bowler School District</v>
          </cell>
          <cell r="F50" t="str">
            <v>IDEA Flow Through</v>
          </cell>
          <cell r="G50" t="str">
            <v>00</v>
          </cell>
          <cell r="H50">
            <v>104997</v>
          </cell>
          <cell r="I50">
            <v>104997</v>
          </cell>
          <cell r="J50">
            <v>0</v>
          </cell>
          <cell r="K50"/>
          <cell r="L50">
            <v>104997</v>
          </cell>
          <cell r="M50"/>
          <cell r="N50"/>
          <cell r="O50"/>
          <cell r="P50">
            <v>104997</v>
          </cell>
          <cell r="Q50"/>
          <cell r="R50"/>
          <cell r="S50"/>
          <cell r="T50">
            <v>104997</v>
          </cell>
          <cell r="U50"/>
          <cell r="V50"/>
          <cell r="W50" t="str">
            <v>2017-580623-IDEA-341</v>
          </cell>
        </row>
        <row r="51">
          <cell r="B51" t="str">
            <v>170637</v>
          </cell>
          <cell r="C51" t="str">
            <v>Boyceville Community School District</v>
          </cell>
          <cell r="D51" t="str">
            <v>100082262</v>
          </cell>
          <cell r="E51" t="str">
            <v>Boyceville Community School District</v>
          </cell>
          <cell r="F51" t="str">
            <v>IDEA Flow Through</v>
          </cell>
          <cell r="G51" t="str">
            <v>00</v>
          </cell>
          <cell r="H51">
            <v>174761</v>
          </cell>
          <cell r="I51">
            <v>174761</v>
          </cell>
          <cell r="J51">
            <v>0</v>
          </cell>
          <cell r="K51"/>
          <cell r="L51">
            <v>174761</v>
          </cell>
          <cell r="M51"/>
          <cell r="N51"/>
          <cell r="O51"/>
          <cell r="P51">
            <v>174761</v>
          </cell>
          <cell r="Q51"/>
          <cell r="R51"/>
          <cell r="S51"/>
          <cell r="T51">
            <v>174761</v>
          </cell>
          <cell r="U51"/>
          <cell r="V51"/>
          <cell r="W51" t="str">
            <v>2017-170637-IDEA-341</v>
          </cell>
        </row>
        <row r="52">
          <cell r="B52" t="str">
            <v>300657</v>
          </cell>
          <cell r="C52" t="str">
            <v>Brighton #1 School District</v>
          </cell>
          <cell r="D52">
            <v>100579499</v>
          </cell>
          <cell r="E52" t="str">
            <v>Brighton #1 School District</v>
          </cell>
          <cell r="F52" t="str">
            <v>IDEA Flow Through</v>
          </cell>
          <cell r="G52" t="str">
            <v>00</v>
          </cell>
          <cell r="H52">
            <v>33932</v>
          </cell>
          <cell r="I52">
            <v>33932</v>
          </cell>
          <cell r="J52">
            <v>0</v>
          </cell>
          <cell r="K52"/>
          <cell r="L52">
            <v>33932</v>
          </cell>
          <cell r="M52"/>
          <cell r="N52"/>
          <cell r="O52"/>
          <cell r="P52">
            <v>33932</v>
          </cell>
          <cell r="Q52"/>
          <cell r="R52"/>
          <cell r="S52"/>
          <cell r="T52">
            <v>33932</v>
          </cell>
          <cell r="U52"/>
          <cell r="V52"/>
          <cell r="W52" t="str">
            <v>2017-300657-IDEA-341</v>
          </cell>
        </row>
        <row r="53">
          <cell r="B53" t="str">
            <v>080658</v>
          </cell>
          <cell r="C53" t="str">
            <v>Brillion School District</v>
          </cell>
          <cell r="D53">
            <v>193077930</v>
          </cell>
          <cell r="E53" t="str">
            <v>Brillion School District</v>
          </cell>
          <cell r="F53" t="str">
            <v>IDEA Flow Through</v>
          </cell>
          <cell r="G53" t="str">
            <v>00</v>
          </cell>
          <cell r="H53">
            <v>207931</v>
          </cell>
          <cell r="I53">
            <v>207931</v>
          </cell>
          <cell r="J53">
            <v>0</v>
          </cell>
          <cell r="K53"/>
          <cell r="L53">
            <v>207931</v>
          </cell>
          <cell r="M53"/>
          <cell r="N53"/>
          <cell r="O53"/>
          <cell r="P53">
            <v>207931</v>
          </cell>
          <cell r="Q53"/>
          <cell r="R53"/>
          <cell r="S53"/>
          <cell r="T53">
            <v>207931</v>
          </cell>
          <cell r="U53"/>
          <cell r="V53"/>
          <cell r="W53" t="str">
            <v>2017-080658-IDEA-341</v>
          </cell>
        </row>
        <row r="54">
          <cell r="B54" t="str">
            <v>300665</v>
          </cell>
          <cell r="C54" t="str">
            <v>Bristol #1 School District</v>
          </cell>
          <cell r="D54" t="str">
            <v>014039556</v>
          </cell>
          <cell r="E54" t="str">
            <v>Bristol School District 1</v>
          </cell>
          <cell r="F54" t="str">
            <v>IDEA Flow Through</v>
          </cell>
          <cell r="G54" t="str">
            <v>00</v>
          </cell>
          <cell r="H54">
            <v>113712</v>
          </cell>
          <cell r="I54">
            <v>113712</v>
          </cell>
          <cell r="J54">
            <v>0</v>
          </cell>
          <cell r="K54"/>
          <cell r="L54">
            <v>113712</v>
          </cell>
          <cell r="M54"/>
          <cell r="N54"/>
          <cell r="O54"/>
          <cell r="P54">
            <v>113712</v>
          </cell>
          <cell r="Q54"/>
          <cell r="R54"/>
          <cell r="S54"/>
          <cell r="T54">
            <v>113712</v>
          </cell>
          <cell r="U54"/>
          <cell r="V54"/>
          <cell r="W54" t="str">
            <v>2017-300665-IDEA-341</v>
          </cell>
        </row>
        <row r="55">
          <cell r="B55" t="str">
            <v>230700</v>
          </cell>
          <cell r="C55" t="str">
            <v>Brodhead School District</v>
          </cell>
          <cell r="D55" t="str">
            <v>127349116</v>
          </cell>
          <cell r="E55" t="str">
            <v>Brodhead School District</v>
          </cell>
          <cell r="F55" t="str">
            <v>IDEA Flow Through</v>
          </cell>
          <cell r="G55" t="str">
            <v>00</v>
          </cell>
          <cell r="H55">
            <v>221558</v>
          </cell>
          <cell r="I55">
            <v>221558</v>
          </cell>
          <cell r="J55">
            <v>0</v>
          </cell>
          <cell r="K55"/>
          <cell r="L55">
            <v>221558</v>
          </cell>
          <cell r="M55"/>
          <cell r="N55"/>
          <cell r="O55"/>
          <cell r="P55">
            <v>221558</v>
          </cell>
          <cell r="Q55"/>
          <cell r="R55"/>
          <cell r="S55"/>
          <cell r="T55">
            <v>221558</v>
          </cell>
          <cell r="U55"/>
          <cell r="V55"/>
          <cell r="W55" t="str">
            <v>2017-230700-IDEA-341</v>
          </cell>
        </row>
        <row r="56">
          <cell r="B56" t="str">
            <v>400721</v>
          </cell>
          <cell r="C56" t="str">
            <v>Brown Deer School District</v>
          </cell>
          <cell r="D56" t="str">
            <v>017680331</v>
          </cell>
          <cell r="E56" t="str">
            <v>Brown Deer School District</v>
          </cell>
          <cell r="F56" t="str">
            <v>IDEA Flow Through</v>
          </cell>
          <cell r="G56" t="str">
            <v>00</v>
          </cell>
          <cell r="H56">
            <v>275657</v>
          </cell>
          <cell r="I56">
            <v>275657</v>
          </cell>
          <cell r="J56">
            <v>0</v>
          </cell>
          <cell r="K56"/>
          <cell r="L56">
            <v>275657</v>
          </cell>
          <cell r="M56"/>
          <cell r="N56"/>
          <cell r="O56"/>
          <cell r="P56">
            <v>275657</v>
          </cell>
          <cell r="Q56"/>
          <cell r="R56"/>
          <cell r="S56"/>
          <cell r="T56">
            <v>275657</v>
          </cell>
          <cell r="U56"/>
          <cell r="V56"/>
          <cell r="W56" t="str">
            <v>2017-400721-IDEA-341</v>
          </cell>
        </row>
        <row r="57">
          <cell r="B57" t="str">
            <v>540735</v>
          </cell>
          <cell r="C57" t="str">
            <v>Bruce School District</v>
          </cell>
          <cell r="D57" t="str">
            <v>189347628</v>
          </cell>
          <cell r="E57" t="str">
            <v>Bruce School District</v>
          </cell>
          <cell r="F57" t="str">
            <v>IDEA Flow Through</v>
          </cell>
          <cell r="G57" t="str">
            <v>00</v>
          </cell>
          <cell r="H57">
            <v>117715</v>
          </cell>
          <cell r="I57">
            <v>117715</v>
          </cell>
          <cell r="J57">
            <v>0</v>
          </cell>
          <cell r="K57"/>
          <cell r="L57">
            <v>117715</v>
          </cell>
          <cell r="M57"/>
          <cell r="N57"/>
          <cell r="O57"/>
          <cell r="P57">
            <v>117715</v>
          </cell>
          <cell r="Q57"/>
          <cell r="R57"/>
          <cell r="S57"/>
          <cell r="T57">
            <v>117715</v>
          </cell>
          <cell r="U57"/>
          <cell r="V57"/>
          <cell r="W57" t="str">
            <v>2017-540735-IDEA-341</v>
          </cell>
        </row>
        <row r="58">
          <cell r="B58" t="str">
            <v>510777</v>
          </cell>
          <cell r="C58" t="str">
            <v>Burlington Area School District</v>
          </cell>
          <cell r="D58" t="str">
            <v>058665738</v>
          </cell>
          <cell r="E58" t="str">
            <v>Burlington Area School District</v>
          </cell>
          <cell r="F58" t="str">
            <v>IDEA Flow Through</v>
          </cell>
          <cell r="G58" t="str">
            <v>00</v>
          </cell>
          <cell r="H58">
            <v>710504</v>
          </cell>
          <cell r="I58">
            <v>710504</v>
          </cell>
          <cell r="J58">
            <v>0</v>
          </cell>
          <cell r="K58"/>
          <cell r="L58">
            <v>710504</v>
          </cell>
          <cell r="M58"/>
          <cell r="N58"/>
          <cell r="O58"/>
          <cell r="P58">
            <v>710504</v>
          </cell>
          <cell r="Q58"/>
          <cell r="R58"/>
          <cell r="S58"/>
          <cell r="T58">
            <v>710504</v>
          </cell>
          <cell r="U58"/>
          <cell r="V58"/>
          <cell r="W58" t="str">
            <v>2017-510777-IDEA-341</v>
          </cell>
        </row>
        <row r="59">
          <cell r="B59" t="str">
            <v>020840</v>
          </cell>
          <cell r="C59" t="str">
            <v>Butternut School District</v>
          </cell>
          <cell r="D59">
            <v>100675271</v>
          </cell>
          <cell r="E59" t="str">
            <v>Butternut School District</v>
          </cell>
          <cell r="F59" t="str">
            <v>IDEA Flow Through</v>
          </cell>
          <cell r="G59" t="str">
            <v>00</v>
          </cell>
          <cell r="H59">
            <v>45537</v>
          </cell>
          <cell r="I59">
            <v>45537</v>
          </cell>
          <cell r="J59">
            <v>0</v>
          </cell>
          <cell r="K59"/>
          <cell r="L59">
            <v>45537</v>
          </cell>
          <cell r="M59"/>
          <cell r="N59"/>
          <cell r="O59"/>
          <cell r="P59">
            <v>45537</v>
          </cell>
          <cell r="Q59"/>
          <cell r="R59"/>
          <cell r="S59"/>
          <cell r="T59">
            <v>45537</v>
          </cell>
          <cell r="U59"/>
          <cell r="V59"/>
          <cell r="W59" t="str">
            <v>2017-020840-IDEA-341</v>
          </cell>
        </row>
        <row r="60">
          <cell r="B60" t="str">
            <v>090870</v>
          </cell>
          <cell r="C60" t="str">
            <v>Cadott Community School District</v>
          </cell>
          <cell r="D60">
            <v>193906617</v>
          </cell>
          <cell r="E60" t="str">
            <v>School District of Cadott Community</v>
          </cell>
          <cell r="F60" t="str">
            <v>IDEA Flow Through</v>
          </cell>
          <cell r="G60" t="str">
            <v>00</v>
          </cell>
          <cell r="H60">
            <v>177601</v>
          </cell>
          <cell r="I60">
            <v>177601</v>
          </cell>
          <cell r="J60">
            <v>0</v>
          </cell>
          <cell r="K60"/>
          <cell r="L60">
            <v>177601</v>
          </cell>
          <cell r="M60"/>
          <cell r="N60"/>
          <cell r="O60"/>
          <cell r="P60">
            <v>177601</v>
          </cell>
          <cell r="Q60"/>
          <cell r="R60"/>
          <cell r="S60"/>
          <cell r="T60">
            <v>177601</v>
          </cell>
          <cell r="U60"/>
          <cell r="V60"/>
          <cell r="W60" t="str">
            <v>2017-090870-IDEA-341</v>
          </cell>
        </row>
        <row r="61">
          <cell r="B61" t="str">
            <v>110882</v>
          </cell>
          <cell r="C61" t="str">
            <v>Cambria-Friesland School District</v>
          </cell>
          <cell r="D61" t="str">
            <v>193459047</v>
          </cell>
          <cell r="E61" t="str">
            <v>Cambria-Friesland School District</v>
          </cell>
          <cell r="F61" t="str">
            <v>IDEA Flow Through</v>
          </cell>
          <cell r="G61" t="str">
            <v>00</v>
          </cell>
          <cell r="H61">
            <v>84949</v>
          </cell>
          <cell r="I61">
            <v>84949</v>
          </cell>
          <cell r="J61">
            <v>0</v>
          </cell>
          <cell r="K61"/>
          <cell r="L61">
            <v>84949</v>
          </cell>
          <cell r="M61"/>
          <cell r="N61"/>
          <cell r="O61"/>
          <cell r="P61">
            <v>84949</v>
          </cell>
          <cell r="Q61"/>
          <cell r="R61"/>
          <cell r="S61"/>
          <cell r="T61">
            <v>84949</v>
          </cell>
          <cell r="U61"/>
          <cell r="V61"/>
          <cell r="W61" t="str">
            <v>2017-110882-IDEA-341</v>
          </cell>
        </row>
        <row r="62">
          <cell r="B62" t="str">
            <v>130896</v>
          </cell>
          <cell r="C62" t="str">
            <v>Cambridge School District</v>
          </cell>
          <cell r="D62">
            <v>193078094</v>
          </cell>
          <cell r="E62" t="str">
            <v>Cambridge School District</v>
          </cell>
          <cell r="F62" t="str">
            <v>IDEA Flow Through</v>
          </cell>
          <cell r="G62" t="str">
            <v>00</v>
          </cell>
          <cell r="H62">
            <v>174120</v>
          </cell>
          <cell r="I62">
            <v>174120</v>
          </cell>
          <cell r="J62">
            <v>0</v>
          </cell>
          <cell r="K62"/>
          <cell r="L62">
            <v>174120</v>
          </cell>
          <cell r="M62"/>
          <cell r="N62"/>
          <cell r="O62"/>
          <cell r="P62">
            <v>174120</v>
          </cell>
          <cell r="Q62"/>
          <cell r="R62"/>
          <cell r="S62"/>
          <cell r="T62">
            <v>174120</v>
          </cell>
          <cell r="U62"/>
          <cell r="V62"/>
          <cell r="W62" t="str">
            <v>2017-130896-IDEA-341</v>
          </cell>
        </row>
        <row r="63">
          <cell r="B63" t="str">
            <v>030903</v>
          </cell>
          <cell r="C63" t="str">
            <v>Cameron School District</v>
          </cell>
          <cell r="D63">
            <v>100675289</v>
          </cell>
          <cell r="E63" t="str">
            <v>Cameron School District</v>
          </cell>
          <cell r="F63" t="str">
            <v>IDEA Flow Through</v>
          </cell>
          <cell r="G63" t="str">
            <v>00</v>
          </cell>
          <cell r="H63">
            <v>189733</v>
          </cell>
          <cell r="I63">
            <v>189733</v>
          </cell>
          <cell r="J63">
            <v>0</v>
          </cell>
          <cell r="K63"/>
          <cell r="L63">
            <v>189733</v>
          </cell>
          <cell r="M63"/>
          <cell r="N63"/>
          <cell r="O63"/>
          <cell r="P63">
            <v>189733</v>
          </cell>
          <cell r="Q63"/>
          <cell r="R63"/>
          <cell r="S63"/>
          <cell r="T63">
            <v>189733</v>
          </cell>
          <cell r="U63"/>
          <cell r="V63"/>
          <cell r="W63" t="str">
            <v>2017-030903-IDEA-341</v>
          </cell>
        </row>
        <row r="64">
          <cell r="B64" t="str">
            <v>200910</v>
          </cell>
          <cell r="C64" t="str">
            <v>Campbellsport School District</v>
          </cell>
          <cell r="D64">
            <v>100082361</v>
          </cell>
          <cell r="E64" t="str">
            <v>Campbellsport School District</v>
          </cell>
          <cell r="F64" t="str">
            <v>IDEA Flow Through</v>
          </cell>
          <cell r="G64" t="str">
            <v>00</v>
          </cell>
          <cell r="H64">
            <v>314666</v>
          </cell>
          <cell r="I64">
            <v>314666</v>
          </cell>
          <cell r="J64">
            <v>0</v>
          </cell>
          <cell r="K64"/>
          <cell r="L64">
            <v>314666</v>
          </cell>
          <cell r="M64"/>
          <cell r="N64"/>
          <cell r="O64"/>
          <cell r="P64">
            <v>314666</v>
          </cell>
          <cell r="Q64"/>
          <cell r="R64"/>
          <cell r="S64"/>
          <cell r="T64">
            <v>314666</v>
          </cell>
          <cell r="U64"/>
          <cell r="V64"/>
          <cell r="W64" t="str">
            <v>2017-200910-IDEA-341</v>
          </cell>
        </row>
        <row r="65">
          <cell r="B65" t="str">
            <v>410980</v>
          </cell>
          <cell r="C65" t="str">
            <v>Cashton School District</v>
          </cell>
          <cell r="D65" t="str">
            <v>017908179</v>
          </cell>
          <cell r="E65" t="str">
            <v>Cashton School District</v>
          </cell>
          <cell r="F65" t="str">
            <v>IDEA Flow Through</v>
          </cell>
          <cell r="G65" t="str">
            <v>00</v>
          </cell>
          <cell r="H65">
            <v>166533</v>
          </cell>
          <cell r="I65">
            <v>166533</v>
          </cell>
          <cell r="J65">
            <v>0</v>
          </cell>
          <cell r="K65"/>
          <cell r="L65">
            <v>166533</v>
          </cell>
          <cell r="M65"/>
          <cell r="N65"/>
          <cell r="O65"/>
          <cell r="P65">
            <v>166533</v>
          </cell>
          <cell r="Q65"/>
          <cell r="R65"/>
          <cell r="S65"/>
          <cell r="T65">
            <v>166533</v>
          </cell>
          <cell r="U65"/>
          <cell r="V65"/>
          <cell r="W65" t="str">
            <v>2017-410980-IDEA-341</v>
          </cell>
        </row>
        <row r="66">
          <cell r="B66" t="str">
            <v>220994</v>
          </cell>
          <cell r="C66" t="str">
            <v>Cassville School District</v>
          </cell>
          <cell r="D66" t="str">
            <v>100082387</v>
          </cell>
          <cell r="E66" t="str">
            <v>Cassville School District</v>
          </cell>
          <cell r="F66" t="str">
            <v>IDEA Flow Through</v>
          </cell>
          <cell r="G66" t="str">
            <v>00</v>
          </cell>
          <cell r="H66">
            <v>59535</v>
          </cell>
          <cell r="I66">
            <v>59535</v>
          </cell>
          <cell r="J66">
            <v>0</v>
          </cell>
          <cell r="K66"/>
          <cell r="L66">
            <v>59535</v>
          </cell>
          <cell r="M66"/>
          <cell r="N66"/>
          <cell r="O66"/>
          <cell r="P66">
            <v>59535</v>
          </cell>
          <cell r="Q66"/>
          <cell r="R66"/>
          <cell r="S66"/>
          <cell r="T66">
            <v>59535</v>
          </cell>
          <cell r="U66"/>
          <cell r="V66"/>
          <cell r="W66" t="str">
            <v>2017-220994-IDEA-341</v>
          </cell>
        </row>
        <row r="67">
          <cell r="B67" t="str">
            <v>591029</v>
          </cell>
          <cell r="C67" t="str">
            <v>Cedar Grove-Belgium Area School District</v>
          </cell>
          <cell r="D67" t="str">
            <v>025066598</v>
          </cell>
          <cell r="E67" t="str">
            <v>Cedar Grove-Belgium Area School District</v>
          </cell>
          <cell r="F67" t="str">
            <v>IDEA Flow Through</v>
          </cell>
          <cell r="G67" t="str">
            <v>00</v>
          </cell>
          <cell r="H67">
            <v>180982</v>
          </cell>
          <cell r="I67">
            <v>180982</v>
          </cell>
          <cell r="J67">
            <v>0</v>
          </cell>
          <cell r="K67"/>
          <cell r="L67">
            <v>180982</v>
          </cell>
          <cell r="M67"/>
          <cell r="N67"/>
          <cell r="O67"/>
          <cell r="P67">
            <v>180982</v>
          </cell>
          <cell r="Q67"/>
          <cell r="R67"/>
          <cell r="S67"/>
          <cell r="T67">
            <v>180982</v>
          </cell>
          <cell r="U67"/>
          <cell r="V67"/>
          <cell r="W67" t="str">
            <v>2017-591029-IDEA-341</v>
          </cell>
        </row>
        <row r="68">
          <cell r="B68" t="str">
            <v>451015</v>
          </cell>
          <cell r="C68" t="str">
            <v>Cedarburg School District</v>
          </cell>
          <cell r="D68" t="str">
            <v>080507999</v>
          </cell>
          <cell r="E68" t="str">
            <v>Cedarburg Public School</v>
          </cell>
          <cell r="F68" t="str">
            <v>IDEA Flow Through</v>
          </cell>
          <cell r="G68" t="str">
            <v>00</v>
          </cell>
          <cell r="H68">
            <v>555213</v>
          </cell>
          <cell r="I68">
            <v>555213</v>
          </cell>
          <cell r="J68">
            <v>0</v>
          </cell>
          <cell r="K68"/>
          <cell r="L68">
            <v>555213</v>
          </cell>
          <cell r="M68"/>
          <cell r="N68"/>
          <cell r="O68"/>
          <cell r="P68">
            <v>555213</v>
          </cell>
          <cell r="Q68"/>
          <cell r="R68"/>
          <cell r="S68"/>
          <cell r="T68">
            <v>555213</v>
          </cell>
          <cell r="U68"/>
          <cell r="V68"/>
          <cell r="W68" t="str">
            <v>2017-451015-IDEA-341</v>
          </cell>
        </row>
        <row r="69">
          <cell r="B69" t="str">
            <v>305054</v>
          </cell>
          <cell r="C69" t="str">
            <v>Westosha Central High School District</v>
          </cell>
          <cell r="D69" t="str">
            <v>184359578</v>
          </cell>
          <cell r="E69" t="str">
            <v>Westosha Central High School District</v>
          </cell>
          <cell r="F69" t="str">
            <v>IDEA Flow Through</v>
          </cell>
          <cell r="G69" t="str">
            <v>00</v>
          </cell>
          <cell r="H69">
            <v>173027</v>
          </cell>
          <cell r="I69">
            <v>173027</v>
          </cell>
          <cell r="J69">
            <v>0</v>
          </cell>
          <cell r="K69"/>
          <cell r="L69">
            <v>173027</v>
          </cell>
          <cell r="M69"/>
          <cell r="N69"/>
          <cell r="O69"/>
          <cell r="P69">
            <v>173027</v>
          </cell>
          <cell r="Q69"/>
          <cell r="R69"/>
          <cell r="S69"/>
          <cell r="T69">
            <v>173027</v>
          </cell>
          <cell r="U69"/>
          <cell r="V69"/>
          <cell r="W69" t="str">
            <v>2017-305054-IDEA-341</v>
          </cell>
        </row>
        <row r="70">
          <cell r="B70" t="str">
            <v>501071</v>
          </cell>
          <cell r="C70" t="str">
            <v>Chequamegon School District</v>
          </cell>
          <cell r="D70" t="str">
            <v>831820357</v>
          </cell>
          <cell r="E70" t="str">
            <v>Chequamegon School District</v>
          </cell>
          <cell r="F70" t="str">
            <v>IDEA Flow Through</v>
          </cell>
          <cell r="G70" t="str">
            <v>00</v>
          </cell>
          <cell r="H70">
            <v>187893</v>
          </cell>
          <cell r="I70">
            <v>187893</v>
          </cell>
          <cell r="J70">
            <v>0</v>
          </cell>
          <cell r="K70"/>
          <cell r="L70">
            <v>187893</v>
          </cell>
          <cell r="M70"/>
          <cell r="N70"/>
          <cell r="O70"/>
          <cell r="P70">
            <v>187893</v>
          </cell>
          <cell r="Q70"/>
          <cell r="R70"/>
          <cell r="S70"/>
          <cell r="T70">
            <v>187893</v>
          </cell>
          <cell r="U70"/>
          <cell r="V70"/>
          <cell r="W70" t="str">
            <v>2017-501071-IDEA-341</v>
          </cell>
        </row>
        <row r="71">
          <cell r="B71" t="str">
            <v>031080</v>
          </cell>
          <cell r="C71" t="str">
            <v>Chetek-Weyerhaeuser Area School District</v>
          </cell>
          <cell r="D71" t="str">
            <v>963550251</v>
          </cell>
          <cell r="E71" t="str">
            <v>Chetek-Weyerhaeuser Area School District</v>
          </cell>
          <cell r="F71" t="str">
            <v>IDEA Flow Through</v>
          </cell>
          <cell r="G71" t="str">
            <v>00</v>
          </cell>
          <cell r="H71">
            <v>198964</v>
          </cell>
          <cell r="I71">
            <v>198964</v>
          </cell>
          <cell r="J71">
            <v>0</v>
          </cell>
          <cell r="K71"/>
          <cell r="L71">
            <v>198964</v>
          </cell>
          <cell r="M71"/>
          <cell r="N71"/>
          <cell r="O71"/>
          <cell r="P71">
            <v>198964</v>
          </cell>
          <cell r="Q71"/>
          <cell r="R71"/>
          <cell r="S71"/>
          <cell r="T71">
            <v>198964</v>
          </cell>
          <cell r="U71"/>
          <cell r="V71"/>
          <cell r="W71" t="str">
            <v>2017-031080-IDEA-341</v>
          </cell>
        </row>
        <row r="72">
          <cell r="B72" t="str">
            <v>081085</v>
          </cell>
          <cell r="C72" t="str">
            <v>Chilton School District</v>
          </cell>
          <cell r="D72" t="str">
            <v>002988608</v>
          </cell>
          <cell r="E72" t="str">
            <v>School District of Chilton</v>
          </cell>
          <cell r="F72" t="str">
            <v>IDEA Flow Through</v>
          </cell>
          <cell r="G72" t="str">
            <v>00</v>
          </cell>
          <cell r="H72">
            <v>240632</v>
          </cell>
          <cell r="I72">
            <v>240632</v>
          </cell>
          <cell r="J72">
            <v>0</v>
          </cell>
          <cell r="K72"/>
          <cell r="L72">
            <v>240632</v>
          </cell>
          <cell r="M72"/>
          <cell r="N72"/>
          <cell r="O72"/>
          <cell r="P72">
            <v>240632</v>
          </cell>
          <cell r="Q72"/>
          <cell r="R72"/>
          <cell r="S72"/>
          <cell r="T72">
            <v>240632</v>
          </cell>
          <cell r="U72"/>
          <cell r="V72"/>
          <cell r="W72" t="str">
            <v>2017-081085-IDEA-341</v>
          </cell>
        </row>
        <row r="73">
          <cell r="B73" t="str">
            <v>091092</v>
          </cell>
          <cell r="C73" t="str">
            <v>Chippewa Falls Area School District</v>
          </cell>
          <cell r="D73">
            <v>157587247</v>
          </cell>
          <cell r="E73" t="str">
            <v>Chippewa Falls Area Unified School District</v>
          </cell>
          <cell r="F73" t="str">
            <v>IDEA Flow Through</v>
          </cell>
          <cell r="G73" t="str">
            <v>00</v>
          </cell>
          <cell r="H73">
            <v>949738</v>
          </cell>
          <cell r="I73">
            <v>949738</v>
          </cell>
          <cell r="J73">
            <v>0</v>
          </cell>
          <cell r="K73"/>
          <cell r="L73">
            <v>949738</v>
          </cell>
          <cell r="M73"/>
          <cell r="N73"/>
          <cell r="O73"/>
          <cell r="P73">
            <v>949738</v>
          </cell>
          <cell r="Q73"/>
          <cell r="R73"/>
          <cell r="S73"/>
          <cell r="T73">
            <v>949738</v>
          </cell>
          <cell r="U73"/>
          <cell r="V73"/>
          <cell r="W73" t="str">
            <v>2017-091092-IDEA-341</v>
          </cell>
        </row>
        <row r="74">
          <cell r="B74" t="str">
            <v>481120</v>
          </cell>
          <cell r="C74" t="str">
            <v>Clayton School District</v>
          </cell>
          <cell r="D74" t="str">
            <v>097892558</v>
          </cell>
          <cell r="E74" t="str">
            <v>Clayton School District</v>
          </cell>
          <cell r="F74" t="str">
            <v>IDEA Flow Through</v>
          </cell>
          <cell r="G74" t="str">
            <v>00</v>
          </cell>
          <cell r="H74">
            <v>76482</v>
          </cell>
          <cell r="I74">
            <v>76482</v>
          </cell>
          <cell r="J74">
            <v>0</v>
          </cell>
          <cell r="K74"/>
          <cell r="L74">
            <v>76482</v>
          </cell>
          <cell r="M74"/>
          <cell r="N74"/>
          <cell r="O74"/>
          <cell r="P74">
            <v>76482</v>
          </cell>
          <cell r="Q74"/>
          <cell r="R74"/>
          <cell r="S74"/>
          <cell r="T74">
            <v>76482</v>
          </cell>
          <cell r="U74"/>
          <cell r="V74"/>
          <cell r="W74" t="str">
            <v>2017-481120-IDEA-341</v>
          </cell>
        </row>
        <row r="75">
          <cell r="B75" t="str">
            <v>481127</v>
          </cell>
          <cell r="C75" t="str">
            <v>Clear Lake School District</v>
          </cell>
          <cell r="D75">
            <v>100082429</v>
          </cell>
          <cell r="E75" t="str">
            <v>Clear Lake School District</v>
          </cell>
          <cell r="F75" t="str">
            <v>IDEA Flow Through</v>
          </cell>
          <cell r="G75" t="str">
            <v>00</v>
          </cell>
          <cell r="H75">
            <v>134360</v>
          </cell>
          <cell r="I75">
            <v>134360</v>
          </cell>
          <cell r="J75">
            <v>0</v>
          </cell>
          <cell r="K75"/>
          <cell r="L75">
            <v>134360</v>
          </cell>
          <cell r="M75"/>
          <cell r="N75"/>
          <cell r="O75"/>
          <cell r="P75">
            <v>134360</v>
          </cell>
          <cell r="Q75"/>
          <cell r="R75"/>
          <cell r="S75"/>
          <cell r="T75">
            <v>134360</v>
          </cell>
          <cell r="U75"/>
          <cell r="V75"/>
          <cell r="W75" t="str">
            <v>2017-481127-IDEA-341</v>
          </cell>
        </row>
        <row r="76">
          <cell r="B76" t="str">
            <v>531134</v>
          </cell>
          <cell r="C76" t="str">
            <v>Clinton Community School District</v>
          </cell>
          <cell r="D76">
            <v>120526975</v>
          </cell>
          <cell r="E76" t="str">
            <v>Clinton Community School District</v>
          </cell>
          <cell r="F76" t="str">
            <v>IDEA Flow Through</v>
          </cell>
          <cell r="G76" t="str">
            <v>00</v>
          </cell>
          <cell r="H76">
            <v>225831</v>
          </cell>
          <cell r="I76">
            <v>225831</v>
          </cell>
          <cell r="J76">
            <v>0</v>
          </cell>
          <cell r="K76"/>
          <cell r="L76">
            <v>225831</v>
          </cell>
          <cell r="M76"/>
          <cell r="N76"/>
          <cell r="O76"/>
          <cell r="P76">
            <v>225831</v>
          </cell>
          <cell r="Q76"/>
          <cell r="R76"/>
          <cell r="S76"/>
          <cell r="T76">
            <v>225831</v>
          </cell>
          <cell r="U76"/>
          <cell r="V76"/>
          <cell r="W76" t="str">
            <v>2017-531134-IDEA-341</v>
          </cell>
        </row>
        <row r="77">
          <cell r="B77" t="str">
            <v>681141</v>
          </cell>
          <cell r="C77" t="str">
            <v>Clintonville School District</v>
          </cell>
          <cell r="D77" t="str">
            <v>030187405</v>
          </cell>
          <cell r="E77" t="str">
            <v>Clitonville Public School district</v>
          </cell>
          <cell r="F77" t="str">
            <v>IDEA Flow Through</v>
          </cell>
          <cell r="G77" t="str">
            <v>00</v>
          </cell>
          <cell r="H77">
            <v>331449</v>
          </cell>
          <cell r="I77">
            <v>331449</v>
          </cell>
          <cell r="J77">
            <v>0</v>
          </cell>
          <cell r="K77"/>
          <cell r="L77">
            <v>331449</v>
          </cell>
          <cell r="M77"/>
          <cell r="N77"/>
          <cell r="O77"/>
          <cell r="P77">
            <v>331449</v>
          </cell>
          <cell r="Q77"/>
          <cell r="R77"/>
          <cell r="S77"/>
          <cell r="T77">
            <v>331449</v>
          </cell>
          <cell r="U77"/>
          <cell r="V77"/>
          <cell r="W77" t="str">
            <v>2017-681141-IDEA-341</v>
          </cell>
        </row>
        <row r="78">
          <cell r="B78" t="str">
            <v>061155</v>
          </cell>
          <cell r="C78" t="str">
            <v>Cochrane-Fountain City School District</v>
          </cell>
          <cell r="D78">
            <v>874235906</v>
          </cell>
          <cell r="E78" t="str">
            <v>Cochrane-Fountain City School District</v>
          </cell>
          <cell r="F78" t="str">
            <v>IDEA Flow Through</v>
          </cell>
          <cell r="G78" t="str">
            <v>00</v>
          </cell>
          <cell r="H78">
            <v>127925</v>
          </cell>
          <cell r="I78">
            <v>127925</v>
          </cell>
          <cell r="J78">
            <v>0</v>
          </cell>
          <cell r="K78"/>
          <cell r="L78">
            <v>127925</v>
          </cell>
          <cell r="M78"/>
          <cell r="N78"/>
          <cell r="O78"/>
          <cell r="P78">
            <v>127925</v>
          </cell>
          <cell r="Q78"/>
          <cell r="R78"/>
          <cell r="S78"/>
          <cell r="T78">
            <v>127925</v>
          </cell>
          <cell r="U78"/>
          <cell r="V78"/>
          <cell r="W78" t="str">
            <v>2017-061155-IDEA-341</v>
          </cell>
        </row>
        <row r="79">
          <cell r="B79" t="str">
            <v>101162</v>
          </cell>
          <cell r="C79" t="str">
            <v>Colby School District</v>
          </cell>
          <cell r="D79">
            <v>100082445</v>
          </cell>
          <cell r="E79" t="str">
            <v>Colby School District</v>
          </cell>
          <cell r="F79" t="str">
            <v>IDEA Flow Through</v>
          </cell>
          <cell r="G79" t="str">
            <v>00</v>
          </cell>
          <cell r="H79">
            <v>212957</v>
          </cell>
          <cell r="I79">
            <v>212957</v>
          </cell>
          <cell r="J79">
            <v>0</v>
          </cell>
          <cell r="K79"/>
          <cell r="L79">
            <v>212957</v>
          </cell>
          <cell r="M79"/>
          <cell r="N79"/>
          <cell r="O79"/>
          <cell r="P79">
            <v>212957</v>
          </cell>
          <cell r="Q79"/>
          <cell r="R79"/>
          <cell r="S79"/>
          <cell r="T79">
            <v>212957</v>
          </cell>
          <cell r="U79"/>
          <cell r="V79"/>
          <cell r="W79" t="str">
            <v>2017-101162-IDEA-341</v>
          </cell>
        </row>
        <row r="80">
          <cell r="B80" t="str">
            <v>381169</v>
          </cell>
          <cell r="C80" t="str">
            <v>Coleman School District</v>
          </cell>
          <cell r="D80" t="str">
            <v>017089863</v>
          </cell>
          <cell r="E80" t="str">
            <v>School District of Coleman</v>
          </cell>
          <cell r="F80" t="str">
            <v>IDEA Flow Through</v>
          </cell>
          <cell r="G80" t="str">
            <v>00</v>
          </cell>
          <cell r="H80">
            <v>164812</v>
          </cell>
          <cell r="I80">
            <v>164812</v>
          </cell>
          <cell r="J80">
            <v>0</v>
          </cell>
          <cell r="K80"/>
          <cell r="L80">
            <v>164812</v>
          </cell>
          <cell r="M80"/>
          <cell r="N80"/>
          <cell r="O80"/>
          <cell r="P80">
            <v>164812</v>
          </cell>
          <cell r="Q80"/>
          <cell r="R80"/>
          <cell r="S80"/>
          <cell r="T80">
            <v>164812</v>
          </cell>
          <cell r="U80"/>
          <cell r="V80"/>
          <cell r="W80" t="str">
            <v>2017-381169-IDEA-341</v>
          </cell>
        </row>
        <row r="81">
          <cell r="B81" t="str">
            <v>171176</v>
          </cell>
          <cell r="C81" t="str">
            <v>Colfax School District</v>
          </cell>
          <cell r="D81">
            <v>100876663</v>
          </cell>
          <cell r="E81" t="str">
            <v>Colfax School District</v>
          </cell>
          <cell r="F81" t="str">
            <v>IDEA Flow Through</v>
          </cell>
          <cell r="G81" t="str">
            <v>00</v>
          </cell>
          <cell r="H81">
            <v>157417</v>
          </cell>
          <cell r="I81">
            <v>157417</v>
          </cell>
          <cell r="J81">
            <v>0</v>
          </cell>
          <cell r="K81"/>
          <cell r="L81">
            <v>157417</v>
          </cell>
          <cell r="M81"/>
          <cell r="N81"/>
          <cell r="O81"/>
          <cell r="P81">
            <v>157417</v>
          </cell>
          <cell r="Q81"/>
          <cell r="R81"/>
          <cell r="S81"/>
          <cell r="T81">
            <v>157417</v>
          </cell>
          <cell r="U81"/>
          <cell r="V81"/>
          <cell r="W81" t="str">
            <v>2017-171176-IDEA-341</v>
          </cell>
        </row>
        <row r="82">
          <cell r="B82" t="str">
            <v>111183</v>
          </cell>
          <cell r="C82" t="str">
            <v>Columbus School District</v>
          </cell>
          <cell r="D82" t="str">
            <v>004272019</v>
          </cell>
          <cell r="E82" t="str">
            <v>Columbus School District</v>
          </cell>
          <cell r="F82" t="str">
            <v>IDEA Flow Through</v>
          </cell>
          <cell r="G82" t="str">
            <v>00</v>
          </cell>
          <cell r="H82">
            <v>282150</v>
          </cell>
          <cell r="I82">
            <v>282150</v>
          </cell>
          <cell r="J82">
            <v>0</v>
          </cell>
          <cell r="K82"/>
          <cell r="L82">
            <v>282150</v>
          </cell>
          <cell r="M82"/>
          <cell r="N82"/>
          <cell r="O82"/>
          <cell r="P82">
            <v>282150</v>
          </cell>
          <cell r="Q82"/>
          <cell r="R82"/>
          <cell r="S82"/>
          <cell r="T82">
            <v>282150</v>
          </cell>
          <cell r="U82"/>
          <cell r="V82"/>
          <cell r="W82" t="str">
            <v>2017-111183-IDEA-341</v>
          </cell>
        </row>
        <row r="83">
          <cell r="B83" t="str">
            <v>091204</v>
          </cell>
          <cell r="C83" t="str">
            <v>Cornell School District</v>
          </cell>
          <cell r="D83" t="str">
            <v>193459005</v>
          </cell>
          <cell r="E83" t="str">
            <v>Cornell School District</v>
          </cell>
          <cell r="F83" t="str">
            <v>IDEA Flow Through</v>
          </cell>
          <cell r="G83" t="str">
            <v>00</v>
          </cell>
          <cell r="H83">
            <v>100691</v>
          </cell>
          <cell r="I83">
            <v>100691</v>
          </cell>
          <cell r="J83">
            <v>0</v>
          </cell>
          <cell r="K83"/>
          <cell r="L83">
            <v>100691</v>
          </cell>
          <cell r="M83"/>
          <cell r="N83"/>
          <cell r="O83"/>
          <cell r="P83">
            <v>100691</v>
          </cell>
          <cell r="Q83"/>
          <cell r="R83"/>
          <cell r="S83"/>
          <cell r="T83">
            <v>100691</v>
          </cell>
          <cell r="U83"/>
          <cell r="V83"/>
          <cell r="W83" t="str">
            <v>2017-091204-IDEA-341</v>
          </cell>
        </row>
        <row r="84">
          <cell r="B84" t="str">
            <v>211218</v>
          </cell>
          <cell r="C84" t="str">
            <v>Crandon School District</v>
          </cell>
          <cell r="D84">
            <v>100580265</v>
          </cell>
          <cell r="E84" t="str">
            <v>School District of Crandon, Inc.</v>
          </cell>
          <cell r="F84" t="str">
            <v>IDEA Flow Through</v>
          </cell>
          <cell r="G84" t="str">
            <v>00</v>
          </cell>
          <cell r="H84">
            <v>202311</v>
          </cell>
          <cell r="I84">
            <v>202311</v>
          </cell>
          <cell r="J84">
            <v>0</v>
          </cell>
          <cell r="K84"/>
          <cell r="L84">
            <v>202311</v>
          </cell>
          <cell r="M84"/>
          <cell r="N84"/>
          <cell r="O84"/>
          <cell r="P84">
            <v>202311</v>
          </cell>
          <cell r="Q84"/>
          <cell r="R84"/>
          <cell r="S84"/>
          <cell r="T84">
            <v>202311</v>
          </cell>
          <cell r="U84"/>
          <cell r="V84"/>
          <cell r="W84" t="str">
            <v>2017-211218-IDEA-341</v>
          </cell>
        </row>
        <row r="85">
          <cell r="B85" t="str">
            <v>381232</v>
          </cell>
          <cell r="C85" t="str">
            <v>Crivitz School District</v>
          </cell>
          <cell r="D85" t="str">
            <v>017268210</v>
          </cell>
          <cell r="E85" t="str">
            <v>School District of Crivitz</v>
          </cell>
          <cell r="F85" t="str">
            <v>IDEA Flow Through</v>
          </cell>
          <cell r="G85" t="str">
            <v>00</v>
          </cell>
          <cell r="H85">
            <v>170908</v>
          </cell>
          <cell r="I85">
            <v>170908</v>
          </cell>
          <cell r="J85">
            <v>0</v>
          </cell>
          <cell r="K85"/>
          <cell r="L85">
            <v>170908</v>
          </cell>
          <cell r="M85"/>
          <cell r="N85"/>
          <cell r="O85"/>
          <cell r="P85">
            <v>170908</v>
          </cell>
          <cell r="Q85"/>
          <cell r="R85"/>
          <cell r="S85"/>
          <cell r="T85">
            <v>170908</v>
          </cell>
          <cell r="U85"/>
          <cell r="V85"/>
          <cell r="W85" t="str">
            <v>2017-381232-IDEA-341</v>
          </cell>
        </row>
        <row r="86">
          <cell r="B86" t="str">
            <v>221246</v>
          </cell>
          <cell r="C86" t="str">
            <v>Cuba City School District</v>
          </cell>
          <cell r="D86" t="str">
            <v>052762226</v>
          </cell>
          <cell r="E86" t="str">
            <v>Cuba City Community School District</v>
          </cell>
          <cell r="F86" t="str">
            <v>IDEA Flow Through</v>
          </cell>
          <cell r="G86" t="str">
            <v>00</v>
          </cell>
          <cell r="H86">
            <v>173151</v>
          </cell>
          <cell r="I86">
            <v>173151</v>
          </cell>
          <cell r="J86">
            <v>0</v>
          </cell>
          <cell r="K86"/>
          <cell r="L86">
            <v>173151</v>
          </cell>
          <cell r="M86"/>
          <cell r="N86"/>
          <cell r="O86"/>
          <cell r="P86">
            <v>173151</v>
          </cell>
          <cell r="Q86"/>
          <cell r="R86"/>
          <cell r="S86"/>
          <cell r="T86">
            <v>173151</v>
          </cell>
          <cell r="U86"/>
          <cell r="V86"/>
          <cell r="W86" t="str">
            <v>2017-221246-IDEA-341</v>
          </cell>
        </row>
        <row r="87">
          <cell r="B87" t="str">
            <v>401253</v>
          </cell>
          <cell r="C87" t="str">
            <v>Cudahy School District</v>
          </cell>
          <cell r="D87" t="str">
            <v>032122525</v>
          </cell>
          <cell r="E87" t="str">
            <v>School District of Cudahy</v>
          </cell>
          <cell r="F87" t="str">
            <v>IDEA Flow Through</v>
          </cell>
          <cell r="G87" t="str">
            <v>00</v>
          </cell>
          <cell r="H87">
            <v>545730</v>
          </cell>
          <cell r="I87">
            <v>545730</v>
          </cell>
          <cell r="J87">
            <v>0</v>
          </cell>
          <cell r="K87"/>
          <cell r="L87">
            <v>545730</v>
          </cell>
          <cell r="M87"/>
          <cell r="N87"/>
          <cell r="O87"/>
          <cell r="P87">
            <v>545730</v>
          </cell>
          <cell r="Q87"/>
          <cell r="R87"/>
          <cell r="S87"/>
          <cell r="T87">
            <v>545730</v>
          </cell>
          <cell r="U87"/>
          <cell r="V87"/>
          <cell r="W87" t="str">
            <v>2017-401253-IDEA-341</v>
          </cell>
        </row>
        <row r="88">
          <cell r="B88" t="str">
            <v>031260</v>
          </cell>
          <cell r="C88" t="str">
            <v>Cumberland School District</v>
          </cell>
          <cell r="D88" t="str">
            <v>094042439</v>
          </cell>
          <cell r="E88" t="str">
            <v>Cumberland School District</v>
          </cell>
          <cell r="F88" t="str">
            <v>IDEA Flow Through</v>
          </cell>
          <cell r="G88" t="str">
            <v>00</v>
          </cell>
          <cell r="H88">
            <v>210102</v>
          </cell>
          <cell r="I88">
            <v>210102</v>
          </cell>
          <cell r="J88">
            <v>0</v>
          </cell>
          <cell r="K88"/>
          <cell r="L88">
            <v>210102</v>
          </cell>
          <cell r="M88"/>
          <cell r="N88"/>
          <cell r="O88"/>
          <cell r="P88">
            <v>210102</v>
          </cell>
          <cell r="Q88"/>
          <cell r="R88"/>
          <cell r="S88"/>
          <cell r="T88">
            <v>210102</v>
          </cell>
          <cell r="U88"/>
          <cell r="V88"/>
          <cell r="W88" t="str">
            <v>2017-031260-IDEA-341</v>
          </cell>
        </row>
        <row r="89">
          <cell r="B89" t="str">
            <v>374970</v>
          </cell>
          <cell r="C89" t="str">
            <v>D C Everest Area School District</v>
          </cell>
          <cell r="D89" t="str">
            <v>096824677</v>
          </cell>
          <cell r="E89" t="str">
            <v>D C Everest Area School District</v>
          </cell>
          <cell r="F89" t="str">
            <v>IDEA Flow Through</v>
          </cell>
          <cell r="G89" t="str">
            <v>00</v>
          </cell>
          <cell r="H89">
            <v>1034703</v>
          </cell>
          <cell r="I89">
            <v>1034703</v>
          </cell>
          <cell r="J89">
            <v>0</v>
          </cell>
          <cell r="K89"/>
          <cell r="L89">
            <v>1034703</v>
          </cell>
          <cell r="M89"/>
          <cell r="N89"/>
          <cell r="O89"/>
          <cell r="P89">
            <v>1034703</v>
          </cell>
          <cell r="Q89"/>
          <cell r="R89"/>
          <cell r="S89"/>
          <cell r="T89">
            <v>1034703</v>
          </cell>
          <cell r="U89"/>
          <cell r="V89"/>
          <cell r="W89" t="str">
            <v>2017-374970-IDEA-341</v>
          </cell>
        </row>
        <row r="90">
          <cell r="B90" t="str">
            <v>331295</v>
          </cell>
          <cell r="C90" t="str">
            <v>Darlington Community School District</v>
          </cell>
          <cell r="D90">
            <v>184359644</v>
          </cell>
          <cell r="E90" t="str">
            <v>Darlington Community School District</v>
          </cell>
          <cell r="F90" t="str">
            <v>IDEA Flow Through</v>
          </cell>
          <cell r="G90" t="str">
            <v>00</v>
          </cell>
          <cell r="H90">
            <v>168546</v>
          </cell>
          <cell r="I90">
            <v>168546</v>
          </cell>
          <cell r="J90">
            <v>0</v>
          </cell>
          <cell r="K90"/>
          <cell r="L90">
            <v>168546</v>
          </cell>
          <cell r="M90"/>
          <cell r="N90"/>
          <cell r="O90"/>
          <cell r="P90">
            <v>168546</v>
          </cell>
          <cell r="Q90"/>
          <cell r="R90"/>
          <cell r="S90"/>
          <cell r="T90">
            <v>168546</v>
          </cell>
          <cell r="U90"/>
          <cell r="V90"/>
          <cell r="W90" t="str">
            <v>2017-331295-IDEA-341</v>
          </cell>
        </row>
        <row r="91">
          <cell r="B91" t="str">
            <v>131309</v>
          </cell>
          <cell r="C91" t="str">
            <v>Deerfield Community School District</v>
          </cell>
          <cell r="D91">
            <v>100580604</v>
          </cell>
          <cell r="E91" t="str">
            <v>Deerfield Community School District</v>
          </cell>
          <cell r="F91" t="str">
            <v>IDEA Flow Through</v>
          </cell>
          <cell r="G91" t="str">
            <v>00</v>
          </cell>
          <cell r="H91">
            <v>153214</v>
          </cell>
          <cell r="I91">
            <v>153214</v>
          </cell>
          <cell r="J91">
            <v>0</v>
          </cell>
          <cell r="K91"/>
          <cell r="L91">
            <v>153214</v>
          </cell>
          <cell r="M91"/>
          <cell r="N91"/>
          <cell r="O91"/>
          <cell r="P91">
            <v>153214</v>
          </cell>
          <cell r="Q91"/>
          <cell r="R91"/>
          <cell r="S91"/>
          <cell r="T91">
            <v>153214</v>
          </cell>
          <cell r="U91"/>
          <cell r="V91"/>
          <cell r="W91" t="str">
            <v>2017-131309-IDEA-341</v>
          </cell>
        </row>
        <row r="92">
          <cell r="B92" t="str">
            <v>131316</v>
          </cell>
          <cell r="C92" t="str">
            <v>DeForest Area School District</v>
          </cell>
          <cell r="D92" t="str">
            <v>100082536</v>
          </cell>
          <cell r="E92" t="str">
            <v>DeForest Area School District</v>
          </cell>
          <cell r="F92" t="str">
            <v>IDEA Flow Through</v>
          </cell>
          <cell r="G92" t="str">
            <v>00</v>
          </cell>
          <cell r="H92">
            <v>662658</v>
          </cell>
          <cell r="I92">
            <v>662658</v>
          </cell>
          <cell r="J92">
            <v>0</v>
          </cell>
          <cell r="K92"/>
          <cell r="L92">
            <v>662658</v>
          </cell>
          <cell r="M92"/>
          <cell r="N92"/>
          <cell r="O92"/>
          <cell r="P92">
            <v>662658</v>
          </cell>
          <cell r="Q92"/>
          <cell r="R92"/>
          <cell r="S92"/>
          <cell r="T92">
            <v>662658</v>
          </cell>
          <cell r="U92"/>
          <cell r="V92"/>
          <cell r="W92" t="str">
            <v>2017-131316-IDEA-341</v>
          </cell>
        </row>
        <row r="93">
          <cell r="B93" t="str">
            <v>641380</v>
          </cell>
          <cell r="C93" t="str">
            <v>Delavan-Darien School District</v>
          </cell>
          <cell r="D93" t="str">
            <v>021105127</v>
          </cell>
          <cell r="E93" t="str">
            <v>Delavan-Darien School District</v>
          </cell>
          <cell r="F93" t="str">
            <v>IDEA Flow Through</v>
          </cell>
          <cell r="G93" t="str">
            <v>00</v>
          </cell>
          <cell r="H93">
            <v>506295</v>
          </cell>
          <cell r="I93">
            <v>506295</v>
          </cell>
          <cell r="J93">
            <v>0</v>
          </cell>
          <cell r="K93"/>
          <cell r="L93">
            <v>506295</v>
          </cell>
          <cell r="M93"/>
          <cell r="N93"/>
          <cell r="O93"/>
          <cell r="P93">
            <v>506295</v>
          </cell>
          <cell r="Q93"/>
          <cell r="R93"/>
          <cell r="S93"/>
          <cell r="T93">
            <v>506295</v>
          </cell>
          <cell r="U93"/>
          <cell r="V93"/>
          <cell r="W93" t="str">
            <v>2017-641380-IDEA-341</v>
          </cell>
        </row>
        <row r="94">
          <cell r="B94" t="str">
            <v>051407</v>
          </cell>
          <cell r="C94" t="str">
            <v>Denmark School District</v>
          </cell>
          <cell r="D94" t="str">
            <v>001851153</v>
          </cell>
          <cell r="E94" t="str">
            <v>School District of Denmark</v>
          </cell>
          <cell r="F94" t="str">
            <v>IDEA Flow Through</v>
          </cell>
          <cell r="G94" t="str">
            <v>00</v>
          </cell>
          <cell r="H94">
            <v>308744</v>
          </cell>
          <cell r="I94">
            <v>308744</v>
          </cell>
          <cell r="J94">
            <v>0</v>
          </cell>
          <cell r="K94"/>
          <cell r="L94">
            <v>308744</v>
          </cell>
          <cell r="M94"/>
          <cell r="N94"/>
          <cell r="O94"/>
          <cell r="P94">
            <v>308744</v>
          </cell>
          <cell r="Q94"/>
          <cell r="R94"/>
          <cell r="S94"/>
          <cell r="T94">
            <v>308744</v>
          </cell>
          <cell r="U94"/>
          <cell r="V94"/>
          <cell r="W94" t="str">
            <v>2017-051407-IDEA-341</v>
          </cell>
        </row>
        <row r="95">
          <cell r="B95" t="str">
            <v>051414</v>
          </cell>
          <cell r="C95" t="str">
            <v>DePere School District</v>
          </cell>
          <cell r="D95">
            <v>100082544</v>
          </cell>
          <cell r="E95" t="str">
            <v>DePere School District</v>
          </cell>
          <cell r="F95" t="str">
            <v>IDEA Flow Through</v>
          </cell>
          <cell r="G95" t="str">
            <v>00</v>
          </cell>
          <cell r="H95">
            <v>670988</v>
          </cell>
          <cell r="I95">
            <v>670988</v>
          </cell>
          <cell r="J95">
            <v>0</v>
          </cell>
          <cell r="K95"/>
          <cell r="L95">
            <v>670988</v>
          </cell>
          <cell r="M95"/>
          <cell r="N95"/>
          <cell r="O95"/>
          <cell r="P95">
            <v>670988</v>
          </cell>
          <cell r="Q95"/>
          <cell r="R95"/>
          <cell r="S95"/>
          <cell r="T95">
            <v>670988</v>
          </cell>
          <cell r="U95"/>
          <cell r="V95"/>
          <cell r="W95" t="str">
            <v>2017-051414-IDEA-341</v>
          </cell>
        </row>
        <row r="96">
          <cell r="B96" t="str">
            <v>621421</v>
          </cell>
          <cell r="C96" t="str">
            <v>De Soto Area School District</v>
          </cell>
          <cell r="D96" t="str">
            <v>193079589</v>
          </cell>
          <cell r="E96" t="str">
            <v>De Soto Area School District</v>
          </cell>
          <cell r="F96" t="str">
            <v>IDEA Flow Through</v>
          </cell>
          <cell r="G96" t="str">
            <v>00</v>
          </cell>
          <cell r="H96">
            <v>115102</v>
          </cell>
          <cell r="I96">
            <v>115102</v>
          </cell>
          <cell r="J96">
            <v>0</v>
          </cell>
          <cell r="K96"/>
          <cell r="L96">
            <v>115102</v>
          </cell>
          <cell r="M96"/>
          <cell r="N96"/>
          <cell r="O96"/>
          <cell r="P96">
            <v>115102</v>
          </cell>
          <cell r="Q96"/>
          <cell r="R96"/>
          <cell r="S96"/>
          <cell r="T96">
            <v>115102</v>
          </cell>
          <cell r="U96"/>
          <cell r="V96"/>
          <cell r="W96" t="str">
            <v>2017-621421-IDEA-341</v>
          </cell>
        </row>
        <row r="97">
          <cell r="B97" t="str">
            <v>142744</v>
          </cell>
          <cell r="C97" t="str">
            <v>Dodgeland School District</v>
          </cell>
          <cell r="D97" t="str">
            <v>093029973</v>
          </cell>
          <cell r="E97" t="str">
            <v>Dodgeland School District</v>
          </cell>
          <cell r="F97" t="str">
            <v>IDEA Flow Through</v>
          </cell>
          <cell r="G97" t="str">
            <v>00</v>
          </cell>
          <cell r="H97">
            <v>199371</v>
          </cell>
          <cell r="I97">
            <v>199371</v>
          </cell>
          <cell r="J97">
            <v>0</v>
          </cell>
          <cell r="K97"/>
          <cell r="L97">
            <v>199371</v>
          </cell>
          <cell r="M97"/>
          <cell r="N97"/>
          <cell r="O97"/>
          <cell r="P97">
            <v>199371</v>
          </cell>
          <cell r="Q97"/>
          <cell r="R97"/>
          <cell r="S97"/>
          <cell r="T97">
            <v>199371</v>
          </cell>
          <cell r="U97"/>
          <cell r="V97"/>
          <cell r="W97" t="str">
            <v>2017-142744-IDEA-341</v>
          </cell>
        </row>
        <row r="98">
          <cell r="B98" t="str">
            <v>251428</v>
          </cell>
          <cell r="C98" t="str">
            <v>Dodgeville School District</v>
          </cell>
          <cell r="D98" t="str">
            <v>096347166</v>
          </cell>
          <cell r="E98" t="str">
            <v>Dodgeville School District</v>
          </cell>
          <cell r="F98" t="str">
            <v>IDEA Flow Through</v>
          </cell>
          <cell r="G98" t="str">
            <v>00</v>
          </cell>
          <cell r="H98">
            <v>288104</v>
          </cell>
          <cell r="I98">
            <v>288104</v>
          </cell>
          <cell r="J98">
            <v>0</v>
          </cell>
          <cell r="K98"/>
          <cell r="L98">
            <v>288104</v>
          </cell>
          <cell r="M98"/>
          <cell r="N98"/>
          <cell r="O98"/>
          <cell r="P98">
            <v>288104</v>
          </cell>
          <cell r="Q98"/>
          <cell r="R98"/>
          <cell r="S98"/>
          <cell r="T98">
            <v>288104</v>
          </cell>
          <cell r="U98"/>
          <cell r="V98"/>
          <cell r="W98" t="str">
            <v>2017-251428-IDEA-341</v>
          </cell>
        </row>
        <row r="99">
          <cell r="B99" t="str">
            <v>511449</v>
          </cell>
          <cell r="C99" t="str">
            <v>Dover #1 School District</v>
          </cell>
          <cell r="D99" t="str">
            <v>100607803</v>
          </cell>
          <cell r="E99" t="str">
            <v>Dover #1 School District</v>
          </cell>
          <cell r="F99" t="str">
            <v>IDEA Flow Through</v>
          </cell>
          <cell r="G99" t="str">
            <v>00</v>
          </cell>
          <cell r="H99">
            <v>14765</v>
          </cell>
          <cell r="I99">
            <v>14765</v>
          </cell>
          <cell r="J99">
            <v>0</v>
          </cell>
          <cell r="K99"/>
          <cell r="L99">
            <v>14765</v>
          </cell>
          <cell r="M99"/>
          <cell r="N99"/>
          <cell r="O99"/>
          <cell r="P99">
            <v>14765</v>
          </cell>
          <cell r="Q99"/>
          <cell r="R99"/>
          <cell r="S99"/>
          <cell r="T99">
            <v>14765</v>
          </cell>
          <cell r="U99"/>
          <cell r="V99"/>
          <cell r="W99" t="str">
            <v>2017-511449-IDEA-341</v>
          </cell>
        </row>
        <row r="100">
          <cell r="B100" t="str">
            <v>041491</v>
          </cell>
          <cell r="C100" t="str">
            <v>Drummond Area School District</v>
          </cell>
          <cell r="D100">
            <v>189345903</v>
          </cell>
          <cell r="E100" t="str">
            <v>Drummond Area School District</v>
          </cell>
          <cell r="F100" t="str">
            <v>IDEA Flow Through</v>
          </cell>
          <cell r="G100" t="str">
            <v>00</v>
          </cell>
          <cell r="H100">
            <v>90540</v>
          </cell>
          <cell r="I100">
            <v>90540</v>
          </cell>
          <cell r="J100">
            <v>0</v>
          </cell>
          <cell r="K100"/>
          <cell r="L100">
            <v>90540</v>
          </cell>
          <cell r="M100"/>
          <cell r="N100"/>
          <cell r="O100"/>
          <cell r="P100">
            <v>90540</v>
          </cell>
          <cell r="Q100"/>
          <cell r="R100"/>
          <cell r="S100"/>
          <cell r="T100">
            <v>90540</v>
          </cell>
          <cell r="U100"/>
          <cell r="V100"/>
          <cell r="W100" t="str">
            <v>2017-041491-IDEA-341</v>
          </cell>
        </row>
        <row r="101">
          <cell r="B101" t="str">
            <v>461499</v>
          </cell>
          <cell r="C101" t="str">
            <v>Durand School District</v>
          </cell>
          <cell r="D101">
            <v>100675248</v>
          </cell>
          <cell r="E101" t="str">
            <v>Durand School District</v>
          </cell>
          <cell r="F101" t="str">
            <v>IDEA Flow Through</v>
          </cell>
          <cell r="G101" t="str">
            <v>00</v>
          </cell>
          <cell r="H101">
            <v>257021</v>
          </cell>
          <cell r="I101">
            <v>257021</v>
          </cell>
          <cell r="J101">
            <v>0</v>
          </cell>
          <cell r="K101"/>
          <cell r="L101">
            <v>257021</v>
          </cell>
          <cell r="M101"/>
          <cell r="N101"/>
          <cell r="O101"/>
          <cell r="P101">
            <v>257021</v>
          </cell>
          <cell r="Q101"/>
          <cell r="R101"/>
          <cell r="S101"/>
          <cell r="T101">
            <v>257021</v>
          </cell>
          <cell r="U101"/>
          <cell r="V101"/>
          <cell r="W101" t="str">
            <v>2017-461499-IDEA-341</v>
          </cell>
        </row>
        <row r="102">
          <cell r="B102" t="str">
            <v>641540</v>
          </cell>
          <cell r="C102" t="str">
            <v>East Troy Community School District</v>
          </cell>
          <cell r="D102" t="str">
            <v>026713628</v>
          </cell>
          <cell r="E102" t="str">
            <v>East Troy Community School District</v>
          </cell>
          <cell r="F102" t="str">
            <v>IDEA Flow Through</v>
          </cell>
          <cell r="G102" t="str">
            <v>00</v>
          </cell>
          <cell r="H102">
            <v>319745</v>
          </cell>
          <cell r="I102">
            <v>319745</v>
          </cell>
          <cell r="J102">
            <v>0</v>
          </cell>
          <cell r="K102"/>
          <cell r="L102">
            <v>319745</v>
          </cell>
          <cell r="M102"/>
          <cell r="N102"/>
          <cell r="O102"/>
          <cell r="P102">
            <v>319745</v>
          </cell>
          <cell r="Q102"/>
          <cell r="R102"/>
          <cell r="S102"/>
          <cell r="T102">
            <v>319745</v>
          </cell>
          <cell r="U102"/>
          <cell r="V102"/>
          <cell r="W102" t="str">
            <v>2017-641540-IDEA-341</v>
          </cell>
        </row>
        <row r="103">
          <cell r="B103" t="str">
            <v>181554</v>
          </cell>
          <cell r="C103" t="str">
            <v>Eau Claire Area School District</v>
          </cell>
          <cell r="D103" t="str">
            <v>076505734</v>
          </cell>
          <cell r="E103" t="str">
            <v>Eau Claire Area School District</v>
          </cell>
          <cell r="F103" t="str">
            <v>IDEA Flow Through</v>
          </cell>
          <cell r="G103" t="str">
            <v>00</v>
          </cell>
          <cell r="H103">
            <v>2251894</v>
          </cell>
          <cell r="I103">
            <v>2251894</v>
          </cell>
          <cell r="J103">
            <v>0</v>
          </cell>
          <cell r="K103"/>
          <cell r="L103">
            <v>2251894</v>
          </cell>
          <cell r="M103"/>
          <cell r="N103"/>
          <cell r="O103"/>
          <cell r="P103">
            <v>2251894</v>
          </cell>
          <cell r="Q103"/>
          <cell r="R103"/>
          <cell r="S103"/>
          <cell r="T103">
            <v>2251894</v>
          </cell>
          <cell r="U103"/>
          <cell r="V103"/>
          <cell r="W103" t="str">
            <v>2017-181554-IDEA-341</v>
          </cell>
        </row>
        <row r="104">
          <cell r="B104" t="str">
            <v>371561</v>
          </cell>
          <cell r="C104" t="str">
            <v>Edgar School District</v>
          </cell>
          <cell r="D104" t="str">
            <v>100082627</v>
          </cell>
          <cell r="E104" t="str">
            <v>Edgar School District</v>
          </cell>
          <cell r="F104" t="str">
            <v>IDEA Flow Through</v>
          </cell>
          <cell r="G104" t="str">
            <v>00</v>
          </cell>
          <cell r="H104">
            <v>135525</v>
          </cell>
          <cell r="I104">
            <v>135525</v>
          </cell>
          <cell r="J104">
            <v>0</v>
          </cell>
          <cell r="K104"/>
          <cell r="L104">
            <v>135525</v>
          </cell>
          <cell r="M104"/>
          <cell r="N104"/>
          <cell r="O104"/>
          <cell r="P104">
            <v>135525</v>
          </cell>
          <cell r="Q104"/>
          <cell r="R104"/>
          <cell r="S104"/>
          <cell r="T104">
            <v>135525</v>
          </cell>
          <cell r="U104"/>
          <cell r="V104"/>
          <cell r="W104" t="str">
            <v>2017-371561-IDEA-341</v>
          </cell>
        </row>
        <row r="105">
          <cell r="B105" t="str">
            <v>531568</v>
          </cell>
          <cell r="C105" t="str">
            <v>Edgerton School District</v>
          </cell>
          <cell r="D105" t="str">
            <v>050501956</v>
          </cell>
          <cell r="E105" t="str">
            <v>Edgerton School District</v>
          </cell>
          <cell r="F105" t="str">
            <v>IDEA Flow Through</v>
          </cell>
          <cell r="G105" t="str">
            <v>00</v>
          </cell>
          <cell r="H105">
            <v>410277</v>
          </cell>
          <cell r="I105">
            <v>410277</v>
          </cell>
          <cell r="J105">
            <v>0</v>
          </cell>
          <cell r="K105"/>
          <cell r="L105">
            <v>410277</v>
          </cell>
          <cell r="M105"/>
          <cell r="N105"/>
          <cell r="O105"/>
          <cell r="P105">
            <v>410277</v>
          </cell>
          <cell r="Q105"/>
          <cell r="R105"/>
          <cell r="S105"/>
          <cell r="T105">
            <v>410277</v>
          </cell>
          <cell r="U105"/>
          <cell r="V105"/>
          <cell r="W105" t="str">
            <v>2017-531568-IDEA-341</v>
          </cell>
        </row>
        <row r="106">
          <cell r="B106" t="str">
            <v>341582</v>
          </cell>
          <cell r="C106" t="str">
            <v>Elcho School District</v>
          </cell>
          <cell r="D106">
            <v>100082635</v>
          </cell>
          <cell r="E106" t="str">
            <v>Elcho School District</v>
          </cell>
          <cell r="F106" t="str">
            <v>IDEA Flow Through</v>
          </cell>
          <cell r="G106" t="str">
            <v>00</v>
          </cell>
          <cell r="H106">
            <v>78611</v>
          </cell>
          <cell r="I106">
            <v>78611</v>
          </cell>
          <cell r="J106">
            <v>0</v>
          </cell>
          <cell r="K106"/>
          <cell r="L106">
            <v>78611</v>
          </cell>
          <cell r="M106"/>
          <cell r="N106"/>
          <cell r="O106"/>
          <cell r="P106">
            <v>78611</v>
          </cell>
          <cell r="Q106"/>
          <cell r="R106"/>
          <cell r="S106"/>
          <cell r="T106">
            <v>78611</v>
          </cell>
          <cell r="U106"/>
          <cell r="V106"/>
          <cell r="W106" t="str">
            <v>2017-341582-IDEA-341</v>
          </cell>
        </row>
        <row r="107">
          <cell r="B107" t="str">
            <v>611600</v>
          </cell>
          <cell r="C107" t="str">
            <v>Eleva-Strum School District</v>
          </cell>
          <cell r="D107">
            <v>100675313</v>
          </cell>
          <cell r="E107" t="str">
            <v>Eleva-Strum School District</v>
          </cell>
          <cell r="F107" t="str">
            <v>IDEA Flow Through</v>
          </cell>
          <cell r="G107" t="str">
            <v>00</v>
          </cell>
          <cell r="H107">
            <v>141892</v>
          </cell>
          <cell r="I107">
            <v>141892</v>
          </cell>
          <cell r="J107">
            <v>0</v>
          </cell>
          <cell r="K107"/>
          <cell r="L107">
            <v>141892</v>
          </cell>
          <cell r="M107"/>
          <cell r="N107"/>
          <cell r="O107"/>
          <cell r="P107">
            <v>141892</v>
          </cell>
          <cell r="Q107"/>
          <cell r="R107"/>
          <cell r="S107"/>
          <cell r="T107">
            <v>141892</v>
          </cell>
          <cell r="U107"/>
          <cell r="V107"/>
          <cell r="W107" t="str">
            <v>2017-611600-IDEA-341</v>
          </cell>
        </row>
        <row r="108">
          <cell r="B108" t="str">
            <v>171645</v>
          </cell>
          <cell r="C108" t="str">
            <v>Elk Mound Area School District</v>
          </cell>
          <cell r="D108" t="str">
            <v>089488241</v>
          </cell>
          <cell r="E108" t="str">
            <v>Elk Mound Area School District</v>
          </cell>
          <cell r="F108" t="str">
            <v>IDEA Flow Through</v>
          </cell>
          <cell r="G108" t="str">
            <v>00</v>
          </cell>
          <cell r="H108">
            <v>199744</v>
          </cell>
          <cell r="I108">
            <v>199744</v>
          </cell>
          <cell r="J108">
            <v>0</v>
          </cell>
          <cell r="K108"/>
          <cell r="L108">
            <v>199744</v>
          </cell>
          <cell r="M108"/>
          <cell r="N108"/>
          <cell r="O108"/>
          <cell r="P108">
            <v>199744</v>
          </cell>
          <cell r="Q108"/>
          <cell r="R108"/>
          <cell r="S108"/>
          <cell r="T108">
            <v>199744</v>
          </cell>
          <cell r="U108"/>
          <cell r="V108"/>
          <cell r="W108" t="str">
            <v>2017-171645-IDEA-341</v>
          </cell>
        </row>
        <row r="109">
          <cell r="B109" t="str">
            <v>591631</v>
          </cell>
          <cell r="C109" t="str">
            <v>Elkhart Lake-Glenbeulah School District</v>
          </cell>
          <cell r="D109" t="str">
            <v>078954526</v>
          </cell>
          <cell r="E109" t="str">
            <v>Elkhart Lake-Glenbeulah School District</v>
          </cell>
          <cell r="F109" t="str">
            <v>IDEA Flow Through</v>
          </cell>
          <cell r="G109" t="str">
            <v>00</v>
          </cell>
          <cell r="H109">
            <v>108726</v>
          </cell>
          <cell r="I109">
            <v>108726</v>
          </cell>
          <cell r="J109">
            <v>0</v>
          </cell>
          <cell r="K109"/>
          <cell r="L109">
            <v>108726</v>
          </cell>
          <cell r="M109"/>
          <cell r="N109"/>
          <cell r="O109"/>
          <cell r="P109">
            <v>108726</v>
          </cell>
          <cell r="Q109"/>
          <cell r="R109"/>
          <cell r="S109"/>
          <cell r="T109">
            <v>108726</v>
          </cell>
          <cell r="U109"/>
          <cell r="V109"/>
          <cell r="W109" t="str">
            <v>2017-591631-IDEA-341</v>
          </cell>
        </row>
        <row r="110">
          <cell r="B110" t="str">
            <v>641638</v>
          </cell>
          <cell r="C110" t="str">
            <v>Elkhorn Area School District</v>
          </cell>
          <cell r="D110" t="str">
            <v>026744540</v>
          </cell>
          <cell r="E110" t="str">
            <v>Elkhorn Area School District</v>
          </cell>
          <cell r="F110" t="str">
            <v>IDEA Flow Through</v>
          </cell>
          <cell r="G110" t="str">
            <v>00</v>
          </cell>
          <cell r="H110">
            <v>512985</v>
          </cell>
          <cell r="I110">
            <v>512985</v>
          </cell>
          <cell r="J110">
            <v>0</v>
          </cell>
          <cell r="K110"/>
          <cell r="L110">
            <v>512985</v>
          </cell>
          <cell r="M110"/>
          <cell r="N110"/>
          <cell r="O110"/>
          <cell r="P110">
            <v>512985</v>
          </cell>
          <cell r="Q110"/>
          <cell r="R110"/>
          <cell r="S110"/>
          <cell r="T110">
            <v>512985</v>
          </cell>
          <cell r="U110"/>
          <cell r="V110"/>
          <cell r="W110" t="str">
            <v>2017-641638-IDEA-341</v>
          </cell>
        </row>
        <row r="111">
          <cell r="B111" t="str">
            <v>471659</v>
          </cell>
          <cell r="C111" t="str">
            <v>Ellsworth Community School District</v>
          </cell>
          <cell r="D111" t="str">
            <v>037345543</v>
          </cell>
          <cell r="E111" t="str">
            <v>Ellsworth Community School District</v>
          </cell>
          <cell r="F111" t="str">
            <v>IDEA Flow Through</v>
          </cell>
          <cell r="G111" t="str">
            <v>00</v>
          </cell>
          <cell r="H111">
            <v>322349</v>
          </cell>
          <cell r="I111">
            <v>322349</v>
          </cell>
          <cell r="J111">
            <v>0</v>
          </cell>
          <cell r="K111"/>
          <cell r="L111">
            <v>322349</v>
          </cell>
          <cell r="M111"/>
          <cell r="N111"/>
          <cell r="O111"/>
          <cell r="P111">
            <v>322349</v>
          </cell>
          <cell r="Q111"/>
          <cell r="R111"/>
          <cell r="S111"/>
          <cell r="T111">
            <v>322349</v>
          </cell>
          <cell r="U111"/>
          <cell r="V111"/>
          <cell r="W111" t="str">
            <v>2017-471659-IDEA-341</v>
          </cell>
        </row>
        <row r="112">
          <cell r="B112" t="str">
            <v>670714</v>
          </cell>
          <cell r="C112" t="str">
            <v>Elmbrook School District</v>
          </cell>
          <cell r="D112" t="str">
            <v>060458080</v>
          </cell>
          <cell r="E112" t="str">
            <v>Elmbrook School District</v>
          </cell>
          <cell r="F112" t="str">
            <v>IDEA Flow Through</v>
          </cell>
          <cell r="G112" t="str">
            <v>00</v>
          </cell>
          <cell r="H112">
            <v>1484243</v>
          </cell>
          <cell r="I112">
            <v>1484243</v>
          </cell>
          <cell r="J112">
            <v>0</v>
          </cell>
          <cell r="K112"/>
          <cell r="L112">
            <v>1484243</v>
          </cell>
          <cell r="M112"/>
          <cell r="N112"/>
          <cell r="O112"/>
          <cell r="P112">
            <v>1484243</v>
          </cell>
          <cell r="Q112"/>
          <cell r="R112"/>
          <cell r="S112"/>
          <cell r="T112">
            <v>1484243</v>
          </cell>
          <cell r="U112"/>
          <cell r="V112"/>
          <cell r="W112" t="str">
            <v>2017-670714-IDEA-341</v>
          </cell>
        </row>
        <row r="113">
          <cell r="B113" t="str">
            <v>471666</v>
          </cell>
          <cell r="C113" t="str">
            <v>Elmwood School District</v>
          </cell>
          <cell r="D113">
            <v>193079183</v>
          </cell>
          <cell r="E113" t="str">
            <v>Elmwood School District</v>
          </cell>
          <cell r="F113" t="str">
            <v>IDEA Flow Through</v>
          </cell>
          <cell r="G113" t="str">
            <v>00</v>
          </cell>
          <cell r="H113">
            <v>63086</v>
          </cell>
          <cell r="I113">
            <v>63086</v>
          </cell>
          <cell r="J113">
            <v>0</v>
          </cell>
          <cell r="K113"/>
          <cell r="L113">
            <v>63086</v>
          </cell>
          <cell r="M113"/>
          <cell r="N113"/>
          <cell r="O113"/>
          <cell r="P113">
            <v>63086</v>
          </cell>
          <cell r="Q113"/>
          <cell r="R113"/>
          <cell r="S113"/>
          <cell r="T113">
            <v>63086</v>
          </cell>
          <cell r="U113"/>
          <cell r="V113"/>
          <cell r="W113" t="str">
            <v>2017-471666-IDEA-341</v>
          </cell>
        </row>
        <row r="114">
          <cell r="B114" t="str">
            <v>661687</v>
          </cell>
          <cell r="C114" t="str">
            <v>Erin #2 School District</v>
          </cell>
          <cell r="D114" t="str">
            <v>026987552</v>
          </cell>
          <cell r="E114" t="str">
            <v>Erin #2 School District</v>
          </cell>
          <cell r="F114" t="str">
            <v>IDEA Flow Through</v>
          </cell>
          <cell r="G114" t="str">
            <v>00</v>
          </cell>
          <cell r="H114">
            <v>65869</v>
          </cell>
          <cell r="I114">
            <v>65869</v>
          </cell>
          <cell r="J114">
            <v>0</v>
          </cell>
          <cell r="K114"/>
          <cell r="L114">
            <v>65869</v>
          </cell>
          <cell r="M114"/>
          <cell r="N114"/>
          <cell r="O114"/>
          <cell r="P114">
            <v>65869</v>
          </cell>
          <cell r="Q114"/>
          <cell r="R114"/>
          <cell r="S114"/>
          <cell r="T114">
            <v>65869</v>
          </cell>
          <cell r="U114"/>
          <cell r="V114"/>
          <cell r="W114" t="str">
            <v>2017-661687-IDEA-341</v>
          </cell>
        </row>
        <row r="115">
          <cell r="B115" t="str">
            <v>531694</v>
          </cell>
          <cell r="C115" t="str">
            <v>Evansville Community School District</v>
          </cell>
          <cell r="D115" t="str">
            <v>060460904</v>
          </cell>
          <cell r="E115" t="str">
            <v>Evansville Community School District</v>
          </cell>
          <cell r="F115" t="str">
            <v>IDEA Flow Through</v>
          </cell>
          <cell r="G115" t="str">
            <v>00</v>
          </cell>
          <cell r="H115">
            <v>317132</v>
          </cell>
          <cell r="I115">
            <v>317132</v>
          </cell>
          <cell r="J115">
            <v>0</v>
          </cell>
          <cell r="K115"/>
          <cell r="L115">
            <v>317132</v>
          </cell>
          <cell r="M115"/>
          <cell r="N115"/>
          <cell r="O115"/>
          <cell r="P115">
            <v>317132</v>
          </cell>
          <cell r="Q115"/>
          <cell r="R115"/>
          <cell r="S115"/>
          <cell r="T115">
            <v>317132</v>
          </cell>
          <cell r="U115"/>
          <cell r="V115"/>
          <cell r="W115" t="str">
            <v>2017-531694-IDEA-341</v>
          </cell>
        </row>
        <row r="116">
          <cell r="B116" t="str">
            <v>181729</v>
          </cell>
          <cell r="C116" t="str">
            <v>Fall Creek School District</v>
          </cell>
          <cell r="D116" t="str">
            <v>008377715</v>
          </cell>
          <cell r="E116" t="str">
            <v>Fall Creek School District</v>
          </cell>
          <cell r="F116" t="str">
            <v>IDEA Flow Through</v>
          </cell>
          <cell r="G116" t="str">
            <v>00</v>
          </cell>
          <cell r="H116">
            <v>151746</v>
          </cell>
          <cell r="I116">
            <v>151746</v>
          </cell>
          <cell r="J116">
            <v>0</v>
          </cell>
          <cell r="K116"/>
          <cell r="L116">
            <v>151746</v>
          </cell>
          <cell r="M116"/>
          <cell r="N116"/>
          <cell r="O116"/>
          <cell r="P116">
            <v>151746</v>
          </cell>
          <cell r="Q116"/>
          <cell r="R116"/>
          <cell r="S116"/>
          <cell r="T116">
            <v>151746</v>
          </cell>
          <cell r="U116"/>
          <cell r="V116"/>
          <cell r="W116" t="str">
            <v>2017-181729-IDEA-341</v>
          </cell>
        </row>
        <row r="117">
          <cell r="B117" t="str">
            <v>111736</v>
          </cell>
          <cell r="C117" t="str">
            <v>Fall River School District</v>
          </cell>
          <cell r="D117">
            <v>100082692</v>
          </cell>
          <cell r="E117" t="str">
            <v>Fall River School District</v>
          </cell>
          <cell r="F117" t="str">
            <v>IDEA Flow Through</v>
          </cell>
          <cell r="G117" t="str">
            <v>00</v>
          </cell>
          <cell r="H117">
            <v>80796</v>
          </cell>
          <cell r="I117">
            <v>80796</v>
          </cell>
          <cell r="J117">
            <v>0</v>
          </cell>
          <cell r="K117"/>
          <cell r="L117">
            <v>80796</v>
          </cell>
          <cell r="M117"/>
          <cell r="N117"/>
          <cell r="O117"/>
          <cell r="P117">
            <v>80796</v>
          </cell>
          <cell r="Q117"/>
          <cell r="R117"/>
          <cell r="S117"/>
          <cell r="T117">
            <v>80796</v>
          </cell>
          <cell r="U117"/>
          <cell r="V117"/>
          <cell r="W117" t="str">
            <v>2017-111736-IDEA-341</v>
          </cell>
        </row>
        <row r="118">
          <cell r="B118" t="str">
            <v>221813</v>
          </cell>
          <cell r="C118" t="str">
            <v>Fennimore Community School District</v>
          </cell>
          <cell r="D118">
            <v>150844645</v>
          </cell>
          <cell r="E118" t="str">
            <v>Fennimore Community School District</v>
          </cell>
          <cell r="F118" t="str">
            <v>IDEA Flow Through</v>
          </cell>
          <cell r="G118" t="str">
            <v>00</v>
          </cell>
          <cell r="H118">
            <v>159511</v>
          </cell>
          <cell r="I118">
            <v>159511</v>
          </cell>
          <cell r="J118">
            <v>0</v>
          </cell>
          <cell r="K118"/>
          <cell r="L118">
            <v>159511</v>
          </cell>
          <cell r="M118"/>
          <cell r="N118"/>
          <cell r="O118"/>
          <cell r="P118">
            <v>159511</v>
          </cell>
          <cell r="Q118"/>
          <cell r="R118"/>
          <cell r="S118"/>
          <cell r="T118">
            <v>159511</v>
          </cell>
          <cell r="U118"/>
          <cell r="V118"/>
          <cell r="W118" t="str">
            <v>2017-221813-IDEA-341</v>
          </cell>
        </row>
        <row r="119">
          <cell r="B119" t="str">
            <v>545757</v>
          </cell>
          <cell r="C119" t="str">
            <v>Flambeau School District</v>
          </cell>
          <cell r="D119">
            <v>134700988</v>
          </cell>
          <cell r="E119" t="str">
            <v>Flambeau School District</v>
          </cell>
          <cell r="F119" t="str">
            <v>IDEA Flow Through</v>
          </cell>
          <cell r="G119" t="str">
            <v>00</v>
          </cell>
          <cell r="H119">
            <v>160597</v>
          </cell>
          <cell r="I119">
            <v>160597</v>
          </cell>
          <cell r="J119">
            <v>0</v>
          </cell>
          <cell r="K119"/>
          <cell r="L119">
            <v>160597</v>
          </cell>
          <cell r="M119"/>
          <cell r="N119"/>
          <cell r="O119"/>
          <cell r="P119">
            <v>160597</v>
          </cell>
          <cell r="Q119"/>
          <cell r="R119"/>
          <cell r="S119"/>
          <cell r="T119">
            <v>160597</v>
          </cell>
          <cell r="U119"/>
          <cell r="V119"/>
          <cell r="W119" t="str">
            <v>2017-545757-IDEA-341</v>
          </cell>
        </row>
        <row r="120">
          <cell r="B120" t="str">
            <v>191855</v>
          </cell>
          <cell r="C120" t="str">
            <v>Florence School District</v>
          </cell>
          <cell r="D120">
            <v>189346497</v>
          </cell>
          <cell r="E120" t="str">
            <v>Florence School District</v>
          </cell>
          <cell r="F120" t="str">
            <v>IDEA Flow Through</v>
          </cell>
          <cell r="G120" t="str">
            <v>00</v>
          </cell>
          <cell r="H120">
            <v>97712</v>
          </cell>
          <cell r="I120">
            <v>97712</v>
          </cell>
          <cell r="J120">
            <v>0</v>
          </cell>
          <cell r="K120"/>
          <cell r="L120">
            <v>97712</v>
          </cell>
          <cell r="M120"/>
          <cell r="N120"/>
          <cell r="O120"/>
          <cell r="P120">
            <v>97712</v>
          </cell>
          <cell r="Q120"/>
          <cell r="R120"/>
          <cell r="S120"/>
          <cell r="T120">
            <v>97712</v>
          </cell>
          <cell r="U120"/>
          <cell r="V120"/>
          <cell r="W120" t="str">
            <v>2017-191855-IDEA-341</v>
          </cell>
        </row>
        <row r="121">
          <cell r="B121" t="str">
            <v>201862</v>
          </cell>
          <cell r="C121" t="str">
            <v>Fond du Lac School District</v>
          </cell>
          <cell r="D121" t="str">
            <v>093028843</v>
          </cell>
          <cell r="E121" t="str">
            <v>Fond du Lac School District</v>
          </cell>
          <cell r="F121" t="str">
            <v>IDEA Flow Through</v>
          </cell>
          <cell r="G121" t="str">
            <v>00</v>
          </cell>
          <cell r="H121">
            <v>1669137</v>
          </cell>
          <cell r="I121">
            <v>1669137</v>
          </cell>
          <cell r="J121">
            <v>0</v>
          </cell>
          <cell r="K121"/>
          <cell r="L121">
            <v>1669137</v>
          </cell>
          <cell r="M121"/>
          <cell r="N121"/>
          <cell r="O121"/>
          <cell r="P121">
            <v>1669137</v>
          </cell>
          <cell r="Q121"/>
          <cell r="R121"/>
          <cell r="S121"/>
          <cell r="T121">
            <v>1669137</v>
          </cell>
          <cell r="U121"/>
          <cell r="V121"/>
          <cell r="W121" t="str">
            <v>2017-201862-IDEA-341</v>
          </cell>
        </row>
        <row r="122">
          <cell r="B122" t="str">
            <v>641870</v>
          </cell>
          <cell r="C122" t="str">
            <v>Fontana J8 School District</v>
          </cell>
          <cell r="D122">
            <v>189347719</v>
          </cell>
          <cell r="E122" t="str">
            <v>Fontana J8 School District</v>
          </cell>
          <cell r="F122" t="str">
            <v>IDEA Flow Through</v>
          </cell>
          <cell r="G122" t="str">
            <v>00</v>
          </cell>
          <cell r="H122">
            <v>64292</v>
          </cell>
          <cell r="I122">
            <v>64292</v>
          </cell>
          <cell r="J122">
            <v>0</v>
          </cell>
          <cell r="K122"/>
          <cell r="L122">
            <v>64292</v>
          </cell>
          <cell r="M122"/>
          <cell r="N122"/>
          <cell r="O122"/>
          <cell r="P122">
            <v>64292</v>
          </cell>
          <cell r="Q122"/>
          <cell r="R122"/>
          <cell r="S122"/>
          <cell r="T122">
            <v>64292</v>
          </cell>
          <cell r="U122"/>
          <cell r="V122"/>
          <cell r="W122" t="str">
            <v>2017-641870-IDEA-341</v>
          </cell>
        </row>
        <row r="123">
          <cell r="B123" t="str">
            <v>281883</v>
          </cell>
          <cell r="C123" t="str">
            <v>Fort Atkinson School District</v>
          </cell>
          <cell r="D123">
            <v>100082734</v>
          </cell>
          <cell r="E123" t="str">
            <v>Fort Atkinson School District</v>
          </cell>
          <cell r="F123" t="str">
            <v>IDEA Flow Through</v>
          </cell>
          <cell r="G123" t="str">
            <v>00</v>
          </cell>
          <cell r="H123">
            <v>566674</v>
          </cell>
          <cell r="I123">
            <v>566674</v>
          </cell>
          <cell r="J123">
            <v>0</v>
          </cell>
          <cell r="K123"/>
          <cell r="L123">
            <v>566674</v>
          </cell>
          <cell r="M123"/>
          <cell r="N123"/>
          <cell r="O123"/>
          <cell r="P123">
            <v>566674</v>
          </cell>
          <cell r="Q123"/>
          <cell r="R123"/>
          <cell r="S123"/>
          <cell r="T123">
            <v>566674</v>
          </cell>
          <cell r="U123"/>
          <cell r="V123"/>
          <cell r="W123" t="str">
            <v>2017-281883-IDEA-341</v>
          </cell>
        </row>
        <row r="124">
          <cell r="B124" t="str">
            <v>401890</v>
          </cell>
          <cell r="C124" t="str">
            <v>Fox Point Joint #2 School District</v>
          </cell>
          <cell r="D124" t="str">
            <v>020468385</v>
          </cell>
          <cell r="E124" t="str">
            <v>Fox Point Joint #2 School District</v>
          </cell>
          <cell r="F124" t="str">
            <v>IDEA Flow Through</v>
          </cell>
          <cell r="G124" t="str">
            <v>00</v>
          </cell>
          <cell r="H124">
            <v>199495</v>
          </cell>
          <cell r="I124">
            <v>199495</v>
          </cell>
          <cell r="J124">
            <v>0</v>
          </cell>
          <cell r="K124"/>
          <cell r="L124">
            <v>199495</v>
          </cell>
          <cell r="M124"/>
          <cell r="N124"/>
          <cell r="O124"/>
          <cell r="P124">
            <v>199495</v>
          </cell>
          <cell r="Q124"/>
          <cell r="R124"/>
          <cell r="S124"/>
          <cell r="T124">
            <v>199495</v>
          </cell>
          <cell r="U124"/>
          <cell r="V124"/>
          <cell r="W124" t="str">
            <v>2017-401890-IDEA-341</v>
          </cell>
        </row>
        <row r="125">
          <cell r="B125" t="str">
            <v>401900</v>
          </cell>
          <cell r="C125" t="str">
            <v>Franklin Public School District</v>
          </cell>
          <cell r="D125" t="str">
            <v>831130695</v>
          </cell>
          <cell r="E125" t="str">
            <v>Franklin Public School District</v>
          </cell>
          <cell r="F125" t="str">
            <v>IDEA Flow Through</v>
          </cell>
          <cell r="G125" t="str">
            <v>00</v>
          </cell>
          <cell r="H125">
            <v>773858</v>
          </cell>
          <cell r="I125">
            <v>773858</v>
          </cell>
          <cell r="J125">
            <v>0</v>
          </cell>
          <cell r="K125"/>
          <cell r="L125">
            <v>773858</v>
          </cell>
          <cell r="M125"/>
          <cell r="N125"/>
          <cell r="O125"/>
          <cell r="P125">
            <v>773858</v>
          </cell>
          <cell r="Q125"/>
          <cell r="R125"/>
          <cell r="S125"/>
          <cell r="T125">
            <v>773858</v>
          </cell>
          <cell r="U125"/>
          <cell r="V125"/>
          <cell r="W125" t="str">
            <v>2017-401900-IDEA-341</v>
          </cell>
        </row>
        <row r="126">
          <cell r="B126" t="str">
            <v>481939</v>
          </cell>
          <cell r="C126" t="str">
            <v>Frederic School District</v>
          </cell>
          <cell r="D126" t="str">
            <v>080247018</v>
          </cell>
          <cell r="E126" t="str">
            <v>Frederic School District</v>
          </cell>
          <cell r="F126" t="str">
            <v>IDEA Flow Through</v>
          </cell>
          <cell r="G126" t="str">
            <v>00</v>
          </cell>
          <cell r="H126">
            <v>106003</v>
          </cell>
          <cell r="I126">
            <v>106003</v>
          </cell>
          <cell r="J126">
            <v>0</v>
          </cell>
          <cell r="K126"/>
          <cell r="L126">
            <v>106003</v>
          </cell>
          <cell r="M126"/>
          <cell r="N126"/>
          <cell r="O126"/>
          <cell r="P126">
            <v>106003</v>
          </cell>
          <cell r="Q126"/>
          <cell r="R126"/>
          <cell r="S126"/>
          <cell r="T126">
            <v>106003</v>
          </cell>
          <cell r="U126"/>
          <cell r="V126"/>
          <cell r="W126" t="str">
            <v>2017-481939-IDEA-341</v>
          </cell>
        </row>
        <row r="127">
          <cell r="B127" t="str">
            <v>441953</v>
          </cell>
          <cell r="C127" t="str">
            <v>Freedom Area School District</v>
          </cell>
          <cell r="D127">
            <v>100082767</v>
          </cell>
          <cell r="E127" t="str">
            <v>Freedom Area School District</v>
          </cell>
          <cell r="F127" t="str">
            <v>IDEA Flow Through</v>
          </cell>
          <cell r="G127" t="str">
            <v>00</v>
          </cell>
          <cell r="H127">
            <v>314220</v>
          </cell>
          <cell r="I127">
            <v>314220</v>
          </cell>
          <cell r="J127">
            <v>0</v>
          </cell>
          <cell r="K127"/>
          <cell r="L127">
            <v>314220</v>
          </cell>
          <cell r="M127"/>
          <cell r="N127"/>
          <cell r="O127"/>
          <cell r="P127">
            <v>314220</v>
          </cell>
          <cell r="Q127"/>
          <cell r="R127"/>
          <cell r="S127"/>
          <cell r="T127">
            <v>314220</v>
          </cell>
          <cell r="U127"/>
          <cell r="V127"/>
          <cell r="W127" t="str">
            <v>2017-441953-IDEA-341</v>
          </cell>
        </row>
        <row r="128">
          <cell r="B128" t="str">
            <v>664843</v>
          </cell>
          <cell r="C128" t="str">
            <v>Friess Lake School District</v>
          </cell>
          <cell r="D128">
            <v>100589928</v>
          </cell>
          <cell r="E128" t="str">
            <v>Friess Lake School District</v>
          </cell>
          <cell r="F128" t="str">
            <v>IDEA Flow Through</v>
          </cell>
          <cell r="G128" t="str">
            <v>00</v>
          </cell>
          <cell r="H128">
            <v>43660</v>
          </cell>
          <cell r="I128">
            <v>43660</v>
          </cell>
          <cell r="J128">
            <v>0</v>
          </cell>
          <cell r="K128"/>
          <cell r="L128">
            <v>43660</v>
          </cell>
          <cell r="M128"/>
          <cell r="N128"/>
          <cell r="O128"/>
          <cell r="P128">
            <v>43660</v>
          </cell>
          <cell r="Q128"/>
          <cell r="R128"/>
          <cell r="S128"/>
          <cell r="T128">
            <v>43660</v>
          </cell>
          <cell r="U128"/>
          <cell r="V128"/>
          <cell r="W128" t="str">
            <v>2017-664843-IDEA-341</v>
          </cell>
        </row>
        <row r="129">
          <cell r="B129" t="str">
            <v>612009</v>
          </cell>
          <cell r="C129" t="str">
            <v>Galesville-Ettrick-Trempealeau School District</v>
          </cell>
          <cell r="D129">
            <v>100876903</v>
          </cell>
          <cell r="E129" t="str">
            <v>Galesville-Ettrick-Trempealeau School District</v>
          </cell>
          <cell r="F129" t="str">
            <v>IDEA Flow Through</v>
          </cell>
          <cell r="G129" t="str">
            <v>00</v>
          </cell>
          <cell r="H129">
            <v>251471</v>
          </cell>
          <cell r="I129">
            <v>251471</v>
          </cell>
          <cell r="J129">
            <v>0</v>
          </cell>
          <cell r="K129"/>
          <cell r="L129">
            <v>251471</v>
          </cell>
          <cell r="M129"/>
          <cell r="N129"/>
          <cell r="O129"/>
          <cell r="P129">
            <v>251471</v>
          </cell>
          <cell r="Q129"/>
          <cell r="R129"/>
          <cell r="S129"/>
          <cell r="T129">
            <v>251471</v>
          </cell>
          <cell r="U129"/>
          <cell r="V129"/>
          <cell r="W129" t="str">
            <v>2017-612009-IDEA-341</v>
          </cell>
        </row>
        <row r="130">
          <cell r="B130" t="str">
            <v>642044</v>
          </cell>
          <cell r="C130" t="str">
            <v>Geneva Joint #4 School District</v>
          </cell>
          <cell r="D130" t="str">
            <v>026485144</v>
          </cell>
          <cell r="E130" t="str">
            <v>Geneva Joint #4 School District</v>
          </cell>
          <cell r="F130" t="str">
            <v>IDEA Flow Through</v>
          </cell>
          <cell r="G130" t="str">
            <v>00</v>
          </cell>
          <cell r="H130">
            <v>29596</v>
          </cell>
          <cell r="I130">
            <v>29596</v>
          </cell>
          <cell r="J130">
            <v>0</v>
          </cell>
          <cell r="K130"/>
          <cell r="L130">
            <v>29596</v>
          </cell>
          <cell r="M130"/>
          <cell r="N130"/>
          <cell r="O130"/>
          <cell r="P130">
            <v>29596</v>
          </cell>
          <cell r="Q130"/>
          <cell r="R130"/>
          <cell r="S130"/>
          <cell r="T130">
            <v>29596</v>
          </cell>
          <cell r="U130"/>
          <cell r="V130"/>
          <cell r="W130" t="str">
            <v>2017-642044-IDEA-341</v>
          </cell>
        </row>
        <row r="131">
          <cell r="B131" t="str">
            <v>642051</v>
          </cell>
          <cell r="C131" t="str">
            <v>Genoa City Joint #2 School District</v>
          </cell>
          <cell r="D131">
            <v>110589160</v>
          </cell>
          <cell r="E131" t="str">
            <v>Genoa City Joint #2 School District</v>
          </cell>
          <cell r="F131" t="str">
            <v>IDEA Flow Through</v>
          </cell>
          <cell r="G131" t="str">
            <v>00</v>
          </cell>
          <cell r="H131">
            <v>90419</v>
          </cell>
          <cell r="I131">
            <v>90419</v>
          </cell>
          <cell r="J131">
            <v>0</v>
          </cell>
          <cell r="K131"/>
          <cell r="L131">
            <v>90419</v>
          </cell>
          <cell r="M131"/>
          <cell r="N131"/>
          <cell r="O131"/>
          <cell r="P131">
            <v>90419</v>
          </cell>
          <cell r="Q131"/>
          <cell r="R131"/>
          <cell r="S131"/>
          <cell r="T131">
            <v>90419</v>
          </cell>
          <cell r="U131"/>
          <cell r="V131"/>
          <cell r="W131" t="str">
            <v>2017-642051-IDEA-341</v>
          </cell>
        </row>
        <row r="132">
          <cell r="B132" t="str">
            <v>662058</v>
          </cell>
          <cell r="C132" t="str">
            <v>Germantown School District</v>
          </cell>
          <cell r="D132">
            <v>100082809</v>
          </cell>
          <cell r="E132" t="str">
            <v>Germantown School District</v>
          </cell>
          <cell r="F132" t="str">
            <v>IDEA Flow Through</v>
          </cell>
          <cell r="G132" t="str">
            <v>00</v>
          </cell>
          <cell r="H132">
            <v>739025</v>
          </cell>
          <cell r="I132">
            <v>739025</v>
          </cell>
          <cell r="J132">
            <v>0</v>
          </cell>
          <cell r="K132"/>
          <cell r="L132">
            <v>739025</v>
          </cell>
          <cell r="M132"/>
          <cell r="N132"/>
          <cell r="O132"/>
          <cell r="P132">
            <v>739025</v>
          </cell>
          <cell r="Q132"/>
          <cell r="R132"/>
          <cell r="S132"/>
          <cell r="T132">
            <v>739025</v>
          </cell>
          <cell r="U132"/>
          <cell r="V132"/>
          <cell r="W132" t="str">
            <v>2017-662058-IDEA-341</v>
          </cell>
        </row>
        <row r="133">
          <cell r="B133" t="str">
            <v>152114</v>
          </cell>
          <cell r="C133" t="str">
            <v>Gibraltar Area School District</v>
          </cell>
          <cell r="D133" t="str">
            <v>006999338</v>
          </cell>
          <cell r="E133" t="str">
            <v>Gibraltar Area School District</v>
          </cell>
          <cell r="F133" t="str">
            <v>IDEA Flow Through</v>
          </cell>
          <cell r="G133" t="str">
            <v>00</v>
          </cell>
          <cell r="H133">
            <v>119039</v>
          </cell>
          <cell r="I133">
            <v>119039</v>
          </cell>
          <cell r="J133">
            <v>0</v>
          </cell>
          <cell r="K133"/>
          <cell r="L133">
            <v>119039</v>
          </cell>
          <cell r="M133"/>
          <cell r="N133"/>
          <cell r="O133"/>
          <cell r="P133">
            <v>119039</v>
          </cell>
          <cell r="Q133"/>
          <cell r="R133"/>
          <cell r="S133"/>
          <cell r="T133">
            <v>119039</v>
          </cell>
          <cell r="U133"/>
          <cell r="V133"/>
          <cell r="W133" t="str">
            <v>2017-152114-IDEA-341</v>
          </cell>
        </row>
        <row r="134">
          <cell r="B134" t="str">
            <v>422128</v>
          </cell>
          <cell r="C134" t="str">
            <v>Gillett School District</v>
          </cell>
          <cell r="D134" t="str">
            <v>800510575</v>
          </cell>
          <cell r="E134" t="str">
            <v>Gillett School District</v>
          </cell>
          <cell r="F134" t="str">
            <v>IDEA Flow Through</v>
          </cell>
          <cell r="G134" t="str">
            <v>00</v>
          </cell>
          <cell r="H134">
            <v>144899</v>
          </cell>
          <cell r="I134">
            <v>144899</v>
          </cell>
          <cell r="J134">
            <v>0</v>
          </cell>
          <cell r="K134"/>
          <cell r="L134">
            <v>144899</v>
          </cell>
          <cell r="M134"/>
          <cell r="N134"/>
          <cell r="O134"/>
          <cell r="P134">
            <v>144899</v>
          </cell>
          <cell r="Q134"/>
          <cell r="R134"/>
          <cell r="S134"/>
          <cell r="T134">
            <v>144899</v>
          </cell>
          <cell r="U134"/>
          <cell r="V134"/>
          <cell r="W134" t="str">
            <v>2017-422128-IDEA-341</v>
          </cell>
        </row>
        <row r="135">
          <cell r="B135" t="str">
            <v>602135</v>
          </cell>
          <cell r="C135" t="str">
            <v>Gilman School District</v>
          </cell>
          <cell r="D135">
            <v>100082825</v>
          </cell>
          <cell r="E135" t="str">
            <v>Gilman School District</v>
          </cell>
          <cell r="F135" t="str">
            <v>IDEA Flow Through</v>
          </cell>
          <cell r="G135" t="str">
            <v>00</v>
          </cell>
          <cell r="H135">
            <v>95452</v>
          </cell>
          <cell r="I135">
            <v>95452</v>
          </cell>
          <cell r="J135">
            <v>0</v>
          </cell>
          <cell r="K135"/>
          <cell r="L135">
            <v>95452</v>
          </cell>
          <cell r="M135"/>
          <cell r="N135"/>
          <cell r="O135"/>
          <cell r="P135">
            <v>95452</v>
          </cell>
          <cell r="Q135"/>
          <cell r="R135"/>
          <cell r="S135"/>
          <cell r="T135">
            <v>95452</v>
          </cell>
          <cell r="U135"/>
          <cell r="V135"/>
          <cell r="W135" t="str">
            <v>2017-602135-IDEA-341</v>
          </cell>
        </row>
        <row r="136">
          <cell r="B136" t="str">
            <v>062142</v>
          </cell>
          <cell r="C136" t="str">
            <v>Gilmanton School District</v>
          </cell>
          <cell r="D136">
            <v>100675354</v>
          </cell>
          <cell r="E136" t="str">
            <v>Gilmanton School District</v>
          </cell>
          <cell r="F136" t="str">
            <v>IDEA Flow Through</v>
          </cell>
          <cell r="G136" t="str">
            <v>00</v>
          </cell>
          <cell r="H136">
            <v>43569</v>
          </cell>
          <cell r="I136">
            <v>43569</v>
          </cell>
          <cell r="J136">
            <v>0</v>
          </cell>
          <cell r="K136"/>
          <cell r="L136">
            <v>43569</v>
          </cell>
          <cell r="M136"/>
          <cell r="N136"/>
          <cell r="O136"/>
          <cell r="P136">
            <v>43569</v>
          </cell>
          <cell r="Q136"/>
          <cell r="R136"/>
          <cell r="S136"/>
          <cell r="T136">
            <v>43569</v>
          </cell>
          <cell r="U136"/>
          <cell r="V136"/>
          <cell r="W136" t="str">
            <v>2017-062142-IDEA-341</v>
          </cell>
        </row>
        <row r="137">
          <cell r="B137" t="str">
            <v>402184</v>
          </cell>
          <cell r="C137" t="str">
            <v>Glendale-River Hills School District</v>
          </cell>
          <cell r="D137">
            <v>124066689</v>
          </cell>
          <cell r="E137" t="str">
            <v>Glendale-River Hills School District</v>
          </cell>
          <cell r="F137" t="str">
            <v>IDEA Flow Through</v>
          </cell>
          <cell r="G137" t="str">
            <v>00</v>
          </cell>
          <cell r="H137">
            <v>201355</v>
          </cell>
          <cell r="I137">
            <v>201355</v>
          </cell>
          <cell r="J137">
            <v>0</v>
          </cell>
          <cell r="K137"/>
          <cell r="L137">
            <v>201355</v>
          </cell>
          <cell r="M137"/>
          <cell r="N137"/>
          <cell r="O137"/>
          <cell r="P137">
            <v>201355</v>
          </cell>
          <cell r="Q137"/>
          <cell r="R137"/>
          <cell r="S137"/>
          <cell r="T137">
            <v>201355</v>
          </cell>
          <cell r="U137"/>
          <cell r="V137"/>
          <cell r="W137" t="str">
            <v>2017-402184-IDEA-341</v>
          </cell>
        </row>
        <row r="138">
          <cell r="B138" t="str">
            <v>552198</v>
          </cell>
          <cell r="C138" t="str">
            <v>Glenwood City School District</v>
          </cell>
          <cell r="D138">
            <v>135502862</v>
          </cell>
          <cell r="E138" t="str">
            <v>Glenwood City School District</v>
          </cell>
          <cell r="F138" t="str">
            <v>IDEA Flow Through</v>
          </cell>
          <cell r="G138" t="str">
            <v>00</v>
          </cell>
          <cell r="H138">
            <v>160533</v>
          </cell>
          <cell r="I138">
            <v>160533</v>
          </cell>
          <cell r="J138">
            <v>0</v>
          </cell>
          <cell r="K138"/>
          <cell r="L138">
            <v>160533</v>
          </cell>
          <cell r="M138"/>
          <cell r="N138"/>
          <cell r="O138"/>
          <cell r="P138">
            <v>160533</v>
          </cell>
          <cell r="Q138"/>
          <cell r="R138"/>
          <cell r="S138"/>
          <cell r="T138">
            <v>160533</v>
          </cell>
          <cell r="U138"/>
          <cell r="V138"/>
          <cell r="W138" t="str">
            <v>2017-552198-IDEA-341</v>
          </cell>
        </row>
        <row r="139">
          <cell r="B139" t="str">
            <v>382212</v>
          </cell>
          <cell r="C139" t="str">
            <v>Goodman-Armstrong School District</v>
          </cell>
          <cell r="D139">
            <v>826926750</v>
          </cell>
          <cell r="E139" t="str">
            <v>Goodman-Armstrong School District</v>
          </cell>
          <cell r="F139" t="str">
            <v>IDEA Flow Through</v>
          </cell>
          <cell r="G139" t="str">
            <v>00</v>
          </cell>
          <cell r="H139">
            <v>29013</v>
          </cell>
          <cell r="I139">
            <v>29013</v>
          </cell>
          <cell r="J139">
            <v>0</v>
          </cell>
          <cell r="K139"/>
          <cell r="L139">
            <v>29013</v>
          </cell>
          <cell r="M139"/>
          <cell r="N139"/>
          <cell r="O139"/>
          <cell r="P139">
            <v>29013</v>
          </cell>
          <cell r="Q139"/>
          <cell r="R139"/>
          <cell r="S139"/>
          <cell r="T139">
            <v>29013</v>
          </cell>
          <cell r="U139"/>
          <cell r="V139"/>
          <cell r="W139" t="str">
            <v>2017-382212-IDEA-341</v>
          </cell>
        </row>
        <row r="140">
          <cell r="B140" t="str">
            <v>452217</v>
          </cell>
          <cell r="C140" t="str">
            <v>Grafton School District</v>
          </cell>
          <cell r="D140" t="str">
            <v>020466322</v>
          </cell>
          <cell r="E140" t="str">
            <v>Grafton School District</v>
          </cell>
          <cell r="F140" t="str">
            <v>IDEA Flow Through</v>
          </cell>
          <cell r="G140" t="str">
            <v>00</v>
          </cell>
          <cell r="H140">
            <v>445206</v>
          </cell>
          <cell r="I140">
            <v>445206</v>
          </cell>
          <cell r="J140">
            <v>0</v>
          </cell>
          <cell r="K140"/>
          <cell r="L140">
            <v>445206</v>
          </cell>
          <cell r="M140"/>
          <cell r="N140"/>
          <cell r="O140"/>
          <cell r="P140">
            <v>445206</v>
          </cell>
          <cell r="Q140"/>
          <cell r="R140"/>
          <cell r="S140"/>
          <cell r="T140">
            <v>445206</v>
          </cell>
          <cell r="U140"/>
          <cell r="V140"/>
          <cell r="W140" t="str">
            <v>2017-452217-IDEA-341</v>
          </cell>
        </row>
        <row r="141">
          <cell r="B141" t="str">
            <v>102226</v>
          </cell>
          <cell r="C141" t="str">
            <v>Granton Area School District</v>
          </cell>
          <cell r="D141" t="str">
            <v>189346158</v>
          </cell>
          <cell r="E141" t="str">
            <v>Granton Area School District</v>
          </cell>
          <cell r="F141" t="str">
            <v>IDEA Flow Through</v>
          </cell>
          <cell r="G141" t="str">
            <v>00</v>
          </cell>
          <cell r="H141">
            <v>102177</v>
          </cell>
          <cell r="I141">
            <v>102177</v>
          </cell>
          <cell r="J141">
            <v>0</v>
          </cell>
          <cell r="K141"/>
          <cell r="L141">
            <v>102177</v>
          </cell>
          <cell r="M141"/>
          <cell r="N141"/>
          <cell r="O141"/>
          <cell r="P141">
            <v>102177</v>
          </cell>
          <cell r="Q141"/>
          <cell r="R141"/>
          <cell r="S141"/>
          <cell r="T141">
            <v>102177</v>
          </cell>
          <cell r="U141"/>
          <cell r="V141"/>
          <cell r="W141" t="str">
            <v>2017-102226-IDEA-341</v>
          </cell>
        </row>
        <row r="142">
          <cell r="B142" t="str">
            <v>072233</v>
          </cell>
          <cell r="C142" t="str">
            <v>Grantsburg School District</v>
          </cell>
          <cell r="D142">
            <v>189346075</v>
          </cell>
          <cell r="E142" t="str">
            <v>Grantsburg School District</v>
          </cell>
          <cell r="F142" t="str">
            <v>IDEA Flow Through</v>
          </cell>
          <cell r="G142" t="str">
            <v>00</v>
          </cell>
          <cell r="H142">
            <v>246503</v>
          </cell>
          <cell r="I142">
            <v>246503</v>
          </cell>
          <cell r="J142">
            <v>0</v>
          </cell>
          <cell r="K142"/>
          <cell r="L142">
            <v>246503</v>
          </cell>
          <cell r="M142"/>
          <cell r="N142"/>
          <cell r="O142"/>
          <cell r="P142">
            <v>246503</v>
          </cell>
          <cell r="Q142"/>
          <cell r="R142"/>
          <cell r="S142"/>
          <cell r="T142">
            <v>246503</v>
          </cell>
          <cell r="U142"/>
          <cell r="V142"/>
          <cell r="W142" t="str">
            <v>2017-072233-IDEA-341</v>
          </cell>
        </row>
        <row r="143">
          <cell r="B143" t="str">
            <v>052289</v>
          </cell>
          <cell r="C143" t="str">
            <v>Green Bay Area School District</v>
          </cell>
          <cell r="D143" t="str">
            <v>100582212</v>
          </cell>
          <cell r="E143" t="str">
            <v>Green Bay Area Public School District</v>
          </cell>
          <cell r="F143" t="str">
            <v>IDEA Flow Through</v>
          </cell>
          <cell r="G143" t="str">
            <v>00</v>
          </cell>
          <cell r="H143">
            <v>4815524</v>
          </cell>
          <cell r="I143">
            <v>4815524</v>
          </cell>
          <cell r="J143">
            <v>0</v>
          </cell>
          <cell r="K143"/>
          <cell r="L143">
            <v>4815524</v>
          </cell>
          <cell r="M143"/>
          <cell r="N143"/>
          <cell r="O143"/>
          <cell r="P143">
            <v>4815524</v>
          </cell>
          <cell r="Q143"/>
          <cell r="R143"/>
          <cell r="S143"/>
          <cell r="T143">
            <v>4815524</v>
          </cell>
          <cell r="U143"/>
          <cell r="V143"/>
          <cell r="W143" t="str">
            <v>2017-052289-IDEA-341</v>
          </cell>
        </row>
        <row r="144">
          <cell r="B144" t="str">
            <v>242310</v>
          </cell>
          <cell r="C144" t="str">
            <v>Green Lake School District</v>
          </cell>
          <cell r="D144">
            <v>174487694</v>
          </cell>
          <cell r="E144" t="str">
            <v>Green Lake School District</v>
          </cell>
          <cell r="F144" t="str">
            <v>IDEA Flow Through</v>
          </cell>
          <cell r="G144" t="str">
            <v>00</v>
          </cell>
          <cell r="H144">
            <v>68091</v>
          </cell>
          <cell r="I144">
            <v>68091</v>
          </cell>
          <cell r="J144">
            <v>0</v>
          </cell>
          <cell r="K144"/>
          <cell r="L144">
            <v>68091</v>
          </cell>
          <cell r="M144"/>
          <cell r="N144"/>
          <cell r="O144"/>
          <cell r="P144">
            <v>68091</v>
          </cell>
          <cell r="Q144"/>
          <cell r="R144"/>
          <cell r="S144"/>
          <cell r="T144">
            <v>68091</v>
          </cell>
          <cell r="U144"/>
          <cell r="V144"/>
          <cell r="W144" t="str">
            <v>2017-242310-IDEA-341</v>
          </cell>
        </row>
        <row r="145">
          <cell r="B145" t="str">
            <v>402296</v>
          </cell>
          <cell r="C145" t="str">
            <v>Greendale School District</v>
          </cell>
          <cell r="D145" t="str">
            <v>071162002</v>
          </cell>
          <cell r="E145" t="str">
            <v>Greendale School District</v>
          </cell>
          <cell r="F145" t="str">
            <v>IDEA Flow Through</v>
          </cell>
          <cell r="G145" t="str">
            <v>00</v>
          </cell>
          <cell r="H145">
            <v>539066</v>
          </cell>
          <cell r="I145">
            <v>539066</v>
          </cell>
          <cell r="J145">
            <v>0</v>
          </cell>
          <cell r="K145"/>
          <cell r="L145">
            <v>539066</v>
          </cell>
          <cell r="M145"/>
          <cell r="N145"/>
          <cell r="O145"/>
          <cell r="P145">
            <v>539066</v>
          </cell>
          <cell r="Q145"/>
          <cell r="R145"/>
          <cell r="S145"/>
          <cell r="T145">
            <v>539066</v>
          </cell>
          <cell r="U145"/>
          <cell r="V145"/>
          <cell r="W145" t="str">
            <v>2017-402296-IDEA-341</v>
          </cell>
        </row>
        <row r="146">
          <cell r="B146" t="str">
            <v>402303</v>
          </cell>
          <cell r="C146" t="str">
            <v>Greenfield School District</v>
          </cell>
          <cell r="D146" t="str">
            <v>071160238</v>
          </cell>
          <cell r="E146" t="str">
            <v>Greenfield School District</v>
          </cell>
          <cell r="F146" t="str">
            <v>IDEA Flow Through</v>
          </cell>
          <cell r="G146" t="str">
            <v>00</v>
          </cell>
          <cell r="H146">
            <v>629556</v>
          </cell>
          <cell r="I146">
            <v>629556</v>
          </cell>
          <cell r="J146">
            <v>0</v>
          </cell>
          <cell r="K146"/>
          <cell r="L146">
            <v>629556</v>
          </cell>
          <cell r="M146"/>
          <cell r="N146"/>
          <cell r="O146"/>
          <cell r="P146">
            <v>629556</v>
          </cell>
          <cell r="Q146"/>
          <cell r="R146"/>
          <cell r="S146"/>
          <cell r="T146">
            <v>629556</v>
          </cell>
          <cell r="U146"/>
          <cell r="V146"/>
          <cell r="W146" t="str">
            <v>2017-402303-IDEA-341</v>
          </cell>
        </row>
        <row r="147">
          <cell r="B147" t="str">
            <v>102394</v>
          </cell>
          <cell r="C147" t="str">
            <v>Greenwood School District</v>
          </cell>
          <cell r="D147">
            <v>102339892</v>
          </cell>
          <cell r="E147" t="str">
            <v>Greenwood School District</v>
          </cell>
          <cell r="F147" t="str">
            <v>IDEA Flow Through</v>
          </cell>
          <cell r="G147" t="str">
            <v>00</v>
          </cell>
          <cell r="H147">
            <v>105400</v>
          </cell>
          <cell r="I147">
            <v>105400</v>
          </cell>
          <cell r="J147">
            <v>0</v>
          </cell>
          <cell r="K147"/>
          <cell r="L147">
            <v>105400</v>
          </cell>
          <cell r="M147"/>
          <cell r="N147"/>
          <cell r="O147"/>
          <cell r="P147">
            <v>105400</v>
          </cell>
          <cell r="Q147"/>
          <cell r="R147"/>
          <cell r="S147"/>
          <cell r="T147">
            <v>105400</v>
          </cell>
          <cell r="U147"/>
          <cell r="V147"/>
          <cell r="W147" t="str">
            <v>2017-102394-IDEA-341</v>
          </cell>
        </row>
        <row r="148">
          <cell r="B148" t="str">
            <v>582415</v>
          </cell>
          <cell r="C148" t="str">
            <v>Gresham School District</v>
          </cell>
          <cell r="D148" t="str">
            <v>827421368</v>
          </cell>
          <cell r="E148" t="str">
            <v>Gresham School District</v>
          </cell>
          <cell r="F148" t="str">
            <v>IDEA Flow Through</v>
          </cell>
          <cell r="G148" t="str">
            <v>00</v>
          </cell>
          <cell r="H148">
            <v>64481</v>
          </cell>
          <cell r="I148">
            <v>64481</v>
          </cell>
          <cell r="J148">
            <v>0</v>
          </cell>
          <cell r="K148"/>
          <cell r="L148">
            <v>64481</v>
          </cell>
          <cell r="M148"/>
          <cell r="N148"/>
          <cell r="O148"/>
          <cell r="P148">
            <v>64481</v>
          </cell>
          <cell r="Q148"/>
          <cell r="R148"/>
          <cell r="S148"/>
          <cell r="T148">
            <v>64481</v>
          </cell>
          <cell r="U148"/>
          <cell r="V148"/>
          <cell r="W148" t="str">
            <v>2017-582415-IDEA-341</v>
          </cell>
        </row>
        <row r="149">
          <cell r="B149" t="str">
            <v>672420</v>
          </cell>
          <cell r="C149" t="str">
            <v>Hamilton School District</v>
          </cell>
          <cell r="D149" t="str">
            <v>020469995</v>
          </cell>
          <cell r="E149" t="str">
            <v>Hamilton School District</v>
          </cell>
          <cell r="F149" t="str">
            <v>IDEA Flow Through</v>
          </cell>
          <cell r="G149" t="str">
            <v>00</v>
          </cell>
          <cell r="H149">
            <v>772400</v>
          </cell>
          <cell r="I149">
            <v>772400</v>
          </cell>
          <cell r="J149">
            <v>0</v>
          </cell>
          <cell r="K149"/>
          <cell r="L149">
            <v>772400</v>
          </cell>
          <cell r="M149"/>
          <cell r="N149"/>
          <cell r="O149"/>
          <cell r="P149">
            <v>772400</v>
          </cell>
          <cell r="Q149"/>
          <cell r="R149"/>
          <cell r="S149"/>
          <cell r="T149">
            <v>772400</v>
          </cell>
          <cell r="U149"/>
          <cell r="V149"/>
          <cell r="W149" t="str">
            <v>2017-672420-IDEA-341</v>
          </cell>
        </row>
        <row r="150">
          <cell r="B150" t="str">
            <v>662443</v>
          </cell>
          <cell r="C150" t="str">
            <v>Hartford Joint #1 School District</v>
          </cell>
          <cell r="D150" t="str">
            <v>027203942</v>
          </cell>
          <cell r="E150" t="str">
            <v>Hartford Joint #1 School District</v>
          </cell>
          <cell r="F150" t="str">
            <v>IDEA Flow Through</v>
          </cell>
          <cell r="G150" t="str">
            <v>00</v>
          </cell>
          <cell r="H150">
            <v>390439</v>
          </cell>
          <cell r="I150">
            <v>390439</v>
          </cell>
          <cell r="J150">
            <v>0</v>
          </cell>
          <cell r="K150"/>
          <cell r="L150">
            <v>390439</v>
          </cell>
          <cell r="M150"/>
          <cell r="N150"/>
          <cell r="O150"/>
          <cell r="P150">
            <v>390439</v>
          </cell>
          <cell r="Q150"/>
          <cell r="R150"/>
          <cell r="S150"/>
          <cell r="T150">
            <v>390439</v>
          </cell>
          <cell r="U150"/>
          <cell r="V150"/>
          <cell r="W150" t="str">
            <v>2017-662443-IDEA-341</v>
          </cell>
        </row>
        <row r="151">
          <cell r="B151" t="str">
            <v>662436</v>
          </cell>
          <cell r="C151" t="str">
            <v>Hartford Union High School District</v>
          </cell>
          <cell r="D151" t="str">
            <v>027203967</v>
          </cell>
          <cell r="E151" t="str">
            <v>Hartford Union High School District</v>
          </cell>
          <cell r="F151" t="str">
            <v>IDEA Flow Through</v>
          </cell>
          <cell r="G151" t="str">
            <v>00</v>
          </cell>
          <cell r="H151">
            <v>237742</v>
          </cell>
          <cell r="I151">
            <v>237742</v>
          </cell>
          <cell r="J151">
            <v>0</v>
          </cell>
          <cell r="K151"/>
          <cell r="L151">
            <v>237742</v>
          </cell>
          <cell r="M151"/>
          <cell r="N151"/>
          <cell r="O151"/>
          <cell r="P151">
            <v>237742</v>
          </cell>
          <cell r="Q151"/>
          <cell r="R151"/>
          <cell r="S151"/>
          <cell r="T151">
            <v>237742</v>
          </cell>
          <cell r="U151"/>
          <cell r="V151"/>
          <cell r="W151" t="str">
            <v>2017-662436-IDEA-341</v>
          </cell>
        </row>
        <row r="152">
          <cell r="B152" t="str">
            <v>672460</v>
          </cell>
          <cell r="C152" t="str">
            <v>Hartland-Lakeside Joint #3 School District</v>
          </cell>
          <cell r="D152" t="str">
            <v>014992957</v>
          </cell>
          <cell r="E152" t="str">
            <v>Hartland-Lakeside Joint #3 School District</v>
          </cell>
          <cell r="F152" t="str">
            <v>IDEA Flow Through</v>
          </cell>
          <cell r="G152" t="str">
            <v>00</v>
          </cell>
          <cell r="H152">
            <v>267461</v>
          </cell>
          <cell r="I152">
            <v>267461</v>
          </cell>
          <cell r="J152">
            <v>0</v>
          </cell>
          <cell r="K152"/>
          <cell r="L152">
            <v>267461</v>
          </cell>
          <cell r="M152"/>
          <cell r="N152"/>
          <cell r="O152"/>
          <cell r="P152">
            <v>267461</v>
          </cell>
          <cell r="Q152"/>
          <cell r="R152"/>
          <cell r="S152"/>
          <cell r="T152">
            <v>267461</v>
          </cell>
          <cell r="U152"/>
          <cell r="V152"/>
          <cell r="W152" t="str">
            <v>2017-672460-IDEA-341</v>
          </cell>
        </row>
        <row r="153">
          <cell r="B153" t="str">
            <v>572478</v>
          </cell>
          <cell r="C153" t="str">
            <v>Hayward Community School District</v>
          </cell>
          <cell r="D153" t="str">
            <v>780209289</v>
          </cell>
          <cell r="E153" t="str">
            <v>Hayward Community School District</v>
          </cell>
          <cell r="F153" t="str">
            <v>IDEA Flow Through</v>
          </cell>
          <cell r="G153" t="str">
            <v>00</v>
          </cell>
          <cell r="H153">
            <v>422388</v>
          </cell>
          <cell r="I153">
            <v>422388</v>
          </cell>
          <cell r="J153">
            <v>0</v>
          </cell>
          <cell r="K153"/>
          <cell r="L153">
            <v>422388</v>
          </cell>
          <cell r="M153"/>
          <cell r="N153"/>
          <cell r="O153"/>
          <cell r="P153">
            <v>422388</v>
          </cell>
          <cell r="Q153"/>
          <cell r="R153"/>
          <cell r="S153"/>
          <cell r="T153">
            <v>422388</v>
          </cell>
          <cell r="U153"/>
          <cell r="V153"/>
          <cell r="W153" t="str">
            <v>2017-572478-IDEA-341</v>
          </cell>
        </row>
        <row r="154">
          <cell r="B154" t="str">
            <v>142525</v>
          </cell>
          <cell r="C154" t="str">
            <v>Herman-Neosho-Rubicon School District</v>
          </cell>
          <cell r="D154" t="str">
            <v>080235025</v>
          </cell>
          <cell r="E154" t="str">
            <v>Herman-Neosho-Rubicon School District</v>
          </cell>
          <cell r="F154" t="str">
            <v>IDEA Flow Through</v>
          </cell>
          <cell r="G154" t="str">
            <v>00</v>
          </cell>
          <cell r="H154">
            <v>84366</v>
          </cell>
          <cell r="I154">
            <v>84366</v>
          </cell>
          <cell r="J154">
            <v>0</v>
          </cell>
          <cell r="K154"/>
          <cell r="L154">
            <v>84366</v>
          </cell>
          <cell r="M154"/>
          <cell r="N154"/>
          <cell r="O154"/>
          <cell r="P154">
            <v>84366</v>
          </cell>
          <cell r="Q154"/>
          <cell r="R154"/>
          <cell r="S154"/>
          <cell r="T154">
            <v>84366</v>
          </cell>
          <cell r="U154"/>
          <cell r="V154"/>
          <cell r="W154" t="str">
            <v>2017-142525-IDEA-341</v>
          </cell>
        </row>
        <row r="155">
          <cell r="B155" t="str">
            <v>252527</v>
          </cell>
          <cell r="C155" t="str">
            <v>Highland School District</v>
          </cell>
          <cell r="D155" t="str">
            <v>193078573</v>
          </cell>
          <cell r="E155" t="str">
            <v>Highland School District</v>
          </cell>
          <cell r="F155" t="str">
            <v>IDEA Flow Through</v>
          </cell>
          <cell r="G155" t="str">
            <v>00</v>
          </cell>
          <cell r="H155">
            <v>54142</v>
          </cell>
          <cell r="I155">
            <v>54142</v>
          </cell>
          <cell r="J155">
            <v>0</v>
          </cell>
          <cell r="K155"/>
          <cell r="L155">
            <v>54142</v>
          </cell>
          <cell r="M155"/>
          <cell r="N155"/>
          <cell r="O155"/>
          <cell r="P155">
            <v>54142</v>
          </cell>
          <cell r="Q155"/>
          <cell r="R155"/>
          <cell r="S155"/>
          <cell r="T155">
            <v>54142</v>
          </cell>
          <cell r="U155"/>
          <cell r="V155"/>
          <cell r="W155" t="str">
            <v>2017-252527-IDEA-341</v>
          </cell>
        </row>
        <row r="156">
          <cell r="B156" t="str">
            <v>082534</v>
          </cell>
          <cell r="C156" t="str">
            <v>Hilbert School District</v>
          </cell>
          <cell r="D156" t="str">
            <v>002562668</v>
          </cell>
          <cell r="E156" t="str">
            <v>Hilbert School District</v>
          </cell>
          <cell r="F156" t="str">
            <v>IDEA Flow Through</v>
          </cell>
          <cell r="G156" t="str">
            <v>00</v>
          </cell>
          <cell r="H156">
            <v>106247</v>
          </cell>
          <cell r="I156">
            <v>106247</v>
          </cell>
          <cell r="J156">
            <v>0</v>
          </cell>
          <cell r="K156"/>
          <cell r="L156">
            <v>106247</v>
          </cell>
          <cell r="M156"/>
          <cell r="N156"/>
          <cell r="O156"/>
          <cell r="P156">
            <v>106247</v>
          </cell>
          <cell r="Q156"/>
          <cell r="R156"/>
          <cell r="S156"/>
          <cell r="T156">
            <v>106247</v>
          </cell>
          <cell r="U156"/>
          <cell r="V156"/>
          <cell r="W156" t="str">
            <v>2017-082534-IDEA-341</v>
          </cell>
        </row>
        <row r="157">
          <cell r="B157" t="str">
            <v>622541</v>
          </cell>
          <cell r="C157" t="str">
            <v>Hillsboro School District</v>
          </cell>
          <cell r="D157" t="str">
            <v>028309342</v>
          </cell>
          <cell r="E157" t="str">
            <v>Hillsboro School District</v>
          </cell>
          <cell r="F157" t="str">
            <v>IDEA Flow Through</v>
          </cell>
          <cell r="G157" t="str">
            <v>00</v>
          </cell>
          <cell r="H157">
            <v>135584</v>
          </cell>
          <cell r="I157">
            <v>135584</v>
          </cell>
          <cell r="J157">
            <v>0</v>
          </cell>
          <cell r="K157"/>
          <cell r="L157">
            <v>135584</v>
          </cell>
          <cell r="M157"/>
          <cell r="N157"/>
          <cell r="O157"/>
          <cell r="P157">
            <v>135584</v>
          </cell>
          <cell r="Q157"/>
          <cell r="R157"/>
          <cell r="S157"/>
          <cell r="T157">
            <v>135584</v>
          </cell>
          <cell r="U157"/>
          <cell r="V157"/>
          <cell r="W157" t="str">
            <v>2017-622541-IDEA-341</v>
          </cell>
        </row>
        <row r="158">
          <cell r="B158" t="str">
            <v>322562</v>
          </cell>
          <cell r="C158" t="str">
            <v>Holmen School District</v>
          </cell>
          <cell r="D158" t="str">
            <v>100607829</v>
          </cell>
          <cell r="E158" t="str">
            <v>Holmen School District</v>
          </cell>
          <cell r="F158" t="str">
            <v>IDEA Flow Through</v>
          </cell>
          <cell r="G158" t="str">
            <v>00</v>
          </cell>
          <cell r="H158">
            <v>633763</v>
          </cell>
          <cell r="I158">
            <v>633763</v>
          </cell>
          <cell r="J158">
            <v>0</v>
          </cell>
          <cell r="K158"/>
          <cell r="L158">
            <v>633763</v>
          </cell>
          <cell r="M158"/>
          <cell r="N158"/>
          <cell r="O158"/>
          <cell r="P158">
            <v>633763</v>
          </cell>
          <cell r="Q158"/>
          <cell r="R158"/>
          <cell r="S158"/>
          <cell r="T158">
            <v>633763</v>
          </cell>
          <cell r="U158"/>
          <cell r="V158"/>
          <cell r="W158" t="str">
            <v>2017-322562-IDEA-341</v>
          </cell>
        </row>
        <row r="159">
          <cell r="B159" t="str">
            <v>142576</v>
          </cell>
          <cell r="C159" t="str">
            <v>Horicon School District</v>
          </cell>
          <cell r="D159">
            <v>100082999</v>
          </cell>
          <cell r="E159" t="str">
            <v>Horicon School District</v>
          </cell>
          <cell r="F159" t="str">
            <v>IDEA Flow Through</v>
          </cell>
          <cell r="G159" t="str">
            <v>00</v>
          </cell>
          <cell r="H159">
            <v>219720</v>
          </cell>
          <cell r="I159">
            <v>219720</v>
          </cell>
          <cell r="J159">
            <v>0</v>
          </cell>
          <cell r="K159"/>
          <cell r="L159">
            <v>219720</v>
          </cell>
          <cell r="M159"/>
          <cell r="N159"/>
          <cell r="O159"/>
          <cell r="P159">
            <v>219720</v>
          </cell>
          <cell r="Q159"/>
          <cell r="R159"/>
          <cell r="S159"/>
          <cell r="T159">
            <v>219720</v>
          </cell>
          <cell r="U159"/>
          <cell r="V159"/>
          <cell r="W159" t="str">
            <v>2017-142576-IDEA-341</v>
          </cell>
        </row>
        <row r="160">
          <cell r="B160" t="str">
            <v>442583</v>
          </cell>
          <cell r="C160" t="str">
            <v>Hortonville School District</v>
          </cell>
          <cell r="D160" t="str">
            <v>018614842</v>
          </cell>
          <cell r="E160" t="str">
            <v>Hortonville School District</v>
          </cell>
          <cell r="F160" t="str">
            <v>IDEA Flow Through</v>
          </cell>
          <cell r="G160" t="str">
            <v>00</v>
          </cell>
          <cell r="H160">
            <v>628590</v>
          </cell>
          <cell r="I160">
            <v>628590</v>
          </cell>
          <cell r="J160">
            <v>0</v>
          </cell>
          <cell r="K160"/>
          <cell r="L160">
            <v>628590</v>
          </cell>
          <cell r="M160"/>
          <cell r="N160"/>
          <cell r="O160"/>
          <cell r="P160">
            <v>628590</v>
          </cell>
          <cell r="Q160"/>
          <cell r="R160"/>
          <cell r="S160"/>
          <cell r="T160">
            <v>628590</v>
          </cell>
          <cell r="U160"/>
          <cell r="V160"/>
          <cell r="W160" t="str">
            <v>2017-442583-IDEA-341</v>
          </cell>
        </row>
        <row r="161">
          <cell r="B161" t="str">
            <v>592605</v>
          </cell>
          <cell r="C161" t="str">
            <v>Howards Grove School District</v>
          </cell>
          <cell r="D161">
            <v>100083013</v>
          </cell>
          <cell r="E161" t="str">
            <v>Howards Grove School District</v>
          </cell>
          <cell r="F161" t="str">
            <v>IDEA Flow Through</v>
          </cell>
          <cell r="G161" t="str">
            <v>00</v>
          </cell>
          <cell r="H161">
            <v>158356</v>
          </cell>
          <cell r="I161">
            <v>158356</v>
          </cell>
          <cell r="J161">
            <v>0</v>
          </cell>
          <cell r="K161"/>
          <cell r="L161">
            <v>158356</v>
          </cell>
          <cell r="M161"/>
          <cell r="N161"/>
          <cell r="O161"/>
          <cell r="P161">
            <v>158356</v>
          </cell>
          <cell r="Q161"/>
          <cell r="R161"/>
          <cell r="S161"/>
          <cell r="T161">
            <v>158356</v>
          </cell>
          <cell r="U161"/>
          <cell r="V161"/>
          <cell r="W161" t="str">
            <v>2017-592605-IDEA-341</v>
          </cell>
        </row>
        <row r="162">
          <cell r="B162" t="str">
            <v>052604</v>
          </cell>
          <cell r="C162" t="str">
            <v>Howard-Suamico School District</v>
          </cell>
          <cell r="D162" t="str">
            <v>086188315</v>
          </cell>
          <cell r="E162" t="str">
            <v>Howard-Suamico School District</v>
          </cell>
          <cell r="F162" t="str">
            <v>IDEA Flow Through</v>
          </cell>
          <cell r="G162" t="str">
            <v>00</v>
          </cell>
          <cell r="H162">
            <v>976030</v>
          </cell>
          <cell r="I162">
            <v>976030</v>
          </cell>
          <cell r="J162">
            <v>0</v>
          </cell>
          <cell r="K162"/>
          <cell r="L162">
            <v>976030</v>
          </cell>
          <cell r="M162"/>
          <cell r="N162"/>
          <cell r="O162"/>
          <cell r="P162">
            <v>976030</v>
          </cell>
          <cell r="Q162"/>
          <cell r="R162"/>
          <cell r="S162"/>
          <cell r="T162">
            <v>976030</v>
          </cell>
          <cell r="U162"/>
          <cell r="V162"/>
          <cell r="W162" t="str">
            <v>2017-052604-IDEA-341</v>
          </cell>
        </row>
        <row r="163">
          <cell r="B163" t="str">
            <v>552611</v>
          </cell>
          <cell r="C163" t="str">
            <v>Hudson School District</v>
          </cell>
          <cell r="D163">
            <v>605893056</v>
          </cell>
          <cell r="E163" t="str">
            <v>Hudson School District</v>
          </cell>
          <cell r="F163" t="str">
            <v>IDEA Flow Through</v>
          </cell>
          <cell r="G163" t="str">
            <v>00</v>
          </cell>
          <cell r="H163">
            <v>958669</v>
          </cell>
          <cell r="I163">
            <v>958669</v>
          </cell>
          <cell r="J163">
            <v>0</v>
          </cell>
          <cell r="K163"/>
          <cell r="L163">
            <v>958669</v>
          </cell>
          <cell r="M163"/>
          <cell r="N163"/>
          <cell r="O163"/>
          <cell r="P163">
            <v>958669</v>
          </cell>
          <cell r="Q163"/>
          <cell r="R163"/>
          <cell r="S163"/>
          <cell r="T163">
            <v>958669</v>
          </cell>
          <cell r="U163"/>
          <cell r="V163"/>
          <cell r="W163" t="str">
            <v>2017-552611-IDEA-341</v>
          </cell>
        </row>
        <row r="164">
          <cell r="B164" t="str">
            <v>262618</v>
          </cell>
          <cell r="C164" t="str">
            <v>Hurley School District</v>
          </cell>
          <cell r="D164" t="str">
            <v>800164365</v>
          </cell>
          <cell r="E164" t="str">
            <v>Hurley School District</v>
          </cell>
          <cell r="F164" t="str">
            <v>IDEA Flow Through</v>
          </cell>
          <cell r="G164" t="str">
            <v>00</v>
          </cell>
          <cell r="H164">
            <v>132188</v>
          </cell>
          <cell r="I164">
            <v>132188</v>
          </cell>
          <cell r="J164">
            <v>0</v>
          </cell>
          <cell r="K164"/>
          <cell r="L164">
            <v>132188</v>
          </cell>
          <cell r="M164"/>
          <cell r="N164"/>
          <cell r="O164"/>
          <cell r="P164">
            <v>132188</v>
          </cell>
          <cell r="Q164"/>
          <cell r="R164"/>
          <cell r="S164"/>
          <cell r="T164">
            <v>132188</v>
          </cell>
          <cell r="U164"/>
          <cell r="V164"/>
          <cell r="W164" t="str">
            <v>2017-262618-IDEA-341</v>
          </cell>
        </row>
        <row r="165">
          <cell r="B165" t="str">
            <v>142625</v>
          </cell>
          <cell r="C165" t="str">
            <v>Hustisford School District</v>
          </cell>
          <cell r="D165">
            <v>100083047</v>
          </cell>
          <cell r="E165" t="str">
            <v>Hustisford School District</v>
          </cell>
          <cell r="F165" t="str">
            <v>IDEA Flow Through</v>
          </cell>
          <cell r="G165" t="str">
            <v>00</v>
          </cell>
          <cell r="H165">
            <v>98662</v>
          </cell>
          <cell r="I165">
            <v>98662</v>
          </cell>
          <cell r="J165">
            <v>0</v>
          </cell>
          <cell r="K165"/>
          <cell r="L165">
            <v>98662</v>
          </cell>
          <cell r="M165"/>
          <cell r="N165"/>
          <cell r="O165"/>
          <cell r="P165">
            <v>98662</v>
          </cell>
          <cell r="Q165"/>
          <cell r="R165"/>
          <cell r="S165"/>
          <cell r="T165">
            <v>98662</v>
          </cell>
          <cell r="U165"/>
          <cell r="V165"/>
          <cell r="W165" t="str">
            <v>2017-142625-IDEA-341</v>
          </cell>
        </row>
        <row r="166">
          <cell r="B166" t="str">
            <v>612632</v>
          </cell>
          <cell r="C166" t="str">
            <v>Independence School District</v>
          </cell>
          <cell r="D166">
            <v>193079571</v>
          </cell>
          <cell r="E166" t="str">
            <v>Independence School District</v>
          </cell>
          <cell r="F166" t="str">
            <v>IDEA Flow Through</v>
          </cell>
          <cell r="G166" t="str">
            <v>00</v>
          </cell>
          <cell r="H166">
            <v>93877</v>
          </cell>
          <cell r="I166">
            <v>93877</v>
          </cell>
          <cell r="J166">
            <v>0</v>
          </cell>
          <cell r="K166"/>
          <cell r="L166">
            <v>93877</v>
          </cell>
          <cell r="M166"/>
          <cell r="N166"/>
          <cell r="O166"/>
          <cell r="P166">
            <v>93877</v>
          </cell>
          <cell r="Q166"/>
          <cell r="R166"/>
          <cell r="S166"/>
          <cell r="T166">
            <v>93877</v>
          </cell>
          <cell r="U166"/>
          <cell r="V166"/>
          <cell r="W166" t="str">
            <v>2017-612632-IDEA-341</v>
          </cell>
        </row>
        <row r="167">
          <cell r="B167" t="str">
            <v>682639</v>
          </cell>
          <cell r="C167" t="str">
            <v>Iola-Scandinavia School District</v>
          </cell>
          <cell r="D167">
            <v>100582998</v>
          </cell>
          <cell r="E167" t="str">
            <v>Iola-Scandinavia School District</v>
          </cell>
          <cell r="F167" t="str">
            <v>IDEA Flow Through</v>
          </cell>
          <cell r="G167" t="str">
            <v>00</v>
          </cell>
          <cell r="H167">
            <v>127517</v>
          </cell>
          <cell r="I167">
            <v>127517</v>
          </cell>
          <cell r="J167">
            <v>0</v>
          </cell>
          <cell r="K167"/>
          <cell r="L167">
            <v>127517</v>
          </cell>
          <cell r="M167"/>
          <cell r="N167"/>
          <cell r="O167"/>
          <cell r="P167">
            <v>127517</v>
          </cell>
          <cell r="Q167"/>
          <cell r="R167"/>
          <cell r="S167"/>
          <cell r="T167">
            <v>127517</v>
          </cell>
          <cell r="U167"/>
          <cell r="V167"/>
          <cell r="W167" t="str">
            <v>2017-682639-IDEA-341</v>
          </cell>
        </row>
        <row r="168">
          <cell r="B168" t="str">
            <v>252646</v>
          </cell>
          <cell r="C168" t="str">
            <v>Iowa-Grant School District</v>
          </cell>
          <cell r="D168">
            <v>100675370</v>
          </cell>
          <cell r="E168" t="str">
            <v>Iowa-Grant School District</v>
          </cell>
          <cell r="F168" t="str">
            <v>IDEA Flow Through</v>
          </cell>
          <cell r="G168" t="str">
            <v>00</v>
          </cell>
          <cell r="H168">
            <v>152277</v>
          </cell>
          <cell r="I168">
            <v>152277</v>
          </cell>
          <cell r="J168">
            <v>0</v>
          </cell>
          <cell r="K168"/>
          <cell r="L168">
            <v>152277</v>
          </cell>
          <cell r="M168"/>
          <cell r="N168"/>
          <cell r="O168"/>
          <cell r="P168">
            <v>152277</v>
          </cell>
          <cell r="Q168"/>
          <cell r="R168"/>
          <cell r="S168"/>
          <cell r="T168">
            <v>152277</v>
          </cell>
          <cell r="U168"/>
          <cell r="V168"/>
          <cell r="W168" t="str">
            <v>2017-252646-IDEA-341</v>
          </cell>
        </row>
        <row r="169">
          <cell r="B169" t="str">
            <v>522660</v>
          </cell>
          <cell r="C169" t="str">
            <v>Ithaca School District</v>
          </cell>
          <cell r="D169">
            <v>832474829</v>
          </cell>
          <cell r="E169" t="str">
            <v>Ithaca School District</v>
          </cell>
          <cell r="F169" t="str">
            <v>IDEA Flow Through</v>
          </cell>
          <cell r="G169" t="str">
            <v>00</v>
          </cell>
          <cell r="H169">
            <v>79222</v>
          </cell>
          <cell r="I169">
            <v>79222</v>
          </cell>
          <cell r="J169">
            <v>0</v>
          </cell>
          <cell r="K169"/>
          <cell r="L169">
            <v>79222</v>
          </cell>
          <cell r="M169"/>
          <cell r="N169"/>
          <cell r="O169"/>
          <cell r="P169">
            <v>79222</v>
          </cell>
          <cell r="Q169"/>
          <cell r="R169"/>
          <cell r="S169"/>
          <cell r="T169">
            <v>79222</v>
          </cell>
          <cell r="U169"/>
          <cell r="V169"/>
          <cell r="W169" t="str">
            <v>2017-522660-IDEA-341</v>
          </cell>
        </row>
        <row r="170">
          <cell r="B170" t="str">
            <v>532695</v>
          </cell>
          <cell r="C170" t="str">
            <v>Janesville School District</v>
          </cell>
          <cell r="D170" t="str">
            <v>100083070</v>
          </cell>
          <cell r="E170" t="str">
            <v>Janesville School District</v>
          </cell>
          <cell r="F170" t="str">
            <v>IDEA Flow Through</v>
          </cell>
          <cell r="G170" t="str">
            <v>00</v>
          </cell>
          <cell r="H170">
            <v>2291288</v>
          </cell>
          <cell r="I170">
            <v>2291288</v>
          </cell>
          <cell r="J170">
            <v>0</v>
          </cell>
          <cell r="K170"/>
          <cell r="L170">
            <v>2291288</v>
          </cell>
          <cell r="M170"/>
          <cell r="N170"/>
          <cell r="O170"/>
          <cell r="P170">
            <v>2291288</v>
          </cell>
          <cell r="Q170"/>
          <cell r="R170"/>
          <cell r="S170"/>
          <cell r="T170">
            <v>2291288</v>
          </cell>
          <cell r="U170"/>
          <cell r="V170"/>
          <cell r="W170" t="str">
            <v>2017-532695-IDEA-341</v>
          </cell>
        </row>
        <row r="171">
          <cell r="B171" t="str">
            <v>282702</v>
          </cell>
          <cell r="C171" t="str">
            <v>Jefferson School District (Unified School District #10)</v>
          </cell>
          <cell r="D171" t="str">
            <v>060433976</v>
          </cell>
          <cell r="E171" t="str">
            <v>Jefferson School District (Unified School District #10)</v>
          </cell>
          <cell r="F171" t="str">
            <v>IDEA Flow Through</v>
          </cell>
          <cell r="G171" t="str">
            <v>00</v>
          </cell>
          <cell r="H171">
            <v>425095</v>
          </cell>
          <cell r="I171">
            <v>425095</v>
          </cell>
          <cell r="J171">
            <v>0</v>
          </cell>
          <cell r="K171"/>
          <cell r="L171">
            <v>425095</v>
          </cell>
          <cell r="M171"/>
          <cell r="N171"/>
          <cell r="O171"/>
          <cell r="P171">
            <v>425095</v>
          </cell>
          <cell r="Q171"/>
          <cell r="R171"/>
          <cell r="S171"/>
          <cell r="T171">
            <v>425095</v>
          </cell>
          <cell r="U171"/>
          <cell r="V171"/>
          <cell r="W171" t="str">
            <v>2017-282702-IDEA-341</v>
          </cell>
        </row>
        <row r="172">
          <cell r="B172" t="str">
            <v>282730</v>
          </cell>
          <cell r="C172" t="str">
            <v>Johnson Creek School District</v>
          </cell>
          <cell r="D172" t="str">
            <v>013838891</v>
          </cell>
          <cell r="E172" t="str">
            <v>Johnson Creek School District</v>
          </cell>
          <cell r="F172" t="str">
            <v>IDEA Flow Through</v>
          </cell>
          <cell r="G172" t="str">
            <v>00</v>
          </cell>
          <cell r="H172">
            <v>130734</v>
          </cell>
          <cell r="I172">
            <v>130734</v>
          </cell>
          <cell r="J172">
            <v>0</v>
          </cell>
          <cell r="K172"/>
          <cell r="L172">
            <v>130734</v>
          </cell>
          <cell r="M172"/>
          <cell r="N172"/>
          <cell r="O172"/>
          <cell r="P172">
            <v>130734</v>
          </cell>
          <cell r="Q172"/>
          <cell r="R172"/>
          <cell r="S172"/>
          <cell r="T172">
            <v>130734</v>
          </cell>
          <cell r="U172"/>
          <cell r="V172"/>
          <cell r="W172" t="str">
            <v>2017-282730-IDEA-341</v>
          </cell>
        </row>
        <row r="173">
          <cell r="B173" t="str">
            <v>232737</v>
          </cell>
          <cell r="C173" t="str">
            <v>Juda School District</v>
          </cell>
          <cell r="D173" t="str">
            <v>011802196</v>
          </cell>
          <cell r="E173" t="str">
            <v>Juda School District</v>
          </cell>
          <cell r="F173" t="str">
            <v>IDEA Flow Through</v>
          </cell>
          <cell r="G173" t="str">
            <v>00</v>
          </cell>
          <cell r="H173">
            <v>64320</v>
          </cell>
          <cell r="I173">
            <v>64320</v>
          </cell>
          <cell r="J173">
            <v>0</v>
          </cell>
          <cell r="K173"/>
          <cell r="L173">
            <v>64320</v>
          </cell>
          <cell r="M173"/>
          <cell r="N173"/>
          <cell r="O173"/>
          <cell r="P173">
            <v>64320</v>
          </cell>
          <cell r="Q173"/>
          <cell r="R173"/>
          <cell r="S173"/>
          <cell r="T173">
            <v>64320</v>
          </cell>
          <cell r="U173"/>
          <cell r="V173"/>
          <cell r="W173" t="str">
            <v>2017-232737-IDEA-341</v>
          </cell>
        </row>
        <row r="174">
          <cell r="B174" t="str">
            <v>442758</v>
          </cell>
          <cell r="C174" t="str">
            <v>Kaukauna Area School District</v>
          </cell>
          <cell r="D174" t="str">
            <v>172746083</v>
          </cell>
          <cell r="E174" t="str">
            <v>Kaukauna Area School District</v>
          </cell>
          <cell r="F174" t="str">
            <v>IDEA Flow Through</v>
          </cell>
          <cell r="G174" t="str">
            <v>00</v>
          </cell>
          <cell r="H174">
            <v>755985</v>
          </cell>
          <cell r="I174">
            <v>755985</v>
          </cell>
          <cell r="J174">
            <v>0</v>
          </cell>
          <cell r="K174"/>
          <cell r="L174">
            <v>755985</v>
          </cell>
          <cell r="M174"/>
          <cell r="N174"/>
          <cell r="O174"/>
          <cell r="P174">
            <v>755985</v>
          </cell>
          <cell r="Q174"/>
          <cell r="R174"/>
          <cell r="S174"/>
          <cell r="T174">
            <v>755985</v>
          </cell>
          <cell r="U174"/>
          <cell r="V174"/>
          <cell r="W174" t="str">
            <v>2017-442758-IDEA-341</v>
          </cell>
        </row>
        <row r="175">
          <cell r="B175" t="str">
            <v>302793</v>
          </cell>
          <cell r="C175" t="str">
            <v>Kenosha School District</v>
          </cell>
          <cell r="D175" t="str">
            <v>096344197</v>
          </cell>
          <cell r="E175" t="str">
            <v>Kenosha School District</v>
          </cell>
          <cell r="F175" t="str">
            <v>IDEA Flow Through</v>
          </cell>
          <cell r="G175" t="str">
            <v>00</v>
          </cell>
          <cell r="H175">
            <v>4612833</v>
          </cell>
          <cell r="I175">
            <v>4612833</v>
          </cell>
          <cell r="J175">
            <v>0</v>
          </cell>
          <cell r="K175"/>
          <cell r="L175">
            <v>4612833</v>
          </cell>
          <cell r="M175"/>
          <cell r="N175"/>
          <cell r="O175"/>
          <cell r="P175">
            <v>4612833</v>
          </cell>
          <cell r="Q175"/>
          <cell r="R175"/>
          <cell r="S175"/>
          <cell r="T175">
            <v>4612833</v>
          </cell>
          <cell r="U175"/>
          <cell r="V175"/>
          <cell r="W175" t="str">
            <v>2017-302793-IDEA-341</v>
          </cell>
        </row>
        <row r="176">
          <cell r="B176" t="str">
            <v>671376</v>
          </cell>
          <cell r="C176" t="str">
            <v>Kettle Moraine School District</v>
          </cell>
          <cell r="D176" t="str">
            <v>052691847</v>
          </cell>
          <cell r="E176" t="str">
            <v>Kettle Moraine School District</v>
          </cell>
          <cell r="F176" t="str">
            <v>IDEA Flow Through</v>
          </cell>
          <cell r="G176" t="str">
            <v>00</v>
          </cell>
          <cell r="H176">
            <v>790275</v>
          </cell>
          <cell r="I176">
            <v>790275</v>
          </cell>
          <cell r="J176">
            <v>0</v>
          </cell>
          <cell r="K176"/>
          <cell r="L176">
            <v>790275</v>
          </cell>
          <cell r="M176"/>
          <cell r="N176"/>
          <cell r="O176"/>
          <cell r="P176">
            <v>790275</v>
          </cell>
          <cell r="Q176"/>
          <cell r="R176"/>
          <cell r="S176"/>
          <cell r="T176">
            <v>790275</v>
          </cell>
          <cell r="U176"/>
          <cell r="V176"/>
          <cell r="W176" t="str">
            <v>2017-671376-IDEA-341</v>
          </cell>
        </row>
        <row r="177">
          <cell r="B177" t="str">
            <v>662800</v>
          </cell>
          <cell r="C177" t="str">
            <v>Kewaskum School District</v>
          </cell>
          <cell r="D177" t="str">
            <v>027203983</v>
          </cell>
          <cell r="E177" t="str">
            <v>Kewaskum School District</v>
          </cell>
          <cell r="F177" t="str">
            <v>IDEA Flow Through</v>
          </cell>
          <cell r="G177" t="str">
            <v>00</v>
          </cell>
          <cell r="H177">
            <v>382376</v>
          </cell>
          <cell r="I177">
            <v>382376</v>
          </cell>
          <cell r="J177">
            <v>0</v>
          </cell>
          <cell r="K177"/>
          <cell r="L177">
            <v>382376</v>
          </cell>
          <cell r="M177"/>
          <cell r="N177"/>
          <cell r="O177"/>
          <cell r="P177">
            <v>382376</v>
          </cell>
          <cell r="Q177"/>
          <cell r="R177"/>
          <cell r="S177"/>
          <cell r="T177">
            <v>382376</v>
          </cell>
          <cell r="U177"/>
          <cell r="V177"/>
          <cell r="W177" t="str">
            <v>2017-662800-IDEA-341</v>
          </cell>
        </row>
        <row r="178">
          <cell r="B178" t="str">
            <v>312814</v>
          </cell>
          <cell r="C178" t="str">
            <v>Kewaunee School District</v>
          </cell>
          <cell r="D178">
            <v>100583673</v>
          </cell>
          <cell r="E178" t="str">
            <v>Kewaunee School District</v>
          </cell>
          <cell r="F178" t="str">
            <v>IDEA Flow Through</v>
          </cell>
          <cell r="G178" t="str">
            <v>00</v>
          </cell>
          <cell r="H178">
            <v>200828</v>
          </cell>
          <cell r="I178">
            <v>200828</v>
          </cell>
          <cell r="J178">
            <v>0</v>
          </cell>
          <cell r="K178"/>
          <cell r="L178">
            <v>200828</v>
          </cell>
          <cell r="M178"/>
          <cell r="N178"/>
          <cell r="O178"/>
          <cell r="P178">
            <v>200828</v>
          </cell>
          <cell r="Q178"/>
          <cell r="R178"/>
          <cell r="S178"/>
          <cell r="T178">
            <v>200828</v>
          </cell>
          <cell r="U178"/>
          <cell r="V178"/>
          <cell r="W178" t="str">
            <v>2017-312814-IDEA-341</v>
          </cell>
        </row>
        <row r="179">
          <cell r="B179" t="str">
            <v>625960</v>
          </cell>
          <cell r="C179" t="str">
            <v>Kickapoo Area School District</v>
          </cell>
          <cell r="D179">
            <v>193079597</v>
          </cell>
          <cell r="E179" t="str">
            <v>Kickapoo Area School District</v>
          </cell>
          <cell r="F179" t="str">
            <v>IDEA Flow Through</v>
          </cell>
          <cell r="G179" t="str">
            <v>00</v>
          </cell>
          <cell r="H179">
            <v>117439</v>
          </cell>
          <cell r="I179">
            <v>117439</v>
          </cell>
          <cell r="J179">
            <v>0</v>
          </cell>
          <cell r="K179"/>
          <cell r="L179">
            <v>117439</v>
          </cell>
          <cell r="M179"/>
          <cell r="N179"/>
          <cell r="O179"/>
          <cell r="P179">
            <v>117439</v>
          </cell>
          <cell r="Q179"/>
          <cell r="R179"/>
          <cell r="S179"/>
          <cell r="T179">
            <v>117439</v>
          </cell>
          <cell r="U179"/>
          <cell r="V179"/>
          <cell r="W179" t="str">
            <v>2017-625960-IDEA-341</v>
          </cell>
        </row>
        <row r="180">
          <cell r="B180" t="str">
            <v>362828</v>
          </cell>
          <cell r="C180" t="str">
            <v>Kiel Area School District</v>
          </cell>
          <cell r="D180" t="str">
            <v>016702102</v>
          </cell>
          <cell r="E180" t="str">
            <v>Kiel Area School District</v>
          </cell>
          <cell r="F180" t="str">
            <v>IDEA Flow Through</v>
          </cell>
          <cell r="G180" t="str">
            <v>00</v>
          </cell>
          <cell r="H180">
            <v>269530</v>
          </cell>
          <cell r="I180">
            <v>269530</v>
          </cell>
          <cell r="J180">
            <v>0</v>
          </cell>
          <cell r="K180"/>
          <cell r="L180">
            <v>269530</v>
          </cell>
          <cell r="M180"/>
          <cell r="N180"/>
          <cell r="O180"/>
          <cell r="P180">
            <v>269530</v>
          </cell>
          <cell r="Q180"/>
          <cell r="R180"/>
          <cell r="S180"/>
          <cell r="T180">
            <v>269530</v>
          </cell>
          <cell r="U180"/>
          <cell r="V180"/>
          <cell r="W180" t="str">
            <v>2017-362828-IDEA-341</v>
          </cell>
        </row>
        <row r="181">
          <cell r="B181" t="str">
            <v>442835</v>
          </cell>
          <cell r="C181" t="str">
            <v>Kimberly Area School District</v>
          </cell>
          <cell r="D181" t="str">
            <v>093432680</v>
          </cell>
          <cell r="E181" t="str">
            <v>Kimberly Area School District</v>
          </cell>
          <cell r="F181" t="str">
            <v>IDEA Flow Through</v>
          </cell>
          <cell r="G181" t="str">
            <v>00</v>
          </cell>
          <cell r="H181">
            <v>788851</v>
          </cell>
          <cell r="I181">
            <v>788851</v>
          </cell>
          <cell r="J181">
            <v>0</v>
          </cell>
          <cell r="K181"/>
          <cell r="L181">
            <v>788851</v>
          </cell>
          <cell r="M181"/>
          <cell r="N181"/>
          <cell r="O181"/>
          <cell r="P181">
            <v>788851</v>
          </cell>
          <cell r="Q181"/>
          <cell r="R181"/>
          <cell r="S181"/>
          <cell r="T181">
            <v>788851</v>
          </cell>
          <cell r="U181"/>
          <cell r="V181"/>
          <cell r="W181" t="str">
            <v>2017-442835-IDEA-341</v>
          </cell>
        </row>
        <row r="182">
          <cell r="B182" t="str">
            <v>592842</v>
          </cell>
          <cell r="C182" t="str">
            <v>Kohler School District</v>
          </cell>
          <cell r="D182" t="str">
            <v>025230632</v>
          </cell>
          <cell r="E182" t="str">
            <v>Kohler School District</v>
          </cell>
          <cell r="F182" t="str">
            <v>IDEA Flow Through</v>
          </cell>
          <cell r="G182" t="str">
            <v>00</v>
          </cell>
          <cell r="H182">
            <v>103160</v>
          </cell>
          <cell r="I182">
            <v>103160</v>
          </cell>
          <cell r="J182">
            <v>0</v>
          </cell>
          <cell r="K182"/>
          <cell r="L182">
            <v>103160</v>
          </cell>
          <cell r="M182"/>
          <cell r="N182"/>
          <cell r="O182"/>
          <cell r="P182">
            <v>103160</v>
          </cell>
          <cell r="Q182"/>
          <cell r="R182"/>
          <cell r="S182"/>
          <cell r="T182">
            <v>103160</v>
          </cell>
          <cell r="U182"/>
          <cell r="V182"/>
          <cell r="W182" t="str">
            <v>2017-592842-IDEA-341</v>
          </cell>
        </row>
        <row r="183">
          <cell r="B183" t="str">
            <v>631848</v>
          </cell>
          <cell r="C183" t="str">
            <v>Lac du Flambeau #1 School District</v>
          </cell>
          <cell r="D183" t="str">
            <v>195655485</v>
          </cell>
          <cell r="E183" t="str">
            <v>Lac du Flambeau #1 School District</v>
          </cell>
          <cell r="F183" t="str">
            <v>IDEA Flow Through</v>
          </cell>
          <cell r="G183" t="str">
            <v>00</v>
          </cell>
          <cell r="H183">
            <v>105197</v>
          </cell>
          <cell r="I183">
            <v>105197</v>
          </cell>
          <cell r="J183">
            <v>0</v>
          </cell>
          <cell r="K183"/>
          <cell r="L183">
            <v>105197</v>
          </cell>
          <cell r="M183"/>
          <cell r="N183"/>
          <cell r="O183"/>
          <cell r="P183">
            <v>105197</v>
          </cell>
          <cell r="Q183"/>
          <cell r="R183"/>
          <cell r="S183"/>
          <cell r="T183">
            <v>105197</v>
          </cell>
          <cell r="U183"/>
          <cell r="V183"/>
          <cell r="W183" t="str">
            <v>2017-631848-IDEA-341</v>
          </cell>
        </row>
        <row r="184">
          <cell r="B184" t="str">
            <v>322849</v>
          </cell>
          <cell r="C184" t="str">
            <v>La Crosse School District</v>
          </cell>
          <cell r="D184" t="str">
            <v>031642572</v>
          </cell>
          <cell r="E184" t="str">
            <v>La Crosse School District</v>
          </cell>
          <cell r="F184" t="str">
            <v>IDEA Flow Through</v>
          </cell>
          <cell r="G184" t="str">
            <v>00</v>
          </cell>
          <cell r="H184">
            <v>1555063</v>
          </cell>
          <cell r="I184">
            <v>1555063</v>
          </cell>
          <cell r="J184">
            <v>0</v>
          </cell>
          <cell r="K184"/>
          <cell r="L184">
            <v>1555063</v>
          </cell>
          <cell r="M184"/>
          <cell r="N184"/>
          <cell r="O184"/>
          <cell r="P184">
            <v>1555063</v>
          </cell>
          <cell r="Q184"/>
          <cell r="R184"/>
          <cell r="S184"/>
          <cell r="T184">
            <v>1555063</v>
          </cell>
          <cell r="U184"/>
          <cell r="V184"/>
          <cell r="W184" t="str">
            <v>2017-322849-IDEA-341</v>
          </cell>
        </row>
        <row r="185">
          <cell r="B185" t="str">
            <v>542856</v>
          </cell>
          <cell r="C185" t="str">
            <v>Ladysmith School District</v>
          </cell>
          <cell r="D185" t="str">
            <v>184360493</v>
          </cell>
          <cell r="E185" t="str">
            <v>Ladysmith-Hawkins School District</v>
          </cell>
          <cell r="F185" t="str">
            <v>IDEA Flow Through</v>
          </cell>
          <cell r="G185" t="str">
            <v>00</v>
          </cell>
          <cell r="H185">
            <v>205952</v>
          </cell>
          <cell r="I185">
            <v>205952</v>
          </cell>
          <cell r="J185">
            <v>0</v>
          </cell>
          <cell r="K185"/>
          <cell r="L185">
            <v>205952</v>
          </cell>
          <cell r="M185"/>
          <cell r="N185"/>
          <cell r="O185"/>
          <cell r="P185">
            <v>205952</v>
          </cell>
          <cell r="Q185"/>
          <cell r="R185"/>
          <cell r="S185"/>
          <cell r="T185">
            <v>205952</v>
          </cell>
          <cell r="U185"/>
          <cell r="V185"/>
          <cell r="W185" t="str">
            <v>2017-542856-IDEA-341</v>
          </cell>
        </row>
        <row r="186">
          <cell r="B186" t="str">
            <v>622863</v>
          </cell>
          <cell r="C186" t="str">
            <v>La Farge School District</v>
          </cell>
          <cell r="D186" t="str">
            <v>100083161</v>
          </cell>
          <cell r="E186" t="str">
            <v>La Farge School District</v>
          </cell>
          <cell r="F186" t="str">
            <v>IDEA Flow Through</v>
          </cell>
          <cell r="G186" t="str">
            <v>00</v>
          </cell>
          <cell r="H186">
            <v>68722</v>
          </cell>
          <cell r="I186">
            <v>68722</v>
          </cell>
          <cell r="J186">
            <v>0</v>
          </cell>
          <cell r="K186"/>
          <cell r="L186">
            <v>68722</v>
          </cell>
          <cell r="M186"/>
          <cell r="N186"/>
          <cell r="O186"/>
          <cell r="P186">
            <v>68722</v>
          </cell>
          <cell r="Q186"/>
          <cell r="R186"/>
          <cell r="S186"/>
          <cell r="T186">
            <v>68722</v>
          </cell>
          <cell r="U186"/>
          <cell r="V186"/>
          <cell r="W186" t="str">
            <v>2017-622863-IDEA-341</v>
          </cell>
        </row>
        <row r="187">
          <cell r="B187" t="str">
            <v>673862</v>
          </cell>
          <cell r="C187" t="str">
            <v>Lake Country School District</v>
          </cell>
          <cell r="D187" t="str">
            <v>062032933</v>
          </cell>
          <cell r="E187" t="str">
            <v>Lake Country School District</v>
          </cell>
          <cell r="F187" t="str">
            <v>IDEA Flow Through</v>
          </cell>
          <cell r="G187" t="str">
            <v>00</v>
          </cell>
          <cell r="H187">
            <v>145451</v>
          </cell>
          <cell r="I187">
            <v>145451</v>
          </cell>
          <cell r="J187">
            <v>0</v>
          </cell>
          <cell r="K187"/>
          <cell r="L187">
            <v>145451</v>
          </cell>
          <cell r="M187"/>
          <cell r="N187"/>
          <cell r="O187"/>
          <cell r="P187">
            <v>145451</v>
          </cell>
          <cell r="Q187"/>
          <cell r="R187"/>
          <cell r="S187"/>
          <cell r="T187">
            <v>145451</v>
          </cell>
          <cell r="U187"/>
          <cell r="V187"/>
          <cell r="W187" t="str">
            <v>2017-673862-IDEA-341</v>
          </cell>
        </row>
        <row r="188">
          <cell r="B188" t="str">
            <v>642885</v>
          </cell>
          <cell r="C188" t="str">
            <v>Lake Geneva Joint #1 School District</v>
          </cell>
          <cell r="D188" t="str">
            <v>800473154</v>
          </cell>
          <cell r="E188" t="str">
            <v>Lake Geneva Joint #1 School District</v>
          </cell>
          <cell r="F188" t="str">
            <v>IDEA Flow Through</v>
          </cell>
          <cell r="G188" t="str">
            <v>00</v>
          </cell>
          <cell r="H188">
            <v>379709</v>
          </cell>
          <cell r="I188">
            <v>379709</v>
          </cell>
          <cell r="J188">
            <v>0</v>
          </cell>
          <cell r="K188"/>
          <cell r="L188">
            <v>379709</v>
          </cell>
          <cell r="M188"/>
          <cell r="N188"/>
          <cell r="O188"/>
          <cell r="P188">
            <v>379709</v>
          </cell>
          <cell r="Q188"/>
          <cell r="R188"/>
          <cell r="S188"/>
          <cell r="T188">
            <v>379709</v>
          </cell>
          <cell r="U188"/>
          <cell r="V188"/>
          <cell r="W188" t="str">
            <v>2017-642885-IDEA-341</v>
          </cell>
        </row>
        <row r="189">
          <cell r="B189" t="str">
            <v>642884</v>
          </cell>
          <cell r="C189" t="str">
            <v>Lake Geneva-Genoa UHS</v>
          </cell>
          <cell r="D189" t="str">
            <v>100083195</v>
          </cell>
          <cell r="E189" t="str">
            <v>Lake Geneva-Genoa UHS</v>
          </cell>
          <cell r="F189" t="str">
            <v>IDEA Flow Through</v>
          </cell>
          <cell r="G189" t="str">
            <v>00</v>
          </cell>
          <cell r="H189">
            <v>212255</v>
          </cell>
          <cell r="I189">
            <v>212255</v>
          </cell>
          <cell r="J189">
            <v>0</v>
          </cell>
          <cell r="K189"/>
          <cell r="L189">
            <v>212255</v>
          </cell>
          <cell r="M189"/>
          <cell r="N189"/>
          <cell r="O189"/>
          <cell r="P189">
            <v>212255</v>
          </cell>
          <cell r="Q189"/>
          <cell r="R189"/>
          <cell r="S189"/>
          <cell r="T189">
            <v>212255</v>
          </cell>
          <cell r="U189"/>
          <cell r="V189"/>
          <cell r="W189" t="str">
            <v>2017-642884-IDEA-341</v>
          </cell>
        </row>
        <row r="190">
          <cell r="B190" t="str">
            <v>092891</v>
          </cell>
          <cell r="C190" t="str">
            <v>Lake Holcombe School District</v>
          </cell>
          <cell r="D190">
            <v>100083203</v>
          </cell>
          <cell r="E190" t="str">
            <v>Lake Holcombe School District</v>
          </cell>
          <cell r="F190" t="str">
            <v>IDEA Flow Through</v>
          </cell>
          <cell r="G190" t="str">
            <v>00</v>
          </cell>
          <cell r="H190">
            <v>104524</v>
          </cell>
          <cell r="I190">
            <v>104524</v>
          </cell>
          <cell r="J190">
            <v>0</v>
          </cell>
          <cell r="K190"/>
          <cell r="L190">
            <v>104524</v>
          </cell>
          <cell r="M190"/>
          <cell r="N190"/>
          <cell r="O190"/>
          <cell r="P190">
            <v>104524</v>
          </cell>
          <cell r="Q190"/>
          <cell r="R190"/>
          <cell r="S190"/>
          <cell r="T190">
            <v>104524</v>
          </cell>
          <cell r="U190"/>
          <cell r="V190"/>
          <cell r="W190" t="str">
            <v>2017-092891-IDEA-341</v>
          </cell>
        </row>
        <row r="191">
          <cell r="B191" t="str">
            <v>282898</v>
          </cell>
          <cell r="C191" t="str">
            <v>Lake Mills Area School District</v>
          </cell>
          <cell r="D191" t="str">
            <v>013846944</v>
          </cell>
          <cell r="E191" t="str">
            <v>Lake Mills Area School District</v>
          </cell>
          <cell r="F191" t="str">
            <v>IDEA Flow Through</v>
          </cell>
          <cell r="G191" t="str">
            <v>00</v>
          </cell>
          <cell r="H191">
            <v>346000</v>
          </cell>
          <cell r="I191">
            <v>346000</v>
          </cell>
          <cell r="J191">
            <v>0</v>
          </cell>
          <cell r="K191"/>
          <cell r="L191">
            <v>346000</v>
          </cell>
          <cell r="M191"/>
          <cell r="N191"/>
          <cell r="O191"/>
          <cell r="P191">
            <v>346000</v>
          </cell>
          <cell r="Q191"/>
          <cell r="R191"/>
          <cell r="S191"/>
          <cell r="T191">
            <v>346000</v>
          </cell>
          <cell r="U191"/>
          <cell r="V191"/>
          <cell r="W191" t="str">
            <v>2017-282898-IDEA-341</v>
          </cell>
        </row>
        <row r="192">
          <cell r="B192" t="str">
            <v>433647</v>
          </cell>
          <cell r="C192" t="str">
            <v>Lakeland Union High School District</v>
          </cell>
          <cell r="D192">
            <v>100587245</v>
          </cell>
          <cell r="E192" t="str">
            <v>Lakeland Union High School District</v>
          </cell>
          <cell r="F192" t="str">
            <v>IDEA Flow Through</v>
          </cell>
          <cell r="G192" t="str">
            <v>00</v>
          </cell>
          <cell r="H192">
            <v>149668</v>
          </cell>
          <cell r="I192">
            <v>149668</v>
          </cell>
          <cell r="J192">
            <v>0</v>
          </cell>
          <cell r="K192"/>
          <cell r="L192">
            <v>149668</v>
          </cell>
          <cell r="M192"/>
          <cell r="N192"/>
          <cell r="O192"/>
          <cell r="P192">
            <v>149668</v>
          </cell>
          <cell r="Q192"/>
          <cell r="R192"/>
          <cell r="S192"/>
          <cell r="T192">
            <v>149668</v>
          </cell>
          <cell r="U192"/>
          <cell r="V192"/>
          <cell r="W192" t="str">
            <v>2017-433647-IDEA-341</v>
          </cell>
        </row>
        <row r="193">
          <cell r="B193" t="str">
            <v>222912</v>
          </cell>
          <cell r="C193" t="str">
            <v>Lancaster Community School District</v>
          </cell>
          <cell r="D193" t="str">
            <v>792986945</v>
          </cell>
          <cell r="E193" t="str">
            <v>Lancaster Community School District</v>
          </cell>
          <cell r="F193" t="str">
            <v>IDEA Flow Through</v>
          </cell>
          <cell r="G193" t="str">
            <v>00</v>
          </cell>
          <cell r="H193">
            <v>236316</v>
          </cell>
          <cell r="I193">
            <v>236316</v>
          </cell>
          <cell r="J193">
            <v>0</v>
          </cell>
          <cell r="K193"/>
          <cell r="L193">
            <v>236316</v>
          </cell>
          <cell r="M193"/>
          <cell r="N193"/>
          <cell r="O193"/>
          <cell r="P193">
            <v>236316</v>
          </cell>
          <cell r="Q193"/>
          <cell r="R193"/>
          <cell r="S193"/>
          <cell r="T193">
            <v>236316</v>
          </cell>
          <cell r="U193"/>
          <cell r="V193"/>
          <cell r="W193" t="str">
            <v>2017-222912-IDEA-341</v>
          </cell>
        </row>
        <row r="194">
          <cell r="B194" t="str">
            <v>212940</v>
          </cell>
          <cell r="C194" t="str">
            <v>Laona School District</v>
          </cell>
          <cell r="D194">
            <v>100083237</v>
          </cell>
          <cell r="E194" t="str">
            <v>Laona School District</v>
          </cell>
          <cell r="F194" t="str">
            <v>IDEA Flow Through</v>
          </cell>
          <cell r="G194" t="str">
            <v>00</v>
          </cell>
          <cell r="H194">
            <v>49853</v>
          </cell>
          <cell r="I194">
            <v>49853</v>
          </cell>
          <cell r="J194">
            <v>0</v>
          </cell>
          <cell r="K194"/>
          <cell r="L194">
            <v>49853</v>
          </cell>
          <cell r="M194"/>
          <cell r="N194"/>
          <cell r="O194"/>
          <cell r="P194">
            <v>49853</v>
          </cell>
          <cell r="Q194"/>
          <cell r="R194"/>
          <cell r="S194"/>
          <cell r="T194">
            <v>49853</v>
          </cell>
          <cell r="U194"/>
          <cell r="V194"/>
          <cell r="W194" t="str">
            <v>2017-212940-IDEA-341</v>
          </cell>
        </row>
        <row r="195">
          <cell r="B195" t="str">
            <v>422961</v>
          </cell>
          <cell r="C195" t="str">
            <v>Lena School District</v>
          </cell>
          <cell r="D195" t="str">
            <v>086175437</v>
          </cell>
          <cell r="E195" t="str">
            <v>Lena School District</v>
          </cell>
          <cell r="F195" t="str">
            <v>IDEA Flow Through</v>
          </cell>
          <cell r="G195" t="str">
            <v>00</v>
          </cell>
          <cell r="H195">
            <v>93501</v>
          </cell>
          <cell r="I195">
            <v>93501</v>
          </cell>
          <cell r="J195">
            <v>0</v>
          </cell>
          <cell r="K195"/>
          <cell r="L195">
            <v>93501</v>
          </cell>
          <cell r="M195"/>
          <cell r="N195"/>
          <cell r="O195"/>
          <cell r="P195">
            <v>93501</v>
          </cell>
          <cell r="Q195"/>
          <cell r="R195"/>
          <cell r="S195"/>
          <cell r="T195">
            <v>93501</v>
          </cell>
          <cell r="U195"/>
          <cell r="V195"/>
          <cell r="W195" t="str">
            <v>2017-422961-IDEA-341</v>
          </cell>
        </row>
        <row r="196">
          <cell r="B196" t="str">
            <v>643087</v>
          </cell>
          <cell r="C196" t="str">
            <v>Linn Joint #4 School District</v>
          </cell>
          <cell r="D196" t="str">
            <v>026394791</v>
          </cell>
          <cell r="E196" t="str">
            <v>Linn Joint #4 School District</v>
          </cell>
          <cell r="F196" t="str">
            <v>IDEA Flow Through</v>
          </cell>
          <cell r="G196" t="str">
            <v>00</v>
          </cell>
          <cell r="H196">
            <v>19136</v>
          </cell>
          <cell r="I196">
            <v>19136</v>
          </cell>
          <cell r="J196">
            <v>0</v>
          </cell>
          <cell r="K196"/>
          <cell r="L196">
            <v>19136</v>
          </cell>
          <cell r="M196"/>
          <cell r="N196"/>
          <cell r="O196"/>
          <cell r="P196">
            <v>19136</v>
          </cell>
          <cell r="Q196"/>
          <cell r="R196"/>
          <cell r="S196"/>
          <cell r="T196">
            <v>19136</v>
          </cell>
          <cell r="U196"/>
          <cell r="V196"/>
          <cell r="W196" t="str">
            <v>2017-643087-IDEA-341</v>
          </cell>
        </row>
        <row r="197">
          <cell r="B197" t="str">
            <v>643094</v>
          </cell>
          <cell r="C197" t="str">
            <v>Linn Joint #6 School District</v>
          </cell>
          <cell r="D197">
            <v>622249316</v>
          </cell>
          <cell r="E197" t="str">
            <v>Linn Joint #6 School District</v>
          </cell>
          <cell r="F197" t="str">
            <v>IDEA Flow Through</v>
          </cell>
          <cell r="G197" t="str">
            <v>00</v>
          </cell>
          <cell r="H197">
            <v>20331</v>
          </cell>
          <cell r="I197">
            <v>20331</v>
          </cell>
          <cell r="J197">
            <v>0</v>
          </cell>
          <cell r="K197"/>
          <cell r="L197">
            <v>20331</v>
          </cell>
          <cell r="M197"/>
          <cell r="N197"/>
          <cell r="O197"/>
          <cell r="P197">
            <v>20331</v>
          </cell>
          <cell r="Q197"/>
          <cell r="R197"/>
          <cell r="S197"/>
          <cell r="T197">
            <v>20331</v>
          </cell>
          <cell r="U197"/>
          <cell r="V197"/>
          <cell r="W197" t="str">
            <v>2017-643094-IDEA-341</v>
          </cell>
        </row>
        <row r="198">
          <cell r="B198" t="str">
            <v>443129</v>
          </cell>
          <cell r="C198" t="str">
            <v>Little Chute Area School District</v>
          </cell>
          <cell r="D198" t="str">
            <v>074769480</v>
          </cell>
          <cell r="E198" t="str">
            <v>Little Chute Area School District</v>
          </cell>
          <cell r="F198" t="str">
            <v>IDEA Flow Through</v>
          </cell>
          <cell r="G198" t="str">
            <v>00</v>
          </cell>
          <cell r="H198">
            <v>301718</v>
          </cell>
          <cell r="I198">
            <v>301718</v>
          </cell>
          <cell r="J198">
            <v>0</v>
          </cell>
          <cell r="K198"/>
          <cell r="L198">
            <v>301718</v>
          </cell>
          <cell r="M198"/>
          <cell r="N198"/>
          <cell r="O198"/>
          <cell r="P198">
            <v>301718</v>
          </cell>
          <cell r="Q198"/>
          <cell r="R198"/>
          <cell r="S198"/>
          <cell r="T198">
            <v>301718</v>
          </cell>
          <cell r="U198"/>
          <cell r="V198"/>
          <cell r="W198" t="str">
            <v>2017-443129-IDEA-341</v>
          </cell>
        </row>
        <row r="199">
          <cell r="B199" t="str">
            <v>113150</v>
          </cell>
          <cell r="C199" t="str">
            <v>Lodi School District</v>
          </cell>
          <cell r="D199">
            <v>100083245</v>
          </cell>
          <cell r="E199" t="str">
            <v>Lodi School District</v>
          </cell>
          <cell r="F199" t="str">
            <v>IDEA Flow Through</v>
          </cell>
          <cell r="G199" t="str">
            <v>00</v>
          </cell>
          <cell r="H199">
            <v>295414</v>
          </cell>
          <cell r="I199">
            <v>295414</v>
          </cell>
          <cell r="J199">
            <v>0</v>
          </cell>
          <cell r="K199"/>
          <cell r="L199">
            <v>295414</v>
          </cell>
          <cell r="M199"/>
          <cell r="N199"/>
          <cell r="O199"/>
          <cell r="P199">
            <v>295414</v>
          </cell>
          <cell r="Q199"/>
          <cell r="R199"/>
          <cell r="S199"/>
          <cell r="T199">
            <v>295414</v>
          </cell>
          <cell r="U199"/>
          <cell r="V199"/>
          <cell r="W199" t="str">
            <v>2017-113150-IDEA-341</v>
          </cell>
        </row>
        <row r="200">
          <cell r="B200" t="str">
            <v>143171</v>
          </cell>
          <cell r="C200" t="str">
            <v>Lomira School District</v>
          </cell>
          <cell r="D200" t="str">
            <v>100083252</v>
          </cell>
          <cell r="E200" t="str">
            <v>Lomira School District</v>
          </cell>
          <cell r="F200" t="str">
            <v>IDEA Flow Through</v>
          </cell>
          <cell r="G200" t="str">
            <v>00</v>
          </cell>
          <cell r="H200">
            <v>208052</v>
          </cell>
          <cell r="I200">
            <v>208052</v>
          </cell>
          <cell r="J200">
            <v>0</v>
          </cell>
          <cell r="K200"/>
          <cell r="L200">
            <v>208052</v>
          </cell>
          <cell r="M200"/>
          <cell r="N200"/>
          <cell r="O200"/>
          <cell r="P200">
            <v>208052</v>
          </cell>
          <cell r="Q200"/>
          <cell r="R200"/>
          <cell r="S200"/>
          <cell r="T200">
            <v>208052</v>
          </cell>
          <cell r="U200"/>
          <cell r="V200"/>
          <cell r="W200" t="str">
            <v>2017-143171-IDEA-341</v>
          </cell>
        </row>
        <row r="201">
          <cell r="B201" t="str">
            <v>103206</v>
          </cell>
          <cell r="C201" t="str">
            <v>Loyal School District</v>
          </cell>
          <cell r="D201" t="str">
            <v>825396153</v>
          </cell>
          <cell r="E201" t="str">
            <v>Loyal School District</v>
          </cell>
          <cell r="F201" t="str">
            <v>IDEA Flow Through</v>
          </cell>
          <cell r="G201" t="str">
            <v>00</v>
          </cell>
          <cell r="H201">
            <v>130784</v>
          </cell>
          <cell r="I201">
            <v>130784</v>
          </cell>
          <cell r="J201"/>
          <cell r="K201"/>
          <cell r="L201">
            <v>130784</v>
          </cell>
          <cell r="M201"/>
          <cell r="N201"/>
          <cell r="O201"/>
          <cell r="P201">
            <v>130784</v>
          </cell>
          <cell r="Q201"/>
          <cell r="R201"/>
          <cell r="S201"/>
          <cell r="T201">
            <v>130784</v>
          </cell>
          <cell r="U201"/>
          <cell r="V201"/>
          <cell r="W201" t="str">
            <v>2017-103206-IDEA-341</v>
          </cell>
        </row>
        <row r="202">
          <cell r="B202" t="str">
            <v>483213</v>
          </cell>
          <cell r="C202" t="str">
            <v>Luck School District</v>
          </cell>
          <cell r="D202">
            <v>100083278</v>
          </cell>
          <cell r="E202" t="str">
            <v>Luck School District</v>
          </cell>
          <cell r="F202" t="str">
            <v>IDEA Flow Through</v>
          </cell>
          <cell r="G202" t="str">
            <v>00</v>
          </cell>
          <cell r="H202">
            <v>117777</v>
          </cell>
          <cell r="I202">
            <v>117777</v>
          </cell>
          <cell r="J202"/>
          <cell r="K202"/>
          <cell r="L202">
            <v>117777</v>
          </cell>
          <cell r="M202"/>
          <cell r="N202"/>
          <cell r="O202"/>
          <cell r="P202">
            <v>117777</v>
          </cell>
          <cell r="Q202"/>
          <cell r="R202"/>
          <cell r="S202"/>
          <cell r="T202">
            <v>117777</v>
          </cell>
          <cell r="U202"/>
          <cell r="V202"/>
          <cell r="W202" t="str">
            <v>2017-483213-IDEA-341</v>
          </cell>
        </row>
        <row r="203">
          <cell r="B203" t="str">
            <v>313220</v>
          </cell>
          <cell r="C203" t="str">
            <v>Luxemburg-Casco School District</v>
          </cell>
          <cell r="D203" t="str">
            <v>030201438</v>
          </cell>
          <cell r="E203" t="str">
            <v>Luxemburg-Casco School District</v>
          </cell>
          <cell r="F203" t="str">
            <v>IDEA Flow Through</v>
          </cell>
          <cell r="G203" t="str">
            <v>00</v>
          </cell>
          <cell r="H203">
            <v>370431</v>
          </cell>
          <cell r="I203">
            <v>370431</v>
          </cell>
          <cell r="J203"/>
          <cell r="K203"/>
          <cell r="L203">
            <v>370431</v>
          </cell>
          <cell r="M203"/>
          <cell r="N203"/>
          <cell r="O203"/>
          <cell r="P203">
            <v>370431</v>
          </cell>
          <cell r="Q203"/>
          <cell r="R203"/>
          <cell r="S203"/>
          <cell r="T203">
            <v>370431</v>
          </cell>
          <cell r="U203"/>
          <cell r="V203"/>
          <cell r="W203" t="str">
            <v>2017-313220-IDEA-341</v>
          </cell>
        </row>
        <row r="204">
          <cell r="B204" t="str">
            <v>133269</v>
          </cell>
          <cell r="C204" t="str">
            <v>Madison Metropolitan School District</v>
          </cell>
          <cell r="D204" t="str">
            <v>020466561</v>
          </cell>
          <cell r="E204" t="str">
            <v>Madison Metropolitan School District</v>
          </cell>
          <cell r="F204" t="str">
            <v>IDEA Flow Through</v>
          </cell>
          <cell r="G204" t="str">
            <v>00</v>
          </cell>
          <cell r="H204">
            <v>5896662</v>
          </cell>
          <cell r="I204">
            <v>5896662</v>
          </cell>
          <cell r="J204"/>
          <cell r="K204"/>
          <cell r="L204">
            <v>5896662</v>
          </cell>
          <cell r="M204"/>
          <cell r="N204"/>
          <cell r="O204"/>
          <cell r="P204">
            <v>5896662</v>
          </cell>
          <cell r="Q204"/>
          <cell r="R204"/>
          <cell r="S204"/>
          <cell r="T204">
            <v>5896662</v>
          </cell>
          <cell r="U204"/>
          <cell r="V204"/>
          <cell r="W204" t="str">
            <v>2017-133269-IDEA-341</v>
          </cell>
        </row>
        <row r="205">
          <cell r="B205" t="str">
            <v>683276</v>
          </cell>
          <cell r="C205" t="str">
            <v>Manawa School District</v>
          </cell>
          <cell r="D205" t="str">
            <v>028965465</v>
          </cell>
          <cell r="E205" t="str">
            <v>Manawa School District</v>
          </cell>
          <cell r="F205" t="str">
            <v>IDEA Flow Through</v>
          </cell>
          <cell r="G205" t="str">
            <v>00</v>
          </cell>
          <cell r="H205">
            <v>164849</v>
          </cell>
          <cell r="I205">
            <v>164849</v>
          </cell>
          <cell r="J205"/>
          <cell r="K205"/>
          <cell r="L205">
            <v>164849</v>
          </cell>
          <cell r="M205"/>
          <cell r="N205"/>
          <cell r="O205"/>
          <cell r="P205">
            <v>164849</v>
          </cell>
          <cell r="Q205"/>
          <cell r="R205"/>
          <cell r="S205"/>
          <cell r="T205">
            <v>164849</v>
          </cell>
          <cell r="U205"/>
          <cell r="V205"/>
          <cell r="W205" t="str">
            <v>2017-683276-IDEA-341</v>
          </cell>
        </row>
        <row r="206">
          <cell r="B206" t="str">
            <v>363290</v>
          </cell>
          <cell r="C206" t="str">
            <v>Manitowoc School District</v>
          </cell>
          <cell r="D206" t="str">
            <v>031936974</v>
          </cell>
          <cell r="E206" t="str">
            <v>Manitowoc School District</v>
          </cell>
          <cell r="F206" t="str">
            <v>IDEA Flow Through</v>
          </cell>
          <cell r="G206" t="str">
            <v>00</v>
          </cell>
          <cell r="H206">
            <v>1149798</v>
          </cell>
          <cell r="I206">
            <v>1149798</v>
          </cell>
          <cell r="J206"/>
          <cell r="K206"/>
          <cell r="L206">
            <v>1149798</v>
          </cell>
          <cell r="M206"/>
          <cell r="N206"/>
          <cell r="O206"/>
          <cell r="P206">
            <v>1149798</v>
          </cell>
          <cell r="Q206"/>
          <cell r="R206"/>
          <cell r="S206"/>
          <cell r="T206">
            <v>1149798</v>
          </cell>
          <cell r="U206"/>
          <cell r="V206"/>
          <cell r="W206" t="str">
            <v>2017-363290-IDEA-341</v>
          </cell>
        </row>
        <row r="207">
          <cell r="B207" t="str">
            <v>163297</v>
          </cell>
          <cell r="C207" t="str">
            <v>Maple School District</v>
          </cell>
          <cell r="D207" t="str">
            <v>036109254</v>
          </cell>
          <cell r="E207" t="str">
            <v>Maple School District</v>
          </cell>
          <cell r="F207" t="str">
            <v>IDEA Flow Through</v>
          </cell>
          <cell r="G207" t="str">
            <v>00</v>
          </cell>
          <cell r="H207">
            <v>237218</v>
          </cell>
          <cell r="I207">
            <v>237218</v>
          </cell>
          <cell r="J207"/>
          <cell r="K207"/>
          <cell r="L207">
            <v>237218</v>
          </cell>
          <cell r="M207"/>
          <cell r="N207"/>
          <cell r="O207"/>
          <cell r="P207">
            <v>237218</v>
          </cell>
          <cell r="Q207"/>
          <cell r="R207"/>
          <cell r="S207"/>
          <cell r="T207">
            <v>237218</v>
          </cell>
          <cell r="U207"/>
          <cell r="V207"/>
          <cell r="W207" t="str">
            <v>2017-163297-IDEA-341</v>
          </cell>
        </row>
        <row r="208">
          <cell r="B208" t="str">
            <v>401897</v>
          </cell>
          <cell r="C208" t="str">
            <v>Maple Dale-Indian Hill School District</v>
          </cell>
          <cell r="D208" t="str">
            <v>080512544</v>
          </cell>
          <cell r="E208" t="str">
            <v>Maple Dale-Indian Hill School District</v>
          </cell>
          <cell r="F208" t="str">
            <v>IDEA Flow Through</v>
          </cell>
          <cell r="G208" t="str">
            <v>00</v>
          </cell>
          <cell r="H208">
            <v>192292</v>
          </cell>
          <cell r="I208">
            <v>192292</v>
          </cell>
          <cell r="J208"/>
          <cell r="K208"/>
          <cell r="L208">
            <v>192292</v>
          </cell>
          <cell r="M208"/>
          <cell r="N208"/>
          <cell r="O208"/>
          <cell r="P208">
            <v>192292</v>
          </cell>
          <cell r="Q208"/>
          <cell r="R208"/>
          <cell r="S208"/>
          <cell r="T208">
            <v>192292</v>
          </cell>
          <cell r="U208"/>
          <cell r="V208"/>
          <cell r="W208" t="str">
            <v>2017-401897-IDEA-341</v>
          </cell>
        </row>
        <row r="209">
          <cell r="B209" t="str">
            <v>373304</v>
          </cell>
          <cell r="C209" t="str">
            <v>Marathon City School District</v>
          </cell>
          <cell r="D209">
            <v>100083328</v>
          </cell>
          <cell r="E209" t="str">
            <v>Marathon City School District</v>
          </cell>
          <cell r="F209" t="str">
            <v>IDEA Flow Through</v>
          </cell>
          <cell r="G209" t="str">
            <v>00</v>
          </cell>
          <cell r="H209">
            <v>154690</v>
          </cell>
          <cell r="I209">
            <v>154690</v>
          </cell>
          <cell r="J209"/>
          <cell r="K209"/>
          <cell r="L209">
            <v>154690</v>
          </cell>
          <cell r="M209"/>
          <cell r="N209"/>
          <cell r="O209"/>
          <cell r="P209">
            <v>154690</v>
          </cell>
          <cell r="Q209"/>
          <cell r="R209"/>
          <cell r="S209"/>
          <cell r="T209">
            <v>154690</v>
          </cell>
          <cell r="U209"/>
          <cell r="V209"/>
          <cell r="W209" t="str">
            <v>2017-373304-IDEA-341</v>
          </cell>
        </row>
        <row r="210">
          <cell r="B210" t="str">
            <v>383311</v>
          </cell>
          <cell r="C210" t="str">
            <v>Marinette School District</v>
          </cell>
          <cell r="D210" t="str">
            <v>100083336</v>
          </cell>
          <cell r="E210" t="str">
            <v>Marinette School District</v>
          </cell>
          <cell r="F210" t="str">
            <v>IDEA Flow Through</v>
          </cell>
          <cell r="G210" t="str">
            <v>00</v>
          </cell>
          <cell r="H210">
            <v>451102</v>
          </cell>
          <cell r="I210">
            <v>451102</v>
          </cell>
          <cell r="J210"/>
          <cell r="K210"/>
          <cell r="L210">
            <v>451102</v>
          </cell>
          <cell r="M210"/>
          <cell r="N210"/>
          <cell r="O210"/>
          <cell r="P210">
            <v>451102</v>
          </cell>
          <cell r="Q210"/>
          <cell r="R210"/>
          <cell r="S210"/>
          <cell r="T210">
            <v>451102</v>
          </cell>
          <cell r="U210"/>
          <cell r="V210"/>
          <cell r="W210" t="str">
            <v>2017-383311-IDEA-341</v>
          </cell>
        </row>
        <row r="211">
          <cell r="B211" t="str">
            <v>683318</v>
          </cell>
          <cell r="C211" t="str">
            <v>Marion School District</v>
          </cell>
          <cell r="D211">
            <v>100083344</v>
          </cell>
          <cell r="E211" t="str">
            <v>Marion School District</v>
          </cell>
          <cell r="F211" t="str">
            <v>IDEA Flow Through</v>
          </cell>
          <cell r="G211" t="str">
            <v>00</v>
          </cell>
          <cell r="H211">
            <v>111951</v>
          </cell>
          <cell r="I211">
            <v>111951</v>
          </cell>
          <cell r="J211"/>
          <cell r="K211"/>
          <cell r="L211">
            <v>111951</v>
          </cell>
          <cell r="M211"/>
          <cell r="N211"/>
          <cell r="O211"/>
          <cell r="P211">
            <v>111951</v>
          </cell>
          <cell r="Q211"/>
          <cell r="R211"/>
          <cell r="S211"/>
          <cell r="T211">
            <v>111951</v>
          </cell>
          <cell r="U211"/>
          <cell r="V211"/>
          <cell r="W211" t="str">
            <v>2017-683318-IDEA-341</v>
          </cell>
        </row>
        <row r="212">
          <cell r="B212" t="str">
            <v>243325</v>
          </cell>
          <cell r="C212" t="str">
            <v>Markesan School District</v>
          </cell>
          <cell r="D212" t="str">
            <v>869530675</v>
          </cell>
          <cell r="E212" t="str">
            <v>Markesan School District</v>
          </cell>
          <cell r="F212" t="str">
            <v>IDEA Flow Through</v>
          </cell>
          <cell r="G212" t="str">
            <v>00</v>
          </cell>
          <cell r="H212">
            <v>203111</v>
          </cell>
          <cell r="I212">
            <v>203111</v>
          </cell>
          <cell r="J212"/>
          <cell r="K212"/>
          <cell r="L212">
            <v>203111</v>
          </cell>
          <cell r="M212"/>
          <cell r="N212"/>
          <cell r="O212"/>
          <cell r="P212">
            <v>203111</v>
          </cell>
          <cell r="Q212"/>
          <cell r="R212"/>
          <cell r="S212"/>
          <cell r="T212">
            <v>203111</v>
          </cell>
          <cell r="U212"/>
          <cell r="V212"/>
          <cell r="W212" t="str">
            <v>2017-243325-IDEA-341</v>
          </cell>
        </row>
        <row r="213">
          <cell r="B213" t="str">
            <v>133332</v>
          </cell>
          <cell r="C213" t="str">
            <v>Marshall School District</v>
          </cell>
          <cell r="D213">
            <v>600894005</v>
          </cell>
          <cell r="E213" t="str">
            <v>Marshall School District</v>
          </cell>
          <cell r="F213" t="str">
            <v>IDEA Flow Through</v>
          </cell>
          <cell r="G213" t="str">
            <v>00</v>
          </cell>
          <cell r="H213">
            <v>242654</v>
          </cell>
          <cell r="I213">
            <v>242654</v>
          </cell>
          <cell r="J213"/>
          <cell r="K213"/>
          <cell r="L213">
            <v>242654</v>
          </cell>
          <cell r="M213"/>
          <cell r="N213"/>
          <cell r="O213"/>
          <cell r="P213">
            <v>242654</v>
          </cell>
          <cell r="Q213"/>
          <cell r="R213"/>
          <cell r="S213"/>
          <cell r="T213">
            <v>242654</v>
          </cell>
          <cell r="U213"/>
          <cell r="V213"/>
          <cell r="W213" t="str">
            <v>2017-133332-IDEA-341</v>
          </cell>
        </row>
        <row r="214">
          <cell r="B214" t="str">
            <v>713339</v>
          </cell>
          <cell r="C214" t="str">
            <v>Marshfield School District</v>
          </cell>
          <cell r="D214" t="str">
            <v>100083369</v>
          </cell>
          <cell r="E214" t="str">
            <v>Marshfield School District</v>
          </cell>
          <cell r="F214" t="str">
            <v>IDEA Flow Through</v>
          </cell>
          <cell r="G214" t="str">
            <v>00</v>
          </cell>
          <cell r="H214">
            <v>863113</v>
          </cell>
          <cell r="I214">
            <v>863113</v>
          </cell>
          <cell r="J214"/>
          <cell r="K214"/>
          <cell r="L214">
            <v>863113</v>
          </cell>
          <cell r="M214"/>
          <cell r="N214"/>
          <cell r="O214"/>
          <cell r="P214">
            <v>863113</v>
          </cell>
          <cell r="Q214"/>
          <cell r="R214"/>
          <cell r="S214"/>
          <cell r="T214">
            <v>863113</v>
          </cell>
          <cell r="U214"/>
          <cell r="V214"/>
          <cell r="W214" t="str">
            <v>2017-713339-IDEA-341</v>
          </cell>
        </row>
        <row r="215">
          <cell r="B215" t="str">
            <v>293360</v>
          </cell>
          <cell r="C215" t="str">
            <v>Mauston School District</v>
          </cell>
          <cell r="D215">
            <v>868411083</v>
          </cell>
          <cell r="E215" t="str">
            <v>Mauston School District</v>
          </cell>
          <cell r="F215" t="str">
            <v>IDEA Flow Through</v>
          </cell>
          <cell r="G215" t="str">
            <v>00</v>
          </cell>
          <cell r="H215">
            <v>321223</v>
          </cell>
          <cell r="I215">
            <v>321223</v>
          </cell>
          <cell r="J215"/>
          <cell r="K215"/>
          <cell r="L215">
            <v>321223</v>
          </cell>
          <cell r="M215"/>
          <cell r="N215"/>
          <cell r="O215"/>
          <cell r="P215">
            <v>321223</v>
          </cell>
          <cell r="Q215"/>
          <cell r="R215"/>
          <cell r="S215"/>
          <cell r="T215">
            <v>321223</v>
          </cell>
          <cell r="U215"/>
          <cell r="V215"/>
          <cell r="W215" t="str">
            <v>2017-293360-IDEA-341</v>
          </cell>
        </row>
        <row r="216">
          <cell r="B216" t="str">
            <v>143367</v>
          </cell>
          <cell r="C216" t="str">
            <v>Mayville School District</v>
          </cell>
          <cell r="D216">
            <v>100083377</v>
          </cell>
          <cell r="E216" t="str">
            <v>Mayville School District</v>
          </cell>
          <cell r="F216" t="str">
            <v>IDEA Flow Through</v>
          </cell>
          <cell r="G216" t="str">
            <v>00</v>
          </cell>
          <cell r="H216">
            <v>262431</v>
          </cell>
          <cell r="I216">
            <v>262431</v>
          </cell>
          <cell r="J216"/>
          <cell r="K216"/>
          <cell r="L216">
            <v>262431</v>
          </cell>
          <cell r="M216"/>
          <cell r="N216"/>
          <cell r="O216"/>
          <cell r="P216">
            <v>262431</v>
          </cell>
          <cell r="Q216"/>
          <cell r="R216"/>
          <cell r="S216"/>
          <cell r="T216">
            <v>262431</v>
          </cell>
          <cell r="U216"/>
          <cell r="V216"/>
          <cell r="W216" t="str">
            <v>2017-143367-IDEA-341</v>
          </cell>
        </row>
        <row r="217">
          <cell r="B217" t="str">
            <v>133381</v>
          </cell>
          <cell r="C217" t="str">
            <v>McFarland School District</v>
          </cell>
          <cell r="D217">
            <v>100585215</v>
          </cell>
          <cell r="E217" t="str">
            <v>McFarland School District</v>
          </cell>
          <cell r="F217" t="str">
            <v>IDEA Flow Through</v>
          </cell>
          <cell r="G217" t="str">
            <v>00</v>
          </cell>
          <cell r="H217">
            <v>620478</v>
          </cell>
          <cell r="I217">
            <v>620478</v>
          </cell>
          <cell r="J217"/>
          <cell r="K217"/>
          <cell r="L217">
            <v>620478</v>
          </cell>
          <cell r="M217"/>
          <cell r="N217"/>
          <cell r="O217"/>
          <cell r="P217">
            <v>620478</v>
          </cell>
          <cell r="Q217"/>
          <cell r="R217"/>
          <cell r="S217"/>
          <cell r="T217">
            <v>620478</v>
          </cell>
          <cell r="U217"/>
          <cell r="V217"/>
          <cell r="W217" t="str">
            <v>2017-133381-IDEA-341</v>
          </cell>
        </row>
        <row r="218">
          <cell r="B218" t="str">
            <v>603409</v>
          </cell>
          <cell r="C218" t="str">
            <v>Medford Area School District</v>
          </cell>
          <cell r="D218" t="str">
            <v>025608191</v>
          </cell>
          <cell r="E218" t="str">
            <v>Medford Area School District</v>
          </cell>
          <cell r="F218" t="str">
            <v>IDEA Flow Through</v>
          </cell>
          <cell r="G218" t="str">
            <v>00</v>
          </cell>
          <cell r="H218">
            <v>478839</v>
          </cell>
          <cell r="I218">
            <v>478839</v>
          </cell>
          <cell r="J218"/>
          <cell r="K218"/>
          <cell r="L218">
            <v>478839</v>
          </cell>
          <cell r="M218"/>
          <cell r="N218"/>
          <cell r="O218"/>
          <cell r="P218">
            <v>478839</v>
          </cell>
          <cell r="Q218"/>
          <cell r="R218"/>
          <cell r="S218"/>
          <cell r="T218">
            <v>478839</v>
          </cell>
          <cell r="U218"/>
          <cell r="V218"/>
          <cell r="W218" t="str">
            <v>2017-603409-IDEA-341</v>
          </cell>
        </row>
        <row r="219">
          <cell r="B219" t="str">
            <v>023427</v>
          </cell>
          <cell r="C219" t="str">
            <v>Mellen School District</v>
          </cell>
          <cell r="D219" t="str">
            <v>100083401</v>
          </cell>
          <cell r="E219" t="str">
            <v>Mellen School District</v>
          </cell>
          <cell r="F219" t="str">
            <v>IDEA Flow Through</v>
          </cell>
          <cell r="G219" t="str">
            <v>00</v>
          </cell>
          <cell r="H219">
            <v>67172</v>
          </cell>
          <cell r="I219">
            <v>67172</v>
          </cell>
          <cell r="J219"/>
          <cell r="K219"/>
          <cell r="L219">
            <v>67172</v>
          </cell>
          <cell r="M219"/>
          <cell r="N219"/>
          <cell r="O219"/>
          <cell r="P219">
            <v>67172</v>
          </cell>
          <cell r="Q219"/>
          <cell r="R219"/>
          <cell r="S219"/>
          <cell r="T219">
            <v>67172</v>
          </cell>
          <cell r="U219"/>
          <cell r="V219"/>
          <cell r="W219" t="str">
            <v>2017-023427-IDEA-341</v>
          </cell>
        </row>
        <row r="220">
          <cell r="B220" t="str">
            <v>273428</v>
          </cell>
          <cell r="C220" t="str">
            <v>Melrose-Mindoro School District</v>
          </cell>
          <cell r="D220" t="str">
            <v>091727263</v>
          </cell>
          <cell r="E220" t="str">
            <v>Melrose-Mindoro School District</v>
          </cell>
          <cell r="F220" t="str">
            <v>IDEA Flow Through</v>
          </cell>
          <cell r="G220" t="str">
            <v>00</v>
          </cell>
          <cell r="H220">
            <v>139594</v>
          </cell>
          <cell r="I220">
            <v>139594</v>
          </cell>
          <cell r="J220"/>
          <cell r="K220"/>
          <cell r="L220">
            <v>139594</v>
          </cell>
          <cell r="M220"/>
          <cell r="N220"/>
          <cell r="O220"/>
          <cell r="P220">
            <v>139594</v>
          </cell>
          <cell r="Q220"/>
          <cell r="R220"/>
          <cell r="S220"/>
          <cell r="T220">
            <v>139594</v>
          </cell>
          <cell r="U220"/>
          <cell r="V220"/>
          <cell r="W220" t="str">
            <v>2017-273428-IDEA-341</v>
          </cell>
        </row>
        <row r="221">
          <cell r="B221" t="str">
            <v>703430</v>
          </cell>
          <cell r="C221" t="str">
            <v>Menasha School District</v>
          </cell>
          <cell r="D221" t="str">
            <v>100083419</v>
          </cell>
          <cell r="E221" t="str">
            <v>Menasha School District</v>
          </cell>
          <cell r="F221" t="str">
            <v>IDEA Flow Through</v>
          </cell>
          <cell r="G221" t="str">
            <v>00</v>
          </cell>
          <cell r="H221">
            <v>739423</v>
          </cell>
          <cell r="I221">
            <v>739423</v>
          </cell>
          <cell r="J221"/>
          <cell r="K221"/>
          <cell r="L221">
            <v>739423</v>
          </cell>
          <cell r="M221"/>
          <cell r="N221"/>
          <cell r="O221"/>
          <cell r="P221">
            <v>739423</v>
          </cell>
          <cell r="Q221"/>
          <cell r="R221"/>
          <cell r="S221"/>
          <cell r="T221">
            <v>739423</v>
          </cell>
          <cell r="U221"/>
          <cell r="V221"/>
          <cell r="W221" t="str">
            <v>2017-703430-IDEA-341</v>
          </cell>
        </row>
        <row r="222">
          <cell r="B222" t="str">
            <v>723434</v>
          </cell>
          <cell r="C222" t="str">
            <v>Menominee Indian School District</v>
          </cell>
          <cell r="D222" t="str">
            <v>017442286</v>
          </cell>
          <cell r="E222" t="str">
            <v>Menominee Indian School District</v>
          </cell>
          <cell r="F222" t="str">
            <v>IDEA Flow Through</v>
          </cell>
          <cell r="G222" t="str">
            <v>00</v>
          </cell>
          <cell r="H222">
            <v>288703</v>
          </cell>
          <cell r="I222">
            <v>288703</v>
          </cell>
          <cell r="J222"/>
          <cell r="K222"/>
          <cell r="L222">
            <v>288703</v>
          </cell>
          <cell r="M222"/>
          <cell r="N222"/>
          <cell r="O222"/>
          <cell r="P222">
            <v>288703</v>
          </cell>
          <cell r="Q222"/>
          <cell r="R222"/>
          <cell r="S222"/>
          <cell r="T222">
            <v>288703</v>
          </cell>
          <cell r="U222"/>
          <cell r="V222"/>
          <cell r="W222" t="str">
            <v>2017-723434-IDEA-341</v>
          </cell>
        </row>
        <row r="223">
          <cell r="B223" t="str">
            <v>673437</v>
          </cell>
          <cell r="C223" t="str">
            <v>Menomonee Falls School District</v>
          </cell>
          <cell r="D223" t="str">
            <v>071161798</v>
          </cell>
          <cell r="E223" t="str">
            <v>Menomonee Falls School District</v>
          </cell>
          <cell r="F223" t="str">
            <v>IDEA Flow Through</v>
          </cell>
          <cell r="G223" t="str">
            <v>00</v>
          </cell>
          <cell r="H223">
            <v>819750</v>
          </cell>
          <cell r="I223">
            <v>819750</v>
          </cell>
          <cell r="J223"/>
          <cell r="K223"/>
          <cell r="L223">
            <v>819750</v>
          </cell>
          <cell r="M223"/>
          <cell r="N223"/>
          <cell r="O223"/>
          <cell r="P223">
            <v>819750</v>
          </cell>
          <cell r="Q223"/>
          <cell r="R223"/>
          <cell r="S223"/>
          <cell r="T223">
            <v>819750</v>
          </cell>
          <cell r="U223"/>
          <cell r="V223"/>
          <cell r="W223" t="str">
            <v>2017-673437-IDEA-341</v>
          </cell>
        </row>
        <row r="224">
          <cell r="B224" t="str">
            <v>173444</v>
          </cell>
          <cell r="C224" t="str">
            <v>Menomonie Area School District</v>
          </cell>
          <cell r="D224" t="str">
            <v>055464143</v>
          </cell>
          <cell r="E224" t="str">
            <v>Menomonie Area School District</v>
          </cell>
          <cell r="F224" t="str">
            <v>IDEA Flow Through</v>
          </cell>
          <cell r="G224" t="str">
            <v>00</v>
          </cell>
          <cell r="H224">
            <v>675653</v>
          </cell>
          <cell r="I224">
            <v>675653</v>
          </cell>
          <cell r="J224"/>
          <cell r="K224"/>
          <cell r="L224">
            <v>675653</v>
          </cell>
          <cell r="M224"/>
          <cell r="N224"/>
          <cell r="O224"/>
          <cell r="P224">
            <v>675653</v>
          </cell>
          <cell r="Q224"/>
          <cell r="R224"/>
          <cell r="S224"/>
          <cell r="T224">
            <v>675653</v>
          </cell>
          <cell r="U224"/>
          <cell r="V224"/>
          <cell r="W224" t="str">
            <v>2017-173444-IDEA-341</v>
          </cell>
        </row>
        <row r="225">
          <cell r="B225" t="str">
            <v>453479</v>
          </cell>
          <cell r="C225" t="str">
            <v>Mequon-Thiensville School District</v>
          </cell>
          <cell r="D225">
            <v>800513942</v>
          </cell>
          <cell r="E225" t="str">
            <v>Mequon-Thiensville School District</v>
          </cell>
          <cell r="F225" t="str">
            <v>IDEA Flow Through</v>
          </cell>
          <cell r="G225" t="str">
            <v>00</v>
          </cell>
          <cell r="H225">
            <v>657375</v>
          </cell>
          <cell r="I225">
            <v>657375</v>
          </cell>
          <cell r="J225"/>
          <cell r="K225"/>
          <cell r="L225">
            <v>657375</v>
          </cell>
          <cell r="M225"/>
          <cell r="N225"/>
          <cell r="O225"/>
          <cell r="P225">
            <v>657375</v>
          </cell>
          <cell r="Q225"/>
          <cell r="R225"/>
          <cell r="S225"/>
          <cell r="T225">
            <v>657375</v>
          </cell>
          <cell r="U225"/>
          <cell r="V225"/>
          <cell r="W225" t="str">
            <v>2017-453479-IDEA-341</v>
          </cell>
        </row>
        <row r="226">
          <cell r="B226" t="str">
            <v>263484</v>
          </cell>
          <cell r="C226" t="str">
            <v>Mercer School District</v>
          </cell>
          <cell r="D226" t="str">
            <v>100083443</v>
          </cell>
          <cell r="E226" t="str">
            <v>Mercer School District</v>
          </cell>
          <cell r="F226" t="str">
            <v>IDEA Flow Through</v>
          </cell>
          <cell r="G226" t="str">
            <v>00</v>
          </cell>
          <cell r="H226">
            <v>36416</v>
          </cell>
          <cell r="I226">
            <v>36416</v>
          </cell>
          <cell r="J226"/>
          <cell r="K226"/>
          <cell r="L226">
            <v>36416</v>
          </cell>
          <cell r="M226"/>
          <cell r="N226"/>
          <cell r="O226"/>
          <cell r="P226">
            <v>36416</v>
          </cell>
          <cell r="Q226"/>
          <cell r="R226"/>
          <cell r="S226"/>
          <cell r="T226">
            <v>36416</v>
          </cell>
          <cell r="U226"/>
          <cell r="V226"/>
          <cell r="W226" t="str">
            <v>2017-263484-IDEA-341</v>
          </cell>
        </row>
        <row r="227">
          <cell r="B227" t="str">
            <v>353500</v>
          </cell>
          <cell r="C227" t="str">
            <v>Merrill Area School District</v>
          </cell>
          <cell r="D227" t="str">
            <v>079970778</v>
          </cell>
          <cell r="E227" t="str">
            <v>Merrill Area School District</v>
          </cell>
          <cell r="F227" t="str">
            <v>IDEA Flow Through</v>
          </cell>
          <cell r="G227" t="str">
            <v>00</v>
          </cell>
          <cell r="H227">
            <v>691841</v>
          </cell>
          <cell r="I227">
            <v>691841</v>
          </cell>
          <cell r="J227"/>
          <cell r="K227"/>
          <cell r="L227">
            <v>691841</v>
          </cell>
          <cell r="M227"/>
          <cell r="N227"/>
          <cell r="O227"/>
          <cell r="P227">
            <v>691841</v>
          </cell>
          <cell r="Q227"/>
          <cell r="R227"/>
          <cell r="S227"/>
          <cell r="T227">
            <v>691841</v>
          </cell>
          <cell r="U227"/>
          <cell r="V227"/>
          <cell r="W227" t="str">
            <v>2017-353500-IDEA-341</v>
          </cell>
        </row>
        <row r="228">
          <cell r="B228" t="str">
            <v>673528</v>
          </cell>
          <cell r="C228" t="str">
            <v>Merton Community School District</v>
          </cell>
          <cell r="D228">
            <v>184360774</v>
          </cell>
          <cell r="E228" t="str">
            <v>Merton Community School District</v>
          </cell>
          <cell r="F228" t="str">
            <v>IDEA Flow Through</v>
          </cell>
          <cell r="G228" t="str">
            <v>00</v>
          </cell>
          <cell r="H228">
            <v>130053</v>
          </cell>
          <cell r="I228">
            <v>130053</v>
          </cell>
          <cell r="J228"/>
          <cell r="K228"/>
          <cell r="L228">
            <v>130053</v>
          </cell>
          <cell r="M228"/>
          <cell r="N228"/>
          <cell r="O228"/>
          <cell r="P228">
            <v>130053</v>
          </cell>
          <cell r="Q228"/>
          <cell r="R228"/>
          <cell r="S228"/>
          <cell r="T228">
            <v>130053</v>
          </cell>
          <cell r="U228"/>
          <cell r="V228"/>
          <cell r="W228" t="str">
            <v>2017-673528-IDEA-341</v>
          </cell>
        </row>
        <row r="229">
          <cell r="B229" t="str">
            <v>133549</v>
          </cell>
          <cell r="C229" t="str">
            <v>Middleton-Cross Plains School District</v>
          </cell>
          <cell r="D229" t="str">
            <v>093026367</v>
          </cell>
          <cell r="E229" t="str">
            <v>Middleton-Cross Plains School District</v>
          </cell>
          <cell r="F229" t="str">
            <v>IDEA Flow Through</v>
          </cell>
          <cell r="G229" t="str">
            <v>00</v>
          </cell>
          <cell r="H229">
            <v>1216479</v>
          </cell>
          <cell r="I229">
            <v>1216479</v>
          </cell>
          <cell r="J229"/>
          <cell r="K229"/>
          <cell r="L229">
            <v>1216479</v>
          </cell>
          <cell r="M229"/>
          <cell r="N229"/>
          <cell r="O229"/>
          <cell r="P229">
            <v>1216479</v>
          </cell>
          <cell r="Q229"/>
          <cell r="R229"/>
          <cell r="S229"/>
          <cell r="T229">
            <v>1216479</v>
          </cell>
          <cell r="U229"/>
          <cell r="V229"/>
          <cell r="W229" t="str">
            <v>2017-133549-IDEA-341</v>
          </cell>
        </row>
        <row r="230">
          <cell r="B230" t="str">
            <v>533612</v>
          </cell>
          <cell r="C230" t="str">
            <v>Milton School District</v>
          </cell>
          <cell r="D230">
            <v>100083468</v>
          </cell>
          <cell r="E230" t="str">
            <v>Milton School District</v>
          </cell>
          <cell r="F230" t="str">
            <v>IDEA Flow Through</v>
          </cell>
          <cell r="G230" t="str">
            <v>00</v>
          </cell>
          <cell r="H230">
            <v>584294</v>
          </cell>
          <cell r="I230">
            <v>584294</v>
          </cell>
          <cell r="J230"/>
          <cell r="K230"/>
          <cell r="L230">
            <v>584294</v>
          </cell>
          <cell r="M230"/>
          <cell r="N230"/>
          <cell r="O230"/>
          <cell r="P230">
            <v>584294</v>
          </cell>
          <cell r="Q230"/>
          <cell r="R230"/>
          <cell r="S230"/>
          <cell r="T230">
            <v>584294</v>
          </cell>
          <cell r="U230"/>
          <cell r="V230"/>
          <cell r="W230" t="str">
            <v>2017-533612-IDEA-341</v>
          </cell>
        </row>
        <row r="231">
          <cell r="B231" t="str">
            <v>403619</v>
          </cell>
          <cell r="C231" t="str">
            <v>Milwaukee Public Schools</v>
          </cell>
          <cell r="D231" t="str">
            <v>076137892</v>
          </cell>
          <cell r="E231" t="str">
            <v>Milwaukee Public Schools</v>
          </cell>
          <cell r="F231" t="str">
            <v>IDEA Flow Through</v>
          </cell>
          <cell r="G231" t="str">
            <v>00</v>
          </cell>
          <cell r="H231">
            <v>23412867</v>
          </cell>
          <cell r="I231">
            <v>23412867</v>
          </cell>
          <cell r="J231"/>
          <cell r="K231"/>
          <cell r="L231">
            <v>23412867</v>
          </cell>
          <cell r="M231"/>
          <cell r="N231"/>
          <cell r="O231"/>
          <cell r="P231">
            <v>23412867</v>
          </cell>
          <cell r="Q231"/>
          <cell r="R231"/>
          <cell r="S231"/>
          <cell r="T231">
            <v>23412867</v>
          </cell>
          <cell r="U231"/>
          <cell r="V231"/>
          <cell r="W231" t="str">
            <v>2017-403619-IDEA-341</v>
          </cell>
        </row>
        <row r="232">
          <cell r="B232" t="str">
            <v>253633</v>
          </cell>
          <cell r="C232" t="str">
            <v>Mineral Point School District</v>
          </cell>
          <cell r="D232">
            <v>100587260</v>
          </cell>
          <cell r="E232" t="str">
            <v>Mineral Point School District</v>
          </cell>
          <cell r="F232" t="str">
            <v>IDEA Flow Through</v>
          </cell>
          <cell r="G232" t="str">
            <v>00</v>
          </cell>
          <cell r="H232">
            <v>141922</v>
          </cell>
          <cell r="I232">
            <v>141922</v>
          </cell>
          <cell r="J232"/>
          <cell r="K232"/>
          <cell r="L232">
            <v>141922</v>
          </cell>
          <cell r="M232"/>
          <cell r="N232"/>
          <cell r="O232"/>
          <cell r="P232">
            <v>141922</v>
          </cell>
          <cell r="Q232"/>
          <cell r="R232"/>
          <cell r="S232"/>
          <cell r="T232">
            <v>141922</v>
          </cell>
          <cell r="U232"/>
          <cell r="V232"/>
          <cell r="W232" t="str">
            <v>2017-253633-IDEA-341</v>
          </cell>
        </row>
        <row r="233">
          <cell r="B233" t="str">
            <v>433640</v>
          </cell>
          <cell r="C233" t="str">
            <v>Minocqua Joint #1 School District</v>
          </cell>
          <cell r="D233" t="str">
            <v>189347388</v>
          </cell>
          <cell r="E233" t="str">
            <v>Minocqua Joint #1 School District</v>
          </cell>
          <cell r="F233" t="str">
            <v>IDEA Flow Through</v>
          </cell>
          <cell r="G233" t="str">
            <v>00</v>
          </cell>
          <cell r="H233">
            <v>110930</v>
          </cell>
          <cell r="I233">
            <v>110930</v>
          </cell>
          <cell r="J233"/>
          <cell r="K233"/>
          <cell r="L233">
            <v>110930</v>
          </cell>
          <cell r="M233"/>
          <cell r="N233"/>
          <cell r="O233"/>
          <cell r="P233">
            <v>110930</v>
          </cell>
          <cell r="Q233"/>
          <cell r="R233"/>
          <cell r="S233"/>
          <cell r="T233">
            <v>110930</v>
          </cell>
          <cell r="U233"/>
          <cell r="V233"/>
          <cell r="W233" t="str">
            <v>2017-433640-IDEA-341</v>
          </cell>
        </row>
        <row r="234">
          <cell r="B234" t="str">
            <v>363661</v>
          </cell>
          <cell r="C234" t="str">
            <v>Mishicot School District</v>
          </cell>
          <cell r="D234">
            <v>100587302</v>
          </cell>
          <cell r="E234" t="str">
            <v>Mishicot School District</v>
          </cell>
          <cell r="F234" t="str">
            <v>IDEA Flow Through</v>
          </cell>
          <cell r="G234" t="str">
            <v>00</v>
          </cell>
          <cell r="H234">
            <v>178237</v>
          </cell>
          <cell r="I234">
            <v>178237</v>
          </cell>
          <cell r="J234"/>
          <cell r="K234"/>
          <cell r="L234">
            <v>178237</v>
          </cell>
          <cell r="M234"/>
          <cell r="N234"/>
          <cell r="O234"/>
          <cell r="P234">
            <v>178237</v>
          </cell>
          <cell r="Q234"/>
          <cell r="R234"/>
          <cell r="S234"/>
          <cell r="T234">
            <v>178237</v>
          </cell>
          <cell r="U234"/>
          <cell r="V234"/>
          <cell r="W234" t="str">
            <v>2017-363661-IDEA-341</v>
          </cell>
        </row>
        <row r="235">
          <cell r="B235" t="str">
            <v>063668</v>
          </cell>
          <cell r="C235" t="str">
            <v>Mondovi School District</v>
          </cell>
          <cell r="D235">
            <v>100641448</v>
          </cell>
          <cell r="E235" t="str">
            <v>Mondovi School District</v>
          </cell>
          <cell r="F235" t="str">
            <v>IDEA Flow Through</v>
          </cell>
          <cell r="G235" t="str">
            <v>00</v>
          </cell>
          <cell r="H235">
            <v>180409</v>
          </cell>
          <cell r="I235">
            <v>180409</v>
          </cell>
          <cell r="J235"/>
          <cell r="K235"/>
          <cell r="L235">
            <v>180409</v>
          </cell>
          <cell r="M235"/>
          <cell r="N235"/>
          <cell r="O235"/>
          <cell r="P235">
            <v>180409</v>
          </cell>
          <cell r="Q235"/>
          <cell r="R235"/>
          <cell r="S235"/>
          <cell r="T235">
            <v>180409</v>
          </cell>
          <cell r="U235"/>
          <cell r="V235"/>
          <cell r="W235" t="str">
            <v>2017-063668-IDEA-341</v>
          </cell>
        </row>
        <row r="236">
          <cell r="B236" t="str">
            <v>133675</v>
          </cell>
          <cell r="C236" t="str">
            <v>Monona Grove School District</v>
          </cell>
          <cell r="D236" t="str">
            <v>005781059</v>
          </cell>
          <cell r="E236" t="str">
            <v>Monona Grove School District</v>
          </cell>
          <cell r="F236" t="str">
            <v>IDEA Flow Through</v>
          </cell>
          <cell r="G236" t="str">
            <v>00</v>
          </cell>
          <cell r="H236">
            <v>597592</v>
          </cell>
          <cell r="I236">
            <v>597592</v>
          </cell>
          <cell r="J236"/>
          <cell r="K236"/>
          <cell r="L236">
            <v>597592</v>
          </cell>
          <cell r="M236"/>
          <cell r="N236"/>
          <cell r="O236"/>
          <cell r="P236">
            <v>597592</v>
          </cell>
          <cell r="Q236"/>
          <cell r="R236"/>
          <cell r="S236"/>
          <cell r="T236">
            <v>597592</v>
          </cell>
          <cell r="U236"/>
          <cell r="V236"/>
          <cell r="W236" t="str">
            <v>2017-133675-IDEA-341</v>
          </cell>
        </row>
        <row r="237">
          <cell r="B237" t="str">
            <v>233682</v>
          </cell>
          <cell r="C237" t="str">
            <v>Monroe School District</v>
          </cell>
          <cell r="D237">
            <v>100083526</v>
          </cell>
          <cell r="E237" t="str">
            <v>Monroe School District</v>
          </cell>
          <cell r="F237" t="str">
            <v>IDEA Flow Through</v>
          </cell>
          <cell r="G237" t="str">
            <v>00</v>
          </cell>
          <cell r="H237">
            <v>556531</v>
          </cell>
          <cell r="I237">
            <v>556531</v>
          </cell>
          <cell r="J237"/>
          <cell r="K237"/>
          <cell r="L237">
            <v>556531</v>
          </cell>
          <cell r="M237"/>
          <cell r="N237"/>
          <cell r="O237"/>
          <cell r="P237">
            <v>556531</v>
          </cell>
          <cell r="Q237"/>
          <cell r="R237"/>
          <cell r="S237"/>
          <cell r="T237">
            <v>556531</v>
          </cell>
          <cell r="U237"/>
          <cell r="V237"/>
          <cell r="W237" t="str">
            <v>2017-233682-IDEA-341</v>
          </cell>
        </row>
        <row r="238">
          <cell r="B238" t="str">
            <v>393689</v>
          </cell>
          <cell r="C238" t="str">
            <v>Montello School District</v>
          </cell>
          <cell r="D238" t="str">
            <v>017355124</v>
          </cell>
          <cell r="E238" t="str">
            <v>Montello School District</v>
          </cell>
          <cell r="F238" t="str">
            <v>IDEA Flow Through</v>
          </cell>
          <cell r="G238" t="str">
            <v>00</v>
          </cell>
          <cell r="H238">
            <v>164703</v>
          </cell>
          <cell r="I238">
            <v>164703</v>
          </cell>
          <cell r="J238"/>
          <cell r="K238"/>
          <cell r="L238">
            <v>164703</v>
          </cell>
          <cell r="M238"/>
          <cell r="N238"/>
          <cell r="O238"/>
          <cell r="P238">
            <v>164703</v>
          </cell>
          <cell r="Q238"/>
          <cell r="R238"/>
          <cell r="S238"/>
          <cell r="T238">
            <v>164703</v>
          </cell>
          <cell r="U238"/>
          <cell r="V238"/>
          <cell r="W238" t="str">
            <v>2017-393689-IDEA-341</v>
          </cell>
        </row>
        <row r="239">
          <cell r="B239" t="str">
            <v>233696</v>
          </cell>
          <cell r="C239" t="str">
            <v>Monticello School District</v>
          </cell>
          <cell r="D239">
            <v>189346745</v>
          </cell>
          <cell r="E239" t="str">
            <v>Monticello School District</v>
          </cell>
          <cell r="F239" t="str">
            <v>IDEA Flow Through</v>
          </cell>
          <cell r="G239" t="str">
            <v>00</v>
          </cell>
          <cell r="H239">
            <v>64478</v>
          </cell>
          <cell r="I239">
            <v>64478</v>
          </cell>
          <cell r="J239"/>
          <cell r="K239"/>
          <cell r="L239">
            <v>64478</v>
          </cell>
          <cell r="M239"/>
          <cell r="N239"/>
          <cell r="O239"/>
          <cell r="P239">
            <v>64478</v>
          </cell>
          <cell r="Q239"/>
          <cell r="R239"/>
          <cell r="S239"/>
          <cell r="T239">
            <v>64478</v>
          </cell>
          <cell r="U239"/>
          <cell r="V239"/>
          <cell r="W239" t="str">
            <v>2017-233696-IDEA-341</v>
          </cell>
        </row>
        <row r="240">
          <cell r="B240" t="str">
            <v>373787</v>
          </cell>
          <cell r="C240" t="str">
            <v>Mosinee School District</v>
          </cell>
          <cell r="D240">
            <v>787130228</v>
          </cell>
          <cell r="E240" t="str">
            <v>Mosinee School District</v>
          </cell>
          <cell r="F240" t="str">
            <v>IDEA Flow Through</v>
          </cell>
          <cell r="G240" t="str">
            <v>00</v>
          </cell>
          <cell r="H240">
            <v>396333</v>
          </cell>
          <cell r="I240">
            <v>396333</v>
          </cell>
          <cell r="J240"/>
          <cell r="K240"/>
          <cell r="L240">
            <v>396333</v>
          </cell>
          <cell r="M240"/>
          <cell r="N240"/>
          <cell r="O240"/>
          <cell r="P240">
            <v>396333</v>
          </cell>
          <cell r="Q240"/>
          <cell r="R240"/>
          <cell r="S240"/>
          <cell r="T240">
            <v>396333</v>
          </cell>
          <cell r="U240"/>
          <cell r="V240"/>
          <cell r="W240" t="str">
            <v>2017-373787-IDEA-341</v>
          </cell>
        </row>
        <row r="241">
          <cell r="B241" t="str">
            <v>133794</v>
          </cell>
          <cell r="C241" t="str">
            <v>Mount Horeb Area School District</v>
          </cell>
          <cell r="D241">
            <v>193078177</v>
          </cell>
          <cell r="E241" t="str">
            <v>Mount Horeb Area School District</v>
          </cell>
          <cell r="F241" t="str">
            <v>IDEA Flow Through</v>
          </cell>
          <cell r="G241" t="str">
            <v>00</v>
          </cell>
          <cell r="H241">
            <v>400807</v>
          </cell>
          <cell r="I241">
            <v>400807</v>
          </cell>
          <cell r="J241"/>
          <cell r="K241"/>
          <cell r="L241">
            <v>400807</v>
          </cell>
          <cell r="M241"/>
          <cell r="N241"/>
          <cell r="O241"/>
          <cell r="P241">
            <v>400807</v>
          </cell>
          <cell r="Q241"/>
          <cell r="R241"/>
          <cell r="S241"/>
          <cell r="T241">
            <v>400807</v>
          </cell>
          <cell r="U241"/>
          <cell r="V241"/>
          <cell r="W241" t="str">
            <v>2017-133794-IDEA-341</v>
          </cell>
        </row>
        <row r="242">
          <cell r="B242" t="str">
            <v>673822</v>
          </cell>
          <cell r="C242" t="str">
            <v>Mukwonago School District</v>
          </cell>
          <cell r="D242" t="str">
            <v>078936119</v>
          </cell>
          <cell r="E242" t="str">
            <v>Mukwonago School District</v>
          </cell>
          <cell r="F242" t="str">
            <v>IDEA Flow Through</v>
          </cell>
          <cell r="G242" t="str">
            <v>00</v>
          </cell>
          <cell r="H242">
            <v>912733</v>
          </cell>
          <cell r="I242">
            <v>912733</v>
          </cell>
          <cell r="J242"/>
          <cell r="K242"/>
          <cell r="L242">
            <v>912733</v>
          </cell>
          <cell r="M242"/>
          <cell r="N242"/>
          <cell r="O242"/>
          <cell r="P242">
            <v>912733</v>
          </cell>
          <cell r="Q242"/>
          <cell r="R242"/>
          <cell r="S242"/>
          <cell r="T242">
            <v>912733</v>
          </cell>
          <cell r="U242"/>
          <cell r="V242"/>
          <cell r="W242" t="str">
            <v>2017-673822-IDEA-341</v>
          </cell>
        </row>
        <row r="243">
          <cell r="B243" t="str">
            <v>673857</v>
          </cell>
          <cell r="C243" t="str">
            <v>Muskego-Norway School District</v>
          </cell>
          <cell r="D243" t="str">
            <v>028625044</v>
          </cell>
          <cell r="E243" t="str">
            <v>Muskego-Norway School District</v>
          </cell>
          <cell r="F243" t="str">
            <v>IDEA Flow Through</v>
          </cell>
          <cell r="G243" t="str">
            <v>00</v>
          </cell>
          <cell r="H243">
            <v>852043</v>
          </cell>
          <cell r="I243">
            <v>852043</v>
          </cell>
          <cell r="J243"/>
          <cell r="K243"/>
          <cell r="L243">
            <v>852043</v>
          </cell>
          <cell r="M243"/>
          <cell r="N243"/>
          <cell r="O243"/>
          <cell r="P243">
            <v>852043</v>
          </cell>
          <cell r="Q243"/>
          <cell r="R243"/>
          <cell r="S243"/>
          <cell r="T243">
            <v>852043</v>
          </cell>
          <cell r="U243"/>
          <cell r="V243"/>
          <cell r="W243" t="str">
            <v>2017-673857-IDEA-341</v>
          </cell>
        </row>
        <row r="244">
          <cell r="B244" t="str">
            <v>293871</v>
          </cell>
          <cell r="C244" t="str">
            <v>Necedah Area School District</v>
          </cell>
          <cell r="D244" t="str">
            <v>013907977</v>
          </cell>
          <cell r="E244" t="str">
            <v>Necedah Area School District</v>
          </cell>
          <cell r="F244" t="str">
            <v>IDEA Flow Through</v>
          </cell>
          <cell r="G244" t="str">
            <v>00</v>
          </cell>
          <cell r="H244">
            <v>144430</v>
          </cell>
          <cell r="I244">
            <v>144430</v>
          </cell>
          <cell r="J244"/>
          <cell r="K244"/>
          <cell r="L244">
            <v>144430</v>
          </cell>
          <cell r="M244"/>
          <cell r="N244"/>
          <cell r="O244"/>
          <cell r="P244">
            <v>144430</v>
          </cell>
          <cell r="Q244"/>
          <cell r="R244"/>
          <cell r="S244"/>
          <cell r="T244">
            <v>144430</v>
          </cell>
          <cell r="U244"/>
          <cell r="V244"/>
          <cell r="W244" t="str">
            <v>2017-293871-IDEA-341</v>
          </cell>
        </row>
        <row r="245">
          <cell r="B245" t="str">
            <v>703892</v>
          </cell>
          <cell r="C245" t="str">
            <v>Neenah Joint School District</v>
          </cell>
          <cell r="D245" t="str">
            <v>100675479</v>
          </cell>
          <cell r="E245" t="str">
            <v>Neenah Joint School District</v>
          </cell>
          <cell r="F245" t="str">
            <v>IDEA Flow Through</v>
          </cell>
          <cell r="G245" t="str">
            <v>00</v>
          </cell>
          <cell r="H245">
            <v>1399726</v>
          </cell>
          <cell r="I245">
            <v>1399726</v>
          </cell>
          <cell r="J245"/>
          <cell r="K245"/>
          <cell r="L245">
            <v>1399726</v>
          </cell>
          <cell r="M245"/>
          <cell r="N245"/>
          <cell r="O245"/>
          <cell r="P245">
            <v>1399726</v>
          </cell>
          <cell r="Q245"/>
          <cell r="R245"/>
          <cell r="S245"/>
          <cell r="T245">
            <v>1399726</v>
          </cell>
          <cell r="U245"/>
          <cell r="V245"/>
          <cell r="W245" t="str">
            <v>2017-703892-IDEA-341</v>
          </cell>
        </row>
        <row r="246">
          <cell r="B246" t="str">
            <v>103899</v>
          </cell>
          <cell r="C246" t="str">
            <v>Neillsville School District</v>
          </cell>
          <cell r="D246">
            <v>100083591</v>
          </cell>
          <cell r="E246" t="str">
            <v>Neillsville School District</v>
          </cell>
          <cell r="F246" t="str">
            <v>IDEA Flow Through</v>
          </cell>
          <cell r="G246" t="str">
            <v>00</v>
          </cell>
          <cell r="H246">
            <v>245762</v>
          </cell>
          <cell r="I246">
            <v>245762</v>
          </cell>
          <cell r="J246"/>
          <cell r="K246"/>
          <cell r="L246">
            <v>245762</v>
          </cell>
          <cell r="M246"/>
          <cell r="N246"/>
          <cell r="O246"/>
          <cell r="P246">
            <v>245762</v>
          </cell>
          <cell r="Q246"/>
          <cell r="R246"/>
          <cell r="S246"/>
          <cell r="T246">
            <v>245762</v>
          </cell>
          <cell r="U246"/>
          <cell r="V246"/>
          <cell r="W246" t="str">
            <v>2017-103899-IDEA-341</v>
          </cell>
        </row>
        <row r="247">
          <cell r="B247" t="str">
            <v>713906</v>
          </cell>
          <cell r="C247" t="str">
            <v>Nekoosa School District</v>
          </cell>
          <cell r="D247" t="str">
            <v>930718762</v>
          </cell>
          <cell r="E247" t="str">
            <v>Nekoosa School District</v>
          </cell>
          <cell r="F247" t="str">
            <v>IDEA Flow Through</v>
          </cell>
          <cell r="G247" t="str">
            <v>00</v>
          </cell>
          <cell r="H247">
            <v>254441</v>
          </cell>
          <cell r="I247">
            <v>254441</v>
          </cell>
          <cell r="J247"/>
          <cell r="K247"/>
          <cell r="L247">
            <v>254441</v>
          </cell>
          <cell r="M247"/>
          <cell r="N247"/>
          <cell r="O247"/>
          <cell r="P247">
            <v>254441</v>
          </cell>
          <cell r="Q247"/>
          <cell r="R247"/>
          <cell r="S247"/>
          <cell r="T247">
            <v>254441</v>
          </cell>
          <cell r="U247"/>
          <cell r="V247"/>
          <cell r="W247" t="str">
            <v>2017-713906-IDEA-341</v>
          </cell>
        </row>
        <row r="248">
          <cell r="B248" t="str">
            <v>093920</v>
          </cell>
          <cell r="C248" t="str">
            <v>New Auburn School District</v>
          </cell>
          <cell r="D248" t="str">
            <v>037832235</v>
          </cell>
          <cell r="E248" t="str">
            <v>New Auburn School District</v>
          </cell>
          <cell r="F248" t="str">
            <v>IDEA Flow Through</v>
          </cell>
          <cell r="G248" t="str">
            <v>00</v>
          </cell>
          <cell r="H248">
            <v>90316</v>
          </cell>
          <cell r="I248">
            <v>90316</v>
          </cell>
          <cell r="J248"/>
          <cell r="K248"/>
          <cell r="L248">
            <v>90316</v>
          </cell>
          <cell r="M248"/>
          <cell r="N248"/>
          <cell r="O248"/>
          <cell r="P248">
            <v>90316</v>
          </cell>
          <cell r="Q248"/>
          <cell r="R248"/>
          <cell r="S248"/>
          <cell r="T248">
            <v>90316</v>
          </cell>
          <cell r="U248"/>
          <cell r="V248"/>
          <cell r="W248" t="str">
            <v>2017-093920-IDEA-341</v>
          </cell>
        </row>
        <row r="249">
          <cell r="B249" t="str">
            <v>673925</v>
          </cell>
          <cell r="C249" t="str">
            <v>New Berlin School District</v>
          </cell>
          <cell r="D249" t="str">
            <v>078948544</v>
          </cell>
          <cell r="E249" t="str">
            <v>New Berlin School District</v>
          </cell>
          <cell r="F249" t="str">
            <v>IDEA Flow Through</v>
          </cell>
          <cell r="G249" t="str">
            <v>00</v>
          </cell>
          <cell r="H249">
            <v>971348</v>
          </cell>
          <cell r="I249">
            <v>971348</v>
          </cell>
          <cell r="J249"/>
          <cell r="K249"/>
          <cell r="L249">
            <v>971348</v>
          </cell>
          <cell r="M249"/>
          <cell r="N249"/>
          <cell r="O249"/>
          <cell r="P249">
            <v>971348</v>
          </cell>
          <cell r="Q249"/>
          <cell r="R249"/>
          <cell r="S249"/>
          <cell r="T249">
            <v>971348</v>
          </cell>
          <cell r="U249"/>
          <cell r="V249"/>
          <cell r="W249" t="str">
            <v>2017-673925-IDEA-341</v>
          </cell>
        </row>
        <row r="250">
          <cell r="B250" t="str">
            <v>233934</v>
          </cell>
          <cell r="C250" t="str">
            <v>New Glarus School District</v>
          </cell>
          <cell r="D250">
            <v>100083617</v>
          </cell>
          <cell r="E250" t="str">
            <v>New Glarus School District</v>
          </cell>
          <cell r="F250" t="str">
            <v>IDEA Flow Through</v>
          </cell>
          <cell r="G250" t="str">
            <v>00</v>
          </cell>
          <cell r="H250">
            <v>163848</v>
          </cell>
          <cell r="I250">
            <v>163848</v>
          </cell>
          <cell r="J250"/>
          <cell r="K250"/>
          <cell r="L250">
            <v>163848</v>
          </cell>
          <cell r="M250"/>
          <cell r="N250"/>
          <cell r="O250"/>
          <cell r="P250">
            <v>163848</v>
          </cell>
          <cell r="Q250"/>
          <cell r="R250"/>
          <cell r="S250"/>
          <cell r="T250">
            <v>163848</v>
          </cell>
          <cell r="U250"/>
          <cell r="V250"/>
          <cell r="W250" t="str">
            <v>2017-233934-IDEA-341</v>
          </cell>
        </row>
        <row r="251">
          <cell r="B251" t="str">
            <v>083941</v>
          </cell>
          <cell r="C251" t="str">
            <v>New Holstein School District</v>
          </cell>
          <cell r="D251" t="str">
            <v>002614691</v>
          </cell>
          <cell r="E251" t="str">
            <v>New Holstein School District</v>
          </cell>
          <cell r="F251" t="str">
            <v>IDEA Flow Through</v>
          </cell>
          <cell r="G251" t="str">
            <v>00</v>
          </cell>
          <cell r="H251">
            <v>260370</v>
          </cell>
          <cell r="I251">
            <v>260370</v>
          </cell>
          <cell r="J251"/>
          <cell r="K251"/>
          <cell r="L251">
            <v>260370</v>
          </cell>
          <cell r="M251"/>
          <cell r="N251"/>
          <cell r="O251"/>
          <cell r="P251">
            <v>260370</v>
          </cell>
          <cell r="Q251"/>
          <cell r="R251"/>
          <cell r="S251"/>
          <cell r="T251">
            <v>260370</v>
          </cell>
          <cell r="U251"/>
          <cell r="V251"/>
          <cell r="W251" t="str">
            <v>2017-083941-IDEA-341</v>
          </cell>
        </row>
        <row r="252">
          <cell r="B252" t="str">
            <v>293948</v>
          </cell>
          <cell r="C252" t="str">
            <v>New Lisbon School District</v>
          </cell>
          <cell r="D252" t="str">
            <v>030687834</v>
          </cell>
          <cell r="E252" t="str">
            <v>New Lisbon School District</v>
          </cell>
          <cell r="F252" t="str">
            <v>IDEA Flow Through</v>
          </cell>
          <cell r="G252" t="str">
            <v>00</v>
          </cell>
          <cell r="H252">
            <v>127443</v>
          </cell>
          <cell r="I252">
            <v>127443</v>
          </cell>
          <cell r="J252"/>
          <cell r="K252"/>
          <cell r="L252">
            <v>127443</v>
          </cell>
          <cell r="M252"/>
          <cell r="N252"/>
          <cell r="O252"/>
          <cell r="P252">
            <v>127443</v>
          </cell>
          <cell r="Q252"/>
          <cell r="R252"/>
          <cell r="S252"/>
          <cell r="T252">
            <v>127443</v>
          </cell>
          <cell r="U252"/>
          <cell r="V252"/>
          <cell r="W252" t="str">
            <v>2017-293948-IDEA-341</v>
          </cell>
        </row>
        <row r="253">
          <cell r="B253" t="str">
            <v>683955</v>
          </cell>
          <cell r="C253" t="str">
            <v>New London School District</v>
          </cell>
          <cell r="D253" t="str">
            <v>100083641</v>
          </cell>
          <cell r="E253" t="str">
            <v>New London School District</v>
          </cell>
          <cell r="F253" t="str">
            <v>IDEA Flow Through</v>
          </cell>
          <cell r="G253" t="str">
            <v>00</v>
          </cell>
          <cell r="H253">
            <v>456220</v>
          </cell>
          <cell r="I253">
            <v>456220</v>
          </cell>
          <cell r="J253"/>
          <cell r="K253"/>
          <cell r="L253">
            <v>456220</v>
          </cell>
          <cell r="M253"/>
          <cell r="N253"/>
          <cell r="O253"/>
          <cell r="P253">
            <v>456220</v>
          </cell>
          <cell r="Q253"/>
          <cell r="R253"/>
          <cell r="S253"/>
          <cell r="T253">
            <v>456220</v>
          </cell>
          <cell r="U253"/>
          <cell r="V253"/>
          <cell r="W253" t="str">
            <v>2017-683955-IDEA-341</v>
          </cell>
        </row>
        <row r="254">
          <cell r="B254" t="str">
            <v>553962</v>
          </cell>
          <cell r="C254" t="str">
            <v>New Richmond School District</v>
          </cell>
          <cell r="D254" t="str">
            <v>010353670</v>
          </cell>
          <cell r="E254" t="str">
            <v>New Richmond School District</v>
          </cell>
          <cell r="F254" t="str">
            <v>IDEA Flow Through</v>
          </cell>
          <cell r="G254" t="str">
            <v>00</v>
          </cell>
          <cell r="H254">
            <v>558953</v>
          </cell>
          <cell r="I254">
            <v>558953</v>
          </cell>
          <cell r="J254"/>
          <cell r="K254"/>
          <cell r="L254">
            <v>558953</v>
          </cell>
          <cell r="M254"/>
          <cell r="N254"/>
          <cell r="O254"/>
          <cell r="P254">
            <v>558953</v>
          </cell>
          <cell r="Q254"/>
          <cell r="R254"/>
          <cell r="S254"/>
          <cell r="T254">
            <v>558953</v>
          </cell>
          <cell r="U254"/>
          <cell r="V254"/>
          <cell r="W254" t="str">
            <v>2017-553962-IDEA-341</v>
          </cell>
        </row>
        <row r="255">
          <cell r="B255" t="str">
            <v>383969</v>
          </cell>
          <cell r="C255" t="str">
            <v>Niagara School District</v>
          </cell>
          <cell r="D255">
            <v>193078912</v>
          </cell>
          <cell r="E255" t="str">
            <v>Niagara School District</v>
          </cell>
          <cell r="F255" t="str">
            <v>IDEA Flow Through</v>
          </cell>
          <cell r="G255" t="str">
            <v>00</v>
          </cell>
          <cell r="H255">
            <v>98879</v>
          </cell>
          <cell r="I255">
            <v>98879</v>
          </cell>
          <cell r="J255"/>
          <cell r="K255"/>
          <cell r="L255">
            <v>98879</v>
          </cell>
          <cell r="M255"/>
          <cell r="N255"/>
          <cell r="O255"/>
          <cell r="P255">
            <v>98879</v>
          </cell>
          <cell r="Q255"/>
          <cell r="R255"/>
          <cell r="S255"/>
          <cell r="T255">
            <v>98879</v>
          </cell>
          <cell r="U255"/>
          <cell r="V255"/>
          <cell r="W255" t="str">
            <v>2017-383969-IDEA-341</v>
          </cell>
        </row>
        <row r="256">
          <cell r="B256" t="str">
            <v>402177</v>
          </cell>
          <cell r="C256" t="str">
            <v>Nicolet Union High School</v>
          </cell>
          <cell r="D256" t="str">
            <v>076152933</v>
          </cell>
          <cell r="E256" t="str">
            <v>Nicolet Union High School</v>
          </cell>
          <cell r="F256" t="str">
            <v>IDEA Flow Through</v>
          </cell>
          <cell r="G256" t="str">
            <v>00</v>
          </cell>
          <cell r="H256">
            <v>224916</v>
          </cell>
          <cell r="I256">
            <v>224916</v>
          </cell>
          <cell r="J256"/>
          <cell r="K256"/>
          <cell r="L256">
            <v>224916</v>
          </cell>
          <cell r="M256"/>
          <cell r="N256"/>
          <cell r="O256"/>
          <cell r="P256">
            <v>224916</v>
          </cell>
          <cell r="Q256"/>
          <cell r="R256"/>
          <cell r="S256"/>
          <cell r="T256">
            <v>224916</v>
          </cell>
          <cell r="U256"/>
          <cell r="V256"/>
          <cell r="W256" t="str">
            <v>2017-402177-IDEA-341</v>
          </cell>
        </row>
        <row r="257">
          <cell r="B257" t="str">
            <v>673976</v>
          </cell>
          <cell r="C257" t="str">
            <v>Norris School District</v>
          </cell>
          <cell r="D257">
            <v>100083666</v>
          </cell>
          <cell r="E257" t="str">
            <v>Norris School District</v>
          </cell>
          <cell r="F257" t="str">
            <v>IDEA Flow Through</v>
          </cell>
          <cell r="G257" t="str">
            <v>00</v>
          </cell>
          <cell r="H257">
            <v>29717</v>
          </cell>
          <cell r="I257">
            <v>29717</v>
          </cell>
          <cell r="J257"/>
          <cell r="K257"/>
          <cell r="L257">
            <v>29717</v>
          </cell>
          <cell r="M257"/>
          <cell r="N257"/>
          <cell r="O257"/>
          <cell r="P257">
            <v>29717</v>
          </cell>
          <cell r="Q257"/>
          <cell r="R257"/>
          <cell r="S257"/>
          <cell r="T257">
            <v>29717</v>
          </cell>
          <cell r="U257"/>
          <cell r="V257"/>
          <cell r="W257" t="str">
            <v>2017-673976-IDEA-341</v>
          </cell>
        </row>
        <row r="258">
          <cell r="B258" t="str">
            <v>514690</v>
          </cell>
          <cell r="C258" t="str">
            <v>North Cape School District</v>
          </cell>
          <cell r="D258">
            <v>100589563</v>
          </cell>
          <cell r="E258" t="str">
            <v>North Cape School District</v>
          </cell>
          <cell r="F258" t="str">
            <v>IDEA Flow Through</v>
          </cell>
          <cell r="G258" t="str">
            <v>00</v>
          </cell>
          <cell r="H258">
            <v>31710</v>
          </cell>
          <cell r="I258">
            <v>31710</v>
          </cell>
          <cell r="J258"/>
          <cell r="K258"/>
          <cell r="L258">
            <v>31710</v>
          </cell>
          <cell r="M258"/>
          <cell r="N258"/>
          <cell r="O258"/>
          <cell r="P258">
            <v>31710</v>
          </cell>
          <cell r="Q258"/>
          <cell r="R258"/>
          <cell r="S258"/>
          <cell r="T258">
            <v>31710</v>
          </cell>
          <cell r="U258"/>
          <cell r="V258"/>
          <cell r="W258" t="str">
            <v>2017-514690-IDEA-341</v>
          </cell>
        </row>
        <row r="259">
          <cell r="B259" t="str">
            <v>122016</v>
          </cell>
          <cell r="C259" t="str">
            <v>North Crawford School District</v>
          </cell>
          <cell r="D259" t="str">
            <v>004915146</v>
          </cell>
          <cell r="E259" t="str">
            <v>North Crawford School District</v>
          </cell>
          <cell r="F259" t="str">
            <v>IDEA Flow Through</v>
          </cell>
          <cell r="G259" t="str">
            <v>00</v>
          </cell>
          <cell r="H259">
            <v>107324</v>
          </cell>
          <cell r="I259">
            <v>107324</v>
          </cell>
          <cell r="J259"/>
          <cell r="K259"/>
          <cell r="L259">
            <v>107324</v>
          </cell>
          <cell r="M259"/>
          <cell r="N259"/>
          <cell r="O259"/>
          <cell r="P259">
            <v>107324</v>
          </cell>
          <cell r="Q259"/>
          <cell r="R259"/>
          <cell r="S259"/>
          <cell r="T259">
            <v>107324</v>
          </cell>
          <cell r="U259"/>
          <cell r="V259"/>
          <cell r="W259" t="str">
            <v>2017-122016-IDEA-341</v>
          </cell>
        </row>
        <row r="260">
          <cell r="B260" t="str">
            <v>203983</v>
          </cell>
          <cell r="C260" t="str">
            <v>North Fond du Lac School District</v>
          </cell>
          <cell r="D260" t="str">
            <v>009428459</v>
          </cell>
          <cell r="E260" t="str">
            <v>North Fond du Lac School District</v>
          </cell>
          <cell r="F260" t="str">
            <v>IDEA Flow Through</v>
          </cell>
          <cell r="G260" t="str">
            <v>00</v>
          </cell>
          <cell r="H260">
            <v>276666</v>
          </cell>
          <cell r="I260">
            <v>276666</v>
          </cell>
          <cell r="J260"/>
          <cell r="K260"/>
          <cell r="L260">
            <v>276666</v>
          </cell>
          <cell r="M260"/>
          <cell r="N260"/>
          <cell r="O260"/>
          <cell r="P260">
            <v>276666</v>
          </cell>
          <cell r="Q260"/>
          <cell r="R260"/>
          <cell r="S260"/>
          <cell r="T260">
            <v>276666</v>
          </cell>
          <cell r="U260"/>
          <cell r="V260"/>
          <cell r="W260" t="str">
            <v>2017-203983-IDEA-341</v>
          </cell>
        </row>
        <row r="261">
          <cell r="B261" t="str">
            <v>673514</v>
          </cell>
          <cell r="C261" t="str">
            <v>North Lake School District</v>
          </cell>
          <cell r="D261">
            <v>788950145</v>
          </cell>
          <cell r="E261" t="str">
            <v>North Lake School District</v>
          </cell>
          <cell r="F261" t="str">
            <v>IDEA Flow Through</v>
          </cell>
          <cell r="G261" t="str">
            <v>00</v>
          </cell>
          <cell r="H261">
            <v>55236</v>
          </cell>
          <cell r="I261">
            <v>55236</v>
          </cell>
          <cell r="J261"/>
          <cell r="K261"/>
          <cell r="L261">
            <v>55236</v>
          </cell>
          <cell r="M261"/>
          <cell r="N261"/>
          <cell r="O261"/>
          <cell r="P261">
            <v>55236</v>
          </cell>
          <cell r="Q261"/>
          <cell r="R261"/>
          <cell r="S261"/>
          <cell r="T261">
            <v>55236</v>
          </cell>
          <cell r="U261"/>
          <cell r="V261"/>
          <cell r="W261" t="str">
            <v>2017-673514-IDEA-341</v>
          </cell>
        </row>
        <row r="262">
          <cell r="B262" t="str">
            <v>630616</v>
          </cell>
          <cell r="C262" t="str">
            <v>North Lakeland School District</v>
          </cell>
          <cell r="D262">
            <v>193503844</v>
          </cell>
          <cell r="E262" t="str">
            <v>North Lakeland School District</v>
          </cell>
          <cell r="F262" t="str">
            <v>IDEA Flow Through</v>
          </cell>
          <cell r="G262" t="str">
            <v>00</v>
          </cell>
          <cell r="H262">
            <v>32247</v>
          </cell>
          <cell r="I262">
            <v>32247</v>
          </cell>
          <cell r="J262"/>
          <cell r="K262"/>
          <cell r="L262">
            <v>32247</v>
          </cell>
          <cell r="M262"/>
          <cell r="N262"/>
          <cell r="O262"/>
          <cell r="P262">
            <v>32247</v>
          </cell>
          <cell r="Q262"/>
          <cell r="R262"/>
          <cell r="S262"/>
          <cell r="T262">
            <v>32247</v>
          </cell>
          <cell r="U262"/>
          <cell r="V262"/>
          <cell r="W262" t="str">
            <v>2017-630616-IDEA-341</v>
          </cell>
        </row>
        <row r="263">
          <cell r="B263" t="str">
            <v>451945</v>
          </cell>
          <cell r="C263" t="str">
            <v>Northern Ozaukee School District</v>
          </cell>
          <cell r="D263">
            <v>156962524</v>
          </cell>
          <cell r="E263" t="str">
            <v>Northern Ozaukee School District</v>
          </cell>
          <cell r="F263" t="str">
            <v>IDEA Flow Through</v>
          </cell>
          <cell r="G263" t="str">
            <v>00</v>
          </cell>
          <cell r="H263">
            <v>198410</v>
          </cell>
          <cell r="I263">
            <v>198410</v>
          </cell>
          <cell r="J263"/>
          <cell r="K263"/>
          <cell r="L263">
            <v>198410</v>
          </cell>
          <cell r="M263"/>
          <cell r="N263"/>
          <cell r="O263"/>
          <cell r="P263">
            <v>198410</v>
          </cell>
          <cell r="Q263"/>
          <cell r="R263"/>
          <cell r="S263"/>
          <cell r="T263">
            <v>198410</v>
          </cell>
          <cell r="U263"/>
          <cell r="V263"/>
          <cell r="W263" t="str">
            <v>2017-451945-IDEA-341</v>
          </cell>
        </row>
        <row r="264">
          <cell r="B264" t="str">
            <v>631526</v>
          </cell>
          <cell r="C264" t="str">
            <v>Northland Pines School District</v>
          </cell>
          <cell r="D264" t="str">
            <v>083297770</v>
          </cell>
          <cell r="E264" t="str">
            <v>Northland Pines School District</v>
          </cell>
          <cell r="F264" t="str">
            <v>IDEA Flow Through</v>
          </cell>
          <cell r="G264" t="str">
            <v>00</v>
          </cell>
          <cell r="H264">
            <v>272683</v>
          </cell>
          <cell r="I264">
            <v>272683</v>
          </cell>
          <cell r="J264"/>
          <cell r="K264"/>
          <cell r="L264">
            <v>272683</v>
          </cell>
          <cell r="M264"/>
          <cell r="N264"/>
          <cell r="O264"/>
          <cell r="P264">
            <v>272683</v>
          </cell>
          <cell r="Q264"/>
          <cell r="R264"/>
          <cell r="S264"/>
          <cell r="T264">
            <v>272683</v>
          </cell>
          <cell r="U264"/>
          <cell r="V264"/>
          <cell r="W264" t="str">
            <v>2017-631526-IDEA-341</v>
          </cell>
        </row>
        <row r="265">
          <cell r="B265" t="str">
            <v>653654</v>
          </cell>
          <cell r="C265" t="str">
            <v>Northwood School District</v>
          </cell>
          <cell r="D265" t="str">
            <v>193459633</v>
          </cell>
          <cell r="E265" t="str">
            <v>Northwood School District</v>
          </cell>
          <cell r="F265" t="str">
            <v>IDEA Flow Through</v>
          </cell>
          <cell r="G265" t="str">
            <v>00</v>
          </cell>
          <cell r="H265">
            <v>78509</v>
          </cell>
          <cell r="I265">
            <v>78509</v>
          </cell>
          <cell r="J265"/>
          <cell r="K265"/>
          <cell r="L265">
            <v>78509</v>
          </cell>
          <cell r="M265"/>
          <cell r="N265"/>
          <cell r="O265"/>
          <cell r="P265">
            <v>78509</v>
          </cell>
          <cell r="Q265"/>
          <cell r="R265"/>
          <cell r="S265"/>
          <cell r="T265">
            <v>78509</v>
          </cell>
          <cell r="U265"/>
          <cell r="V265"/>
          <cell r="W265" t="str">
            <v>2017-653654-IDEA-341</v>
          </cell>
        </row>
        <row r="266">
          <cell r="B266" t="str">
            <v>413990</v>
          </cell>
          <cell r="C266" t="str">
            <v>Norwalk-Ontario-Wilton School District</v>
          </cell>
          <cell r="D266" t="str">
            <v>100675495</v>
          </cell>
          <cell r="E266" t="str">
            <v>Norwalk-Ontario-Wilton School District</v>
          </cell>
          <cell r="F266" t="str">
            <v>IDEA Flow Through</v>
          </cell>
          <cell r="G266" t="str">
            <v>00</v>
          </cell>
          <cell r="H266">
            <v>166646</v>
          </cell>
          <cell r="I266">
            <v>166646</v>
          </cell>
          <cell r="J266"/>
          <cell r="K266"/>
          <cell r="L266">
            <v>166646</v>
          </cell>
          <cell r="M266"/>
          <cell r="N266"/>
          <cell r="O266"/>
          <cell r="P266">
            <v>166646</v>
          </cell>
          <cell r="Q266"/>
          <cell r="R266"/>
          <cell r="S266"/>
          <cell r="T266">
            <v>166646</v>
          </cell>
          <cell r="U266"/>
          <cell r="V266"/>
          <cell r="W266" t="str">
            <v>2017-413990-IDEA-341</v>
          </cell>
        </row>
        <row r="267">
          <cell r="B267" t="str">
            <v>514011</v>
          </cell>
          <cell r="C267" t="str">
            <v>Norway Joint #7 School District</v>
          </cell>
          <cell r="D267">
            <v>193079290</v>
          </cell>
          <cell r="E267" t="str">
            <v>Norway Joint #7 School District</v>
          </cell>
          <cell r="F267" t="str">
            <v>IDEA Flow Through</v>
          </cell>
          <cell r="G267" t="str">
            <v>00</v>
          </cell>
          <cell r="H267">
            <v>19809</v>
          </cell>
          <cell r="I267">
            <v>19809</v>
          </cell>
          <cell r="J267"/>
          <cell r="K267"/>
          <cell r="L267">
            <v>19809</v>
          </cell>
          <cell r="M267"/>
          <cell r="N267"/>
          <cell r="O267"/>
          <cell r="P267">
            <v>19809</v>
          </cell>
          <cell r="Q267"/>
          <cell r="R267"/>
          <cell r="S267"/>
          <cell r="T267">
            <v>19809</v>
          </cell>
          <cell r="U267"/>
          <cell r="V267"/>
          <cell r="W267" t="str">
            <v>2017-514011-IDEA-341</v>
          </cell>
        </row>
        <row r="268">
          <cell r="B268" t="str">
            <v>404018</v>
          </cell>
          <cell r="C268" t="str">
            <v>Oak Creek-Franklin School District</v>
          </cell>
          <cell r="D268" t="str">
            <v>080502131</v>
          </cell>
          <cell r="E268" t="str">
            <v>Oak Creek-Franklin School District</v>
          </cell>
          <cell r="F268" t="str">
            <v>IDEA Flow Through</v>
          </cell>
          <cell r="G268" t="str">
            <v>00</v>
          </cell>
          <cell r="H268">
            <v>1079804</v>
          </cell>
          <cell r="I268">
            <v>1079804</v>
          </cell>
          <cell r="J268"/>
          <cell r="K268"/>
          <cell r="L268">
            <v>1079804</v>
          </cell>
          <cell r="M268"/>
          <cell r="N268"/>
          <cell r="O268"/>
          <cell r="P268">
            <v>1079804</v>
          </cell>
          <cell r="Q268"/>
          <cell r="R268"/>
          <cell r="S268"/>
          <cell r="T268">
            <v>1079804</v>
          </cell>
          <cell r="U268"/>
          <cell r="V268"/>
          <cell r="W268" t="str">
            <v>2017-404018-IDEA-341</v>
          </cell>
        </row>
        <row r="269">
          <cell r="B269" t="str">
            <v>204025</v>
          </cell>
          <cell r="C269" t="str">
            <v>Oakfield School District</v>
          </cell>
          <cell r="D269" t="str">
            <v>009474735</v>
          </cell>
          <cell r="E269" t="str">
            <v>Oakfield School District</v>
          </cell>
          <cell r="F269" t="str">
            <v>IDEA Flow Through</v>
          </cell>
          <cell r="G269" t="str">
            <v>00</v>
          </cell>
          <cell r="H269">
            <v>102992</v>
          </cell>
          <cell r="I269">
            <v>102992</v>
          </cell>
          <cell r="J269"/>
          <cell r="K269"/>
          <cell r="L269">
            <v>102992</v>
          </cell>
          <cell r="M269"/>
          <cell r="N269"/>
          <cell r="O269"/>
          <cell r="P269">
            <v>102992</v>
          </cell>
          <cell r="Q269"/>
          <cell r="R269"/>
          <cell r="S269"/>
          <cell r="T269">
            <v>102992</v>
          </cell>
          <cell r="U269"/>
          <cell r="V269"/>
          <cell r="W269" t="str">
            <v>2017-204025-IDEA-341</v>
          </cell>
        </row>
        <row r="270">
          <cell r="B270" t="str">
            <v>674060</v>
          </cell>
          <cell r="C270" t="str">
            <v>Oconomowoc Area School District</v>
          </cell>
          <cell r="D270" t="str">
            <v>100083690</v>
          </cell>
          <cell r="E270" t="str">
            <v>Oconomowoc Area School District</v>
          </cell>
          <cell r="F270" t="str">
            <v>IDEA Flow Through</v>
          </cell>
          <cell r="G270" t="str">
            <v>00</v>
          </cell>
          <cell r="H270">
            <v>997674</v>
          </cell>
          <cell r="I270">
            <v>997674</v>
          </cell>
          <cell r="J270"/>
          <cell r="K270"/>
          <cell r="L270">
            <v>997674</v>
          </cell>
          <cell r="M270"/>
          <cell r="N270"/>
          <cell r="O270"/>
          <cell r="P270">
            <v>997674</v>
          </cell>
          <cell r="Q270"/>
          <cell r="R270"/>
          <cell r="S270"/>
          <cell r="T270">
            <v>997674</v>
          </cell>
          <cell r="U270"/>
          <cell r="V270"/>
          <cell r="W270" t="str">
            <v>2017-674060-IDEA-341</v>
          </cell>
        </row>
        <row r="271">
          <cell r="B271" t="str">
            <v>424067</v>
          </cell>
          <cell r="C271" t="str">
            <v>Oconto Unified School District</v>
          </cell>
          <cell r="D271">
            <v>100607852</v>
          </cell>
          <cell r="E271" t="str">
            <v>Oconto Unified School District</v>
          </cell>
          <cell r="F271" t="str">
            <v>IDEA Flow Through</v>
          </cell>
          <cell r="G271" t="str">
            <v>00</v>
          </cell>
          <cell r="H271">
            <v>257372</v>
          </cell>
          <cell r="I271">
            <v>257372</v>
          </cell>
          <cell r="J271"/>
          <cell r="K271"/>
          <cell r="L271">
            <v>257372</v>
          </cell>
          <cell r="M271"/>
          <cell r="N271"/>
          <cell r="O271"/>
          <cell r="P271">
            <v>257372</v>
          </cell>
          <cell r="Q271"/>
          <cell r="R271"/>
          <cell r="S271"/>
          <cell r="T271">
            <v>257372</v>
          </cell>
          <cell r="U271"/>
          <cell r="V271"/>
          <cell r="W271" t="str">
            <v>2017-424067-IDEA-341</v>
          </cell>
        </row>
        <row r="272">
          <cell r="B272" t="str">
            <v>424074</v>
          </cell>
          <cell r="C272" t="str">
            <v>Oconto Falls School District</v>
          </cell>
          <cell r="D272" t="str">
            <v>607481918</v>
          </cell>
          <cell r="E272" t="str">
            <v>Oconto Falls School District</v>
          </cell>
          <cell r="F272" t="str">
            <v>IDEA Flow Through</v>
          </cell>
          <cell r="G272" t="str">
            <v>00</v>
          </cell>
          <cell r="H272">
            <v>378733</v>
          </cell>
          <cell r="I272">
            <v>378733</v>
          </cell>
          <cell r="J272"/>
          <cell r="K272"/>
          <cell r="L272">
            <v>378733</v>
          </cell>
          <cell r="M272"/>
          <cell r="N272"/>
          <cell r="O272"/>
          <cell r="P272">
            <v>378733</v>
          </cell>
          <cell r="Q272"/>
          <cell r="R272"/>
          <cell r="S272"/>
          <cell r="T272">
            <v>378733</v>
          </cell>
          <cell r="U272"/>
          <cell r="V272"/>
          <cell r="W272" t="str">
            <v>2017-424074-IDEA-341</v>
          </cell>
        </row>
        <row r="273">
          <cell r="B273" t="str">
            <v>704088</v>
          </cell>
          <cell r="C273" t="str">
            <v>Omro School District</v>
          </cell>
          <cell r="D273" t="str">
            <v>029299096</v>
          </cell>
          <cell r="E273" t="str">
            <v>Omro School District</v>
          </cell>
          <cell r="F273" t="str">
            <v>IDEA Flow Through</v>
          </cell>
          <cell r="G273" t="str">
            <v>00</v>
          </cell>
          <cell r="H273">
            <v>267631</v>
          </cell>
          <cell r="I273">
            <v>267631</v>
          </cell>
          <cell r="J273"/>
          <cell r="K273"/>
          <cell r="L273">
            <v>267631</v>
          </cell>
          <cell r="M273"/>
          <cell r="N273"/>
          <cell r="O273"/>
          <cell r="P273">
            <v>267631</v>
          </cell>
          <cell r="Q273"/>
          <cell r="R273"/>
          <cell r="S273"/>
          <cell r="T273">
            <v>267631</v>
          </cell>
          <cell r="U273"/>
          <cell r="V273"/>
          <cell r="W273" t="str">
            <v>2017-704088-IDEA-341</v>
          </cell>
        </row>
        <row r="274">
          <cell r="B274" t="str">
            <v>324095</v>
          </cell>
          <cell r="C274" t="str">
            <v>Onalaska School District</v>
          </cell>
          <cell r="D274" t="str">
            <v>031858095</v>
          </cell>
          <cell r="E274" t="str">
            <v>Onalaska School District</v>
          </cell>
          <cell r="F274" t="str">
            <v>IDEA Flow Through</v>
          </cell>
          <cell r="G274" t="str">
            <v>00</v>
          </cell>
          <cell r="H274">
            <v>558328</v>
          </cell>
          <cell r="I274">
            <v>558328</v>
          </cell>
          <cell r="J274"/>
          <cell r="K274"/>
          <cell r="L274">
            <v>558328</v>
          </cell>
          <cell r="M274"/>
          <cell r="N274"/>
          <cell r="O274"/>
          <cell r="P274">
            <v>558328</v>
          </cell>
          <cell r="Q274"/>
          <cell r="R274"/>
          <cell r="S274"/>
          <cell r="T274">
            <v>558328</v>
          </cell>
          <cell r="U274"/>
          <cell r="V274"/>
          <cell r="W274" t="str">
            <v>2017-324095-IDEA-341</v>
          </cell>
        </row>
        <row r="275">
          <cell r="B275" t="str">
            <v>594137</v>
          </cell>
          <cell r="C275" t="str">
            <v>Oostburg School District</v>
          </cell>
          <cell r="D275">
            <v>100083740</v>
          </cell>
          <cell r="E275" t="str">
            <v>Oostburg School District</v>
          </cell>
          <cell r="F275" t="str">
            <v>IDEA Flow Through</v>
          </cell>
          <cell r="G275" t="str">
            <v>00</v>
          </cell>
          <cell r="H275">
            <v>186886</v>
          </cell>
          <cell r="I275">
            <v>186886</v>
          </cell>
          <cell r="J275"/>
          <cell r="K275"/>
          <cell r="L275">
            <v>186886</v>
          </cell>
          <cell r="M275"/>
          <cell r="N275"/>
          <cell r="O275"/>
          <cell r="P275">
            <v>186886</v>
          </cell>
          <cell r="Q275"/>
          <cell r="R275"/>
          <cell r="S275"/>
          <cell r="T275">
            <v>186886</v>
          </cell>
          <cell r="U275"/>
          <cell r="V275"/>
          <cell r="W275" t="str">
            <v>2017-594137-IDEA-341</v>
          </cell>
        </row>
        <row r="276">
          <cell r="B276" t="str">
            <v>134144</v>
          </cell>
          <cell r="C276" t="str">
            <v>Oregon School District</v>
          </cell>
          <cell r="D276">
            <v>100083757</v>
          </cell>
          <cell r="E276" t="str">
            <v>Oregon School District</v>
          </cell>
          <cell r="F276" t="str">
            <v>IDEA Flow Through</v>
          </cell>
          <cell r="G276" t="str">
            <v>00</v>
          </cell>
          <cell r="H276">
            <v>670448</v>
          </cell>
          <cell r="I276">
            <v>670448</v>
          </cell>
          <cell r="J276"/>
          <cell r="K276"/>
          <cell r="L276">
            <v>670448</v>
          </cell>
          <cell r="M276"/>
          <cell r="N276"/>
          <cell r="O276"/>
          <cell r="P276">
            <v>670448</v>
          </cell>
          <cell r="Q276"/>
          <cell r="R276"/>
          <cell r="S276"/>
          <cell r="T276">
            <v>670448</v>
          </cell>
          <cell r="U276"/>
          <cell r="V276"/>
          <cell r="W276" t="str">
            <v>2017-134144-IDEA-341</v>
          </cell>
        </row>
        <row r="277">
          <cell r="B277" t="str">
            <v>484165</v>
          </cell>
          <cell r="C277" t="str">
            <v>Osceola School District</v>
          </cell>
          <cell r="D277" t="str">
            <v>074212143</v>
          </cell>
          <cell r="E277" t="str">
            <v>Osceola School District</v>
          </cell>
          <cell r="F277" t="str">
            <v>IDEA Flow Through</v>
          </cell>
          <cell r="G277" t="str">
            <v>00</v>
          </cell>
          <cell r="H277">
            <v>307049</v>
          </cell>
          <cell r="I277">
            <v>307049</v>
          </cell>
          <cell r="J277"/>
          <cell r="K277"/>
          <cell r="L277">
            <v>307049</v>
          </cell>
          <cell r="M277"/>
          <cell r="N277"/>
          <cell r="O277"/>
          <cell r="P277">
            <v>307049</v>
          </cell>
          <cell r="Q277"/>
          <cell r="R277"/>
          <cell r="S277"/>
          <cell r="T277">
            <v>307049</v>
          </cell>
          <cell r="U277"/>
          <cell r="V277"/>
          <cell r="W277" t="str">
            <v>2017-484165-IDEA-341</v>
          </cell>
        </row>
        <row r="278">
          <cell r="B278" t="str">
            <v>704179</v>
          </cell>
          <cell r="C278" t="str">
            <v>Oshkosh Area School District</v>
          </cell>
          <cell r="D278" t="str">
            <v>021114251</v>
          </cell>
          <cell r="E278" t="str">
            <v>Oshkosh Area School District</v>
          </cell>
          <cell r="F278" t="str">
            <v>IDEA Flow Through</v>
          </cell>
          <cell r="G278" t="str">
            <v>00</v>
          </cell>
          <cell r="H278">
            <v>2114151</v>
          </cell>
          <cell r="I278">
            <v>2114151</v>
          </cell>
          <cell r="J278"/>
          <cell r="K278"/>
          <cell r="L278">
            <v>2114151</v>
          </cell>
          <cell r="M278"/>
          <cell r="N278"/>
          <cell r="O278"/>
          <cell r="P278">
            <v>2114151</v>
          </cell>
          <cell r="Q278"/>
          <cell r="R278"/>
          <cell r="S278"/>
          <cell r="T278">
            <v>2114151</v>
          </cell>
          <cell r="U278"/>
          <cell r="V278"/>
          <cell r="W278" t="str">
            <v>2017-704179-IDEA-341</v>
          </cell>
        </row>
        <row r="279">
          <cell r="B279" t="str">
            <v>614186</v>
          </cell>
          <cell r="C279" t="str">
            <v>Osseo-Fairchild School District</v>
          </cell>
          <cell r="D279" t="str">
            <v>830348231</v>
          </cell>
          <cell r="E279" t="str">
            <v>Osseo-Fairchild School District</v>
          </cell>
          <cell r="F279" t="str">
            <v>IDEA Flow Through</v>
          </cell>
          <cell r="G279" t="str">
            <v>00</v>
          </cell>
          <cell r="H279">
            <v>192587</v>
          </cell>
          <cell r="I279">
            <v>192587</v>
          </cell>
          <cell r="J279"/>
          <cell r="K279"/>
          <cell r="L279">
            <v>192587</v>
          </cell>
          <cell r="M279"/>
          <cell r="N279"/>
          <cell r="O279"/>
          <cell r="P279">
            <v>192587</v>
          </cell>
          <cell r="Q279"/>
          <cell r="R279"/>
          <cell r="S279"/>
          <cell r="T279">
            <v>192587</v>
          </cell>
          <cell r="U279"/>
          <cell r="V279"/>
          <cell r="W279" t="str">
            <v>2017-614186-IDEA-341</v>
          </cell>
        </row>
        <row r="280">
          <cell r="B280" t="str">
            <v>104207</v>
          </cell>
          <cell r="C280" t="str">
            <v>Owen-Withee School District</v>
          </cell>
          <cell r="D280">
            <v>193078011</v>
          </cell>
          <cell r="E280" t="str">
            <v>Owen-Withee School District</v>
          </cell>
          <cell r="F280" t="str">
            <v>IDEA Flow Through</v>
          </cell>
          <cell r="G280" t="str">
            <v>00</v>
          </cell>
          <cell r="H280">
            <v>129415</v>
          </cell>
          <cell r="I280">
            <v>129415</v>
          </cell>
          <cell r="J280"/>
          <cell r="K280"/>
          <cell r="L280">
            <v>129415</v>
          </cell>
          <cell r="M280"/>
          <cell r="N280"/>
          <cell r="O280"/>
          <cell r="P280">
            <v>129415</v>
          </cell>
          <cell r="Q280"/>
          <cell r="R280"/>
          <cell r="S280"/>
          <cell r="T280">
            <v>129415</v>
          </cell>
          <cell r="U280"/>
          <cell r="V280"/>
          <cell r="W280" t="str">
            <v>2017-104207-IDEA-341</v>
          </cell>
        </row>
        <row r="281">
          <cell r="B281" t="str">
            <v>284221</v>
          </cell>
          <cell r="C281" t="str">
            <v>Palmyra-Eagle Area School District</v>
          </cell>
          <cell r="D281" t="str">
            <v>089850614</v>
          </cell>
          <cell r="E281" t="str">
            <v>Palmyra-Eagle Area School District</v>
          </cell>
          <cell r="F281" t="str">
            <v>IDEA Flow Through</v>
          </cell>
          <cell r="G281" t="str">
            <v>00</v>
          </cell>
          <cell r="H281">
            <v>183725</v>
          </cell>
          <cell r="I281">
            <v>183725</v>
          </cell>
          <cell r="J281"/>
          <cell r="K281"/>
          <cell r="L281">
            <v>183725</v>
          </cell>
          <cell r="M281"/>
          <cell r="N281"/>
          <cell r="O281"/>
          <cell r="P281">
            <v>183725</v>
          </cell>
          <cell r="Q281"/>
          <cell r="R281"/>
          <cell r="S281"/>
          <cell r="T281">
            <v>183725</v>
          </cell>
          <cell r="U281"/>
          <cell r="V281"/>
          <cell r="W281" t="str">
            <v>2017-284221-IDEA-341</v>
          </cell>
        </row>
        <row r="282">
          <cell r="B282" t="str">
            <v>114228</v>
          </cell>
          <cell r="C282" t="str">
            <v>Pardeeville Area School District</v>
          </cell>
          <cell r="D282" t="str">
            <v>004308011</v>
          </cell>
          <cell r="E282" t="str">
            <v>Pardeeville Area School District</v>
          </cell>
          <cell r="F282" t="str">
            <v>IDEA Flow Through</v>
          </cell>
          <cell r="G282" t="str">
            <v>00</v>
          </cell>
          <cell r="H282">
            <v>174553</v>
          </cell>
          <cell r="I282">
            <v>174553</v>
          </cell>
          <cell r="J282"/>
          <cell r="K282"/>
          <cell r="L282">
            <v>174553</v>
          </cell>
          <cell r="M282"/>
          <cell r="N282"/>
          <cell r="O282"/>
          <cell r="P282">
            <v>174553</v>
          </cell>
          <cell r="Q282"/>
          <cell r="R282"/>
          <cell r="S282"/>
          <cell r="T282">
            <v>174553</v>
          </cell>
          <cell r="U282"/>
          <cell r="V282"/>
          <cell r="W282" t="str">
            <v>2017-114228-IDEA-341</v>
          </cell>
        </row>
        <row r="283">
          <cell r="B283" t="str">
            <v>304235</v>
          </cell>
          <cell r="C283" t="str">
            <v>Paris Joint #1 School District</v>
          </cell>
          <cell r="D283">
            <v>100588680</v>
          </cell>
          <cell r="E283" t="str">
            <v>Paris Joint #1 School District</v>
          </cell>
          <cell r="F283" t="str">
            <v>IDEA Flow Through</v>
          </cell>
          <cell r="G283" t="str">
            <v>00</v>
          </cell>
          <cell r="H283">
            <v>44269</v>
          </cell>
          <cell r="I283">
            <v>44269</v>
          </cell>
          <cell r="J283"/>
          <cell r="K283"/>
          <cell r="L283">
            <v>44269</v>
          </cell>
          <cell r="M283"/>
          <cell r="N283"/>
          <cell r="O283"/>
          <cell r="P283">
            <v>44269</v>
          </cell>
          <cell r="Q283"/>
          <cell r="R283"/>
          <cell r="S283"/>
          <cell r="T283">
            <v>44269</v>
          </cell>
          <cell r="U283"/>
          <cell r="V283"/>
          <cell r="W283" t="str">
            <v>2017-304235-IDEA-341</v>
          </cell>
        </row>
        <row r="284">
          <cell r="B284" t="str">
            <v>534151</v>
          </cell>
          <cell r="C284" t="str">
            <v>Parkview School District</v>
          </cell>
          <cell r="D284">
            <v>780195546</v>
          </cell>
          <cell r="E284" t="str">
            <v>Parkview School District</v>
          </cell>
          <cell r="F284" t="str">
            <v>IDEA Flow Through</v>
          </cell>
          <cell r="G284" t="str">
            <v>00</v>
          </cell>
          <cell r="H284">
            <v>190068</v>
          </cell>
          <cell r="I284">
            <v>190068</v>
          </cell>
          <cell r="J284"/>
          <cell r="K284"/>
          <cell r="L284">
            <v>190068</v>
          </cell>
          <cell r="M284"/>
          <cell r="N284"/>
          <cell r="O284"/>
          <cell r="P284">
            <v>190068</v>
          </cell>
          <cell r="Q284"/>
          <cell r="R284"/>
          <cell r="S284"/>
          <cell r="T284">
            <v>190068</v>
          </cell>
          <cell r="U284"/>
          <cell r="V284"/>
          <cell r="W284" t="str">
            <v>2017-534151-IDEA-341</v>
          </cell>
        </row>
        <row r="285">
          <cell r="B285" t="str">
            <v>330490</v>
          </cell>
          <cell r="C285" t="str">
            <v>Pecatonica Area School District</v>
          </cell>
          <cell r="D285">
            <v>115896086</v>
          </cell>
          <cell r="E285" t="str">
            <v>Pecatonica Area School District</v>
          </cell>
          <cell r="F285" t="str">
            <v>IDEA Flow Through</v>
          </cell>
          <cell r="G285" t="str">
            <v>00</v>
          </cell>
          <cell r="H285">
            <v>90353</v>
          </cell>
          <cell r="I285">
            <v>90353</v>
          </cell>
          <cell r="J285"/>
          <cell r="K285"/>
          <cell r="L285">
            <v>90353</v>
          </cell>
          <cell r="M285"/>
          <cell r="N285"/>
          <cell r="O285"/>
          <cell r="P285">
            <v>90353</v>
          </cell>
          <cell r="Q285"/>
          <cell r="R285"/>
          <cell r="S285"/>
          <cell r="T285">
            <v>90353</v>
          </cell>
          <cell r="U285"/>
          <cell r="V285"/>
          <cell r="W285" t="str">
            <v>2017-330490-IDEA-341</v>
          </cell>
        </row>
        <row r="286">
          <cell r="B286" t="str">
            <v>464270</v>
          </cell>
          <cell r="C286" t="str">
            <v>Pepin Area School District</v>
          </cell>
          <cell r="D286">
            <v>181895343</v>
          </cell>
          <cell r="E286" t="str">
            <v>Pepin Area School District</v>
          </cell>
          <cell r="F286" t="str">
            <v>IDEA Flow Through</v>
          </cell>
          <cell r="G286" t="str">
            <v>00</v>
          </cell>
          <cell r="H286">
            <v>53972</v>
          </cell>
          <cell r="I286">
            <v>53972</v>
          </cell>
          <cell r="J286"/>
          <cell r="K286"/>
          <cell r="L286">
            <v>53972</v>
          </cell>
          <cell r="M286"/>
          <cell r="N286"/>
          <cell r="O286"/>
          <cell r="P286">
            <v>53972</v>
          </cell>
          <cell r="Q286"/>
          <cell r="R286"/>
          <cell r="S286"/>
          <cell r="T286">
            <v>53972</v>
          </cell>
          <cell r="U286"/>
          <cell r="V286"/>
          <cell r="W286" t="str">
            <v>2017-464270-IDEA-341</v>
          </cell>
        </row>
        <row r="287">
          <cell r="B287" t="str">
            <v>384305</v>
          </cell>
          <cell r="C287" t="str">
            <v>Peshtigo School District</v>
          </cell>
          <cell r="D287">
            <v>100588755</v>
          </cell>
          <cell r="E287" t="str">
            <v>Peshtigo School District</v>
          </cell>
          <cell r="F287" t="str">
            <v>IDEA Flow Through</v>
          </cell>
          <cell r="G287" t="str">
            <v>00</v>
          </cell>
          <cell r="H287">
            <v>243233</v>
          </cell>
          <cell r="I287">
            <v>243233</v>
          </cell>
          <cell r="J287"/>
          <cell r="K287"/>
          <cell r="L287">
            <v>243233</v>
          </cell>
          <cell r="M287"/>
          <cell r="N287"/>
          <cell r="O287"/>
          <cell r="P287">
            <v>243233</v>
          </cell>
          <cell r="Q287"/>
          <cell r="R287"/>
          <cell r="S287"/>
          <cell r="T287">
            <v>243233</v>
          </cell>
          <cell r="U287"/>
          <cell r="V287"/>
          <cell r="W287" t="str">
            <v>2017-384305-IDEA-341</v>
          </cell>
        </row>
        <row r="288">
          <cell r="B288" t="str">
            <v>674312</v>
          </cell>
          <cell r="C288" t="str">
            <v>Pewaukee School District</v>
          </cell>
          <cell r="D288" t="str">
            <v>800514007</v>
          </cell>
          <cell r="E288" t="str">
            <v>Pewaukee School District</v>
          </cell>
          <cell r="F288" t="str">
            <v>IDEA Flow Through</v>
          </cell>
          <cell r="G288" t="str">
            <v>00</v>
          </cell>
          <cell r="H288">
            <v>510595</v>
          </cell>
          <cell r="I288">
            <v>510595</v>
          </cell>
          <cell r="J288"/>
          <cell r="K288"/>
          <cell r="L288">
            <v>510595</v>
          </cell>
          <cell r="M288"/>
          <cell r="N288"/>
          <cell r="O288"/>
          <cell r="P288">
            <v>510595</v>
          </cell>
          <cell r="Q288"/>
          <cell r="R288"/>
          <cell r="S288"/>
          <cell r="T288">
            <v>510595</v>
          </cell>
          <cell r="U288"/>
          <cell r="V288"/>
          <cell r="W288" t="str">
            <v>2017-674312-IDEA-341</v>
          </cell>
        </row>
        <row r="289">
          <cell r="B289" t="str">
            <v>634330</v>
          </cell>
          <cell r="C289" t="str">
            <v>Phelps School District</v>
          </cell>
          <cell r="D289">
            <v>136019981</v>
          </cell>
          <cell r="E289" t="str">
            <v>Phelps School District</v>
          </cell>
          <cell r="F289" t="str">
            <v>IDEA Flow Through</v>
          </cell>
          <cell r="G289" t="str">
            <v>00</v>
          </cell>
          <cell r="H289">
            <v>32374</v>
          </cell>
          <cell r="I289">
            <v>32374</v>
          </cell>
          <cell r="J289"/>
          <cell r="K289"/>
          <cell r="L289">
            <v>32374</v>
          </cell>
          <cell r="M289"/>
          <cell r="N289"/>
          <cell r="O289"/>
          <cell r="P289">
            <v>32374</v>
          </cell>
          <cell r="Q289"/>
          <cell r="R289"/>
          <cell r="S289"/>
          <cell r="T289">
            <v>32374</v>
          </cell>
          <cell r="U289"/>
          <cell r="V289"/>
          <cell r="W289" t="str">
            <v>2017-634330-IDEA-341</v>
          </cell>
        </row>
        <row r="290">
          <cell r="B290" t="str">
            <v>504347</v>
          </cell>
          <cell r="C290" t="str">
            <v>Phillips School District</v>
          </cell>
          <cell r="D290" t="str">
            <v>030185987</v>
          </cell>
          <cell r="E290" t="str">
            <v>Phillips School District</v>
          </cell>
          <cell r="F290" t="str">
            <v>IDEA Flow Through</v>
          </cell>
          <cell r="G290" t="str">
            <v>00</v>
          </cell>
          <cell r="H290">
            <v>154990</v>
          </cell>
          <cell r="I290">
            <v>154990</v>
          </cell>
          <cell r="J290"/>
          <cell r="K290"/>
          <cell r="L290">
            <v>154990</v>
          </cell>
          <cell r="M290"/>
          <cell r="N290"/>
          <cell r="O290"/>
          <cell r="P290">
            <v>154990</v>
          </cell>
          <cell r="Q290"/>
          <cell r="R290"/>
          <cell r="S290"/>
          <cell r="T290">
            <v>154990</v>
          </cell>
          <cell r="U290"/>
          <cell r="V290"/>
          <cell r="W290" t="str">
            <v>2017-504347-IDEA-341</v>
          </cell>
        </row>
        <row r="291">
          <cell r="B291" t="str">
            <v>714368</v>
          </cell>
          <cell r="C291" t="str">
            <v>Pittsville School District</v>
          </cell>
          <cell r="D291">
            <v>100675511</v>
          </cell>
          <cell r="E291" t="str">
            <v>Pittsville School District</v>
          </cell>
          <cell r="F291" t="str">
            <v>IDEA Flow Through</v>
          </cell>
          <cell r="G291" t="str">
            <v>00</v>
          </cell>
          <cell r="H291">
            <v>122259</v>
          </cell>
          <cell r="I291">
            <v>122259</v>
          </cell>
          <cell r="J291"/>
          <cell r="K291"/>
          <cell r="L291">
            <v>122259</v>
          </cell>
          <cell r="M291"/>
          <cell r="N291"/>
          <cell r="O291"/>
          <cell r="P291">
            <v>122259</v>
          </cell>
          <cell r="Q291"/>
          <cell r="R291"/>
          <cell r="S291"/>
          <cell r="T291">
            <v>122259</v>
          </cell>
          <cell r="U291"/>
          <cell r="V291"/>
          <cell r="W291" t="str">
            <v>2017-714368-IDEA-341</v>
          </cell>
        </row>
        <row r="292">
          <cell r="B292" t="str">
            <v>224389</v>
          </cell>
          <cell r="C292" t="str">
            <v>Platteville School District</v>
          </cell>
          <cell r="D292" t="str">
            <v>011662715</v>
          </cell>
          <cell r="E292" t="str">
            <v>Platteville School District</v>
          </cell>
          <cell r="F292" t="str">
            <v>IDEA Flow Through</v>
          </cell>
          <cell r="G292" t="str">
            <v>00</v>
          </cell>
          <cell r="H292">
            <v>352169</v>
          </cell>
          <cell r="I292">
            <v>352169</v>
          </cell>
          <cell r="J292"/>
          <cell r="K292"/>
          <cell r="L292">
            <v>352169</v>
          </cell>
          <cell r="M292"/>
          <cell r="N292"/>
          <cell r="O292"/>
          <cell r="P292">
            <v>352169</v>
          </cell>
          <cell r="Q292"/>
          <cell r="R292"/>
          <cell r="S292"/>
          <cell r="T292">
            <v>352169</v>
          </cell>
          <cell r="U292"/>
          <cell r="V292"/>
          <cell r="W292" t="str">
            <v>2017-224389-IDEA-341</v>
          </cell>
        </row>
        <row r="293">
          <cell r="B293" t="str">
            <v>474459</v>
          </cell>
          <cell r="C293" t="str">
            <v>Plum City School District</v>
          </cell>
          <cell r="D293">
            <v>100083872</v>
          </cell>
          <cell r="E293" t="str">
            <v>Plum City School District</v>
          </cell>
          <cell r="F293" t="str">
            <v>IDEA Flow Through</v>
          </cell>
          <cell r="G293" t="str">
            <v>00</v>
          </cell>
          <cell r="H293">
            <v>67129</v>
          </cell>
          <cell r="I293">
            <v>67129</v>
          </cell>
          <cell r="J293"/>
          <cell r="K293"/>
          <cell r="L293">
            <v>67129</v>
          </cell>
          <cell r="M293"/>
          <cell r="N293"/>
          <cell r="O293"/>
          <cell r="P293">
            <v>67129</v>
          </cell>
          <cell r="Q293"/>
          <cell r="R293"/>
          <cell r="S293"/>
          <cell r="T293">
            <v>67129</v>
          </cell>
          <cell r="U293"/>
          <cell r="V293"/>
          <cell r="W293" t="str">
            <v>2017-474459-IDEA-341</v>
          </cell>
        </row>
        <row r="294">
          <cell r="B294" t="str">
            <v>594473</v>
          </cell>
          <cell r="C294" t="str">
            <v>Plymouth Joint School District</v>
          </cell>
          <cell r="D294" t="str">
            <v>020468682</v>
          </cell>
          <cell r="E294" t="str">
            <v>Plymouth Joint School District</v>
          </cell>
          <cell r="F294" t="str">
            <v>IDEA Flow Through</v>
          </cell>
          <cell r="G294" t="str">
            <v>00</v>
          </cell>
          <cell r="H294">
            <v>503436</v>
          </cell>
          <cell r="I294">
            <v>503436</v>
          </cell>
          <cell r="J294"/>
          <cell r="K294"/>
          <cell r="L294">
            <v>503436</v>
          </cell>
          <cell r="M294"/>
          <cell r="N294"/>
          <cell r="O294"/>
          <cell r="P294">
            <v>503436</v>
          </cell>
          <cell r="Q294"/>
          <cell r="R294"/>
          <cell r="S294"/>
          <cell r="T294">
            <v>503436</v>
          </cell>
          <cell r="U294"/>
          <cell r="V294"/>
          <cell r="W294" t="str">
            <v>2017-594473-IDEA-341</v>
          </cell>
        </row>
        <row r="295">
          <cell r="B295" t="str">
            <v>714508</v>
          </cell>
          <cell r="C295" t="str">
            <v>Port Edwards School District</v>
          </cell>
          <cell r="D295" t="str">
            <v>030177240</v>
          </cell>
          <cell r="E295" t="str">
            <v>Port Edwards School District</v>
          </cell>
          <cell r="F295" t="str">
            <v>IDEA Flow Through</v>
          </cell>
          <cell r="G295" t="str">
            <v>00</v>
          </cell>
          <cell r="H295">
            <v>73047</v>
          </cell>
          <cell r="I295">
            <v>73047</v>
          </cell>
          <cell r="J295"/>
          <cell r="K295"/>
          <cell r="L295">
            <v>73047</v>
          </cell>
          <cell r="M295"/>
          <cell r="N295"/>
          <cell r="O295"/>
          <cell r="P295">
            <v>73047</v>
          </cell>
          <cell r="Q295"/>
          <cell r="R295"/>
          <cell r="S295"/>
          <cell r="T295">
            <v>73047</v>
          </cell>
          <cell r="U295"/>
          <cell r="V295"/>
          <cell r="W295" t="str">
            <v>2017-714508-IDEA-341</v>
          </cell>
        </row>
        <row r="296">
          <cell r="B296" t="str">
            <v>454515</v>
          </cell>
          <cell r="C296" t="str">
            <v>Port Washington-Saukville School District</v>
          </cell>
          <cell r="D296">
            <v>115864530</v>
          </cell>
          <cell r="E296" t="str">
            <v>Port Washington-Saukville School District</v>
          </cell>
          <cell r="F296" t="str">
            <v>IDEA Flow Through</v>
          </cell>
          <cell r="G296" t="str">
            <v>00</v>
          </cell>
          <cell r="H296">
            <v>523226</v>
          </cell>
          <cell r="I296">
            <v>523226</v>
          </cell>
          <cell r="J296"/>
          <cell r="K296"/>
          <cell r="L296">
            <v>523226</v>
          </cell>
          <cell r="M296"/>
          <cell r="N296"/>
          <cell r="O296"/>
          <cell r="P296">
            <v>523226</v>
          </cell>
          <cell r="Q296"/>
          <cell r="R296"/>
          <cell r="S296"/>
          <cell r="T296">
            <v>523226</v>
          </cell>
          <cell r="U296"/>
          <cell r="V296"/>
          <cell r="W296" t="str">
            <v>2017-454515-IDEA-341</v>
          </cell>
        </row>
        <row r="297">
          <cell r="B297" t="str">
            <v>114501</v>
          </cell>
          <cell r="C297" t="str">
            <v>Portage Community School District</v>
          </cell>
          <cell r="D297">
            <v>100083906</v>
          </cell>
          <cell r="E297" t="str">
            <v>Portage Community School District</v>
          </cell>
          <cell r="F297" t="str">
            <v>IDEA Flow Through</v>
          </cell>
          <cell r="G297" t="str">
            <v>00</v>
          </cell>
          <cell r="H297">
            <v>514209</v>
          </cell>
          <cell r="I297">
            <v>514209</v>
          </cell>
          <cell r="J297"/>
          <cell r="K297"/>
          <cell r="L297">
            <v>514209</v>
          </cell>
          <cell r="M297"/>
          <cell r="N297"/>
          <cell r="O297"/>
          <cell r="P297">
            <v>514209</v>
          </cell>
          <cell r="Q297"/>
          <cell r="R297"/>
          <cell r="S297"/>
          <cell r="T297">
            <v>514209</v>
          </cell>
          <cell r="U297"/>
          <cell r="V297"/>
          <cell r="W297" t="str">
            <v>2017-114501-IDEA-341</v>
          </cell>
        </row>
        <row r="298">
          <cell r="B298" t="str">
            <v>224529</v>
          </cell>
          <cell r="C298" t="str">
            <v>Potosi School District</v>
          </cell>
          <cell r="D298">
            <v>193083490</v>
          </cell>
          <cell r="E298" t="str">
            <v>Potosi School District</v>
          </cell>
          <cell r="F298" t="str">
            <v>IDEA Flow Through</v>
          </cell>
          <cell r="G298" t="str">
            <v>00</v>
          </cell>
          <cell r="H298">
            <v>86725</v>
          </cell>
          <cell r="I298">
            <v>86725</v>
          </cell>
          <cell r="J298"/>
          <cell r="K298"/>
          <cell r="L298">
            <v>86725</v>
          </cell>
          <cell r="M298"/>
          <cell r="N298"/>
          <cell r="O298"/>
          <cell r="P298">
            <v>86725</v>
          </cell>
          <cell r="Q298"/>
          <cell r="R298"/>
          <cell r="S298"/>
          <cell r="T298">
            <v>86725</v>
          </cell>
          <cell r="U298"/>
          <cell r="V298"/>
          <cell r="W298" t="str">
            <v>2017-224529-IDEA-341</v>
          </cell>
        </row>
        <row r="299">
          <cell r="B299" t="str">
            <v>114536</v>
          </cell>
          <cell r="C299" t="str">
            <v>Poynette School District</v>
          </cell>
          <cell r="D299" t="str">
            <v>004398707</v>
          </cell>
          <cell r="E299" t="str">
            <v>Poynette School District</v>
          </cell>
          <cell r="F299" t="str">
            <v>IDEA Flow Through</v>
          </cell>
          <cell r="G299" t="str">
            <v>00</v>
          </cell>
          <cell r="H299">
            <v>205821</v>
          </cell>
          <cell r="I299">
            <v>205821</v>
          </cell>
          <cell r="J299"/>
          <cell r="K299"/>
          <cell r="L299">
            <v>205821</v>
          </cell>
          <cell r="M299"/>
          <cell r="N299"/>
          <cell r="O299"/>
          <cell r="P299">
            <v>205821</v>
          </cell>
          <cell r="Q299"/>
          <cell r="R299"/>
          <cell r="S299"/>
          <cell r="T299">
            <v>205821</v>
          </cell>
          <cell r="U299"/>
          <cell r="V299"/>
          <cell r="W299" t="str">
            <v>2017-114536-IDEA-341</v>
          </cell>
        </row>
        <row r="300">
          <cell r="B300" t="str">
            <v>124543</v>
          </cell>
          <cell r="C300" t="str">
            <v>Prairie du Chien Area School District</v>
          </cell>
          <cell r="D300">
            <v>799008318</v>
          </cell>
          <cell r="E300" t="str">
            <v>Prairie du Chien Area School District</v>
          </cell>
          <cell r="F300" t="str">
            <v>IDEA Flow Through</v>
          </cell>
          <cell r="G300" t="str">
            <v>00</v>
          </cell>
          <cell r="H300">
            <v>290581</v>
          </cell>
          <cell r="I300">
            <v>290581</v>
          </cell>
          <cell r="J300"/>
          <cell r="K300"/>
          <cell r="L300">
            <v>290581</v>
          </cell>
          <cell r="M300"/>
          <cell r="N300"/>
          <cell r="O300"/>
          <cell r="P300">
            <v>290581</v>
          </cell>
          <cell r="Q300"/>
          <cell r="R300"/>
          <cell r="S300"/>
          <cell r="T300">
            <v>290581</v>
          </cell>
          <cell r="U300"/>
          <cell r="V300"/>
          <cell r="W300" t="str">
            <v>2017-124543-IDEA-341</v>
          </cell>
        </row>
        <row r="301">
          <cell r="B301" t="str">
            <v>034557</v>
          </cell>
          <cell r="C301" t="str">
            <v>Prairie Farm School District</v>
          </cell>
          <cell r="D301">
            <v>100083922</v>
          </cell>
          <cell r="E301" t="str">
            <v>Prairie Farm School District</v>
          </cell>
          <cell r="F301" t="str">
            <v>IDEA Flow Through</v>
          </cell>
          <cell r="G301" t="str">
            <v>00</v>
          </cell>
          <cell r="H301">
            <v>71957</v>
          </cell>
          <cell r="I301">
            <v>71957</v>
          </cell>
          <cell r="J301"/>
          <cell r="K301"/>
          <cell r="L301">
            <v>71957</v>
          </cell>
          <cell r="M301"/>
          <cell r="N301"/>
          <cell r="O301"/>
          <cell r="P301">
            <v>71957</v>
          </cell>
          <cell r="Q301"/>
          <cell r="R301"/>
          <cell r="S301"/>
          <cell r="T301">
            <v>71957</v>
          </cell>
          <cell r="U301"/>
          <cell r="V301"/>
          <cell r="W301" t="str">
            <v>2017-034557-IDEA-341</v>
          </cell>
        </row>
        <row r="302">
          <cell r="B302" t="str">
            <v>504571</v>
          </cell>
          <cell r="C302" t="str">
            <v>Prentice School District</v>
          </cell>
          <cell r="D302">
            <v>193079274</v>
          </cell>
          <cell r="E302" t="str">
            <v>Prentice School District</v>
          </cell>
          <cell r="F302" t="str">
            <v>IDEA Flow Through</v>
          </cell>
          <cell r="G302" t="str">
            <v>00</v>
          </cell>
          <cell r="H302">
            <v>94437</v>
          </cell>
          <cell r="I302">
            <v>94437</v>
          </cell>
          <cell r="J302"/>
          <cell r="K302"/>
          <cell r="L302">
            <v>94437</v>
          </cell>
          <cell r="M302"/>
          <cell r="N302"/>
          <cell r="O302"/>
          <cell r="P302">
            <v>94437</v>
          </cell>
          <cell r="Q302"/>
          <cell r="R302"/>
          <cell r="S302"/>
          <cell r="T302">
            <v>94437</v>
          </cell>
          <cell r="U302"/>
          <cell r="V302"/>
          <cell r="W302" t="str">
            <v>2017-504571-IDEA-341</v>
          </cell>
        </row>
        <row r="303">
          <cell r="B303" t="str">
            <v>474578</v>
          </cell>
          <cell r="C303" t="str">
            <v>Prescott School District</v>
          </cell>
          <cell r="D303">
            <v>193079191</v>
          </cell>
          <cell r="E303" t="str">
            <v>Prescott School District</v>
          </cell>
          <cell r="F303" t="str">
            <v>IDEA Flow Through</v>
          </cell>
          <cell r="G303" t="str">
            <v>00</v>
          </cell>
          <cell r="H303">
            <v>249702</v>
          </cell>
          <cell r="I303">
            <v>249702</v>
          </cell>
          <cell r="J303"/>
          <cell r="K303"/>
          <cell r="L303">
            <v>249702</v>
          </cell>
          <cell r="M303"/>
          <cell r="N303"/>
          <cell r="O303"/>
          <cell r="P303">
            <v>249702</v>
          </cell>
          <cell r="Q303"/>
          <cell r="R303"/>
          <cell r="S303"/>
          <cell r="T303">
            <v>249702</v>
          </cell>
          <cell r="U303"/>
          <cell r="V303"/>
          <cell r="W303" t="str">
            <v>2017-474578-IDEA-341</v>
          </cell>
        </row>
        <row r="304">
          <cell r="B304" t="str">
            <v>244606</v>
          </cell>
          <cell r="C304" t="str">
            <v>Princeton School District</v>
          </cell>
          <cell r="D304">
            <v>100083948</v>
          </cell>
          <cell r="E304" t="str">
            <v>Princeton School District</v>
          </cell>
          <cell r="F304" t="str">
            <v>IDEA Flow Through</v>
          </cell>
          <cell r="G304" t="str">
            <v>00</v>
          </cell>
          <cell r="H304">
            <v>88830</v>
          </cell>
          <cell r="I304">
            <v>88830</v>
          </cell>
          <cell r="J304"/>
          <cell r="K304"/>
          <cell r="L304">
            <v>88830</v>
          </cell>
          <cell r="M304"/>
          <cell r="N304"/>
          <cell r="O304"/>
          <cell r="P304">
            <v>88830</v>
          </cell>
          <cell r="Q304"/>
          <cell r="R304"/>
          <cell r="S304"/>
          <cell r="T304">
            <v>88830</v>
          </cell>
          <cell r="U304"/>
          <cell r="V304"/>
          <cell r="W304" t="str">
            <v>2017-244606-IDEA-341</v>
          </cell>
        </row>
        <row r="305">
          <cell r="B305" t="str">
            <v>054613</v>
          </cell>
          <cell r="C305" t="str">
            <v>Pulaski Community School District</v>
          </cell>
          <cell r="D305" t="str">
            <v>030181069</v>
          </cell>
          <cell r="E305" t="str">
            <v>Pulaski Community School District</v>
          </cell>
          <cell r="F305" t="str">
            <v>IDEA Flow Through</v>
          </cell>
          <cell r="G305" t="str">
            <v>00</v>
          </cell>
          <cell r="H305">
            <v>645107</v>
          </cell>
          <cell r="I305">
            <v>645107</v>
          </cell>
          <cell r="J305"/>
          <cell r="K305"/>
          <cell r="L305">
            <v>645107</v>
          </cell>
          <cell r="M305"/>
          <cell r="N305"/>
          <cell r="O305"/>
          <cell r="P305">
            <v>645107</v>
          </cell>
          <cell r="Q305"/>
          <cell r="R305"/>
          <cell r="S305"/>
          <cell r="T305">
            <v>645107</v>
          </cell>
          <cell r="U305"/>
          <cell r="V305"/>
          <cell r="W305" t="str">
            <v>2017-054613-IDEA-341</v>
          </cell>
        </row>
        <row r="306">
          <cell r="B306" t="str">
            <v>514620</v>
          </cell>
          <cell r="C306" t="str">
            <v>Racine School District</v>
          </cell>
          <cell r="D306" t="str">
            <v>080507932</v>
          </cell>
          <cell r="E306" t="str">
            <v>Racine School District</v>
          </cell>
          <cell r="F306" t="str">
            <v>IDEA Flow Through</v>
          </cell>
          <cell r="G306" t="str">
            <v>00</v>
          </cell>
          <cell r="H306">
            <v>4877940</v>
          </cell>
          <cell r="I306">
            <v>4877940</v>
          </cell>
          <cell r="J306"/>
          <cell r="K306"/>
          <cell r="L306">
            <v>4877940</v>
          </cell>
          <cell r="M306"/>
          <cell r="N306"/>
          <cell r="O306"/>
          <cell r="P306">
            <v>4877940</v>
          </cell>
          <cell r="Q306"/>
          <cell r="R306"/>
          <cell r="S306"/>
          <cell r="T306">
            <v>4877940</v>
          </cell>
          <cell r="U306"/>
          <cell r="V306"/>
          <cell r="W306" t="str">
            <v>2017-514620-IDEA-341</v>
          </cell>
        </row>
        <row r="307">
          <cell r="B307" t="str">
            <v>304627</v>
          </cell>
          <cell r="C307" t="str">
            <v>Randall Joint #1 School District</v>
          </cell>
          <cell r="D307">
            <v>193078672</v>
          </cell>
          <cell r="E307" t="str">
            <v>Randall Joint #1 School District</v>
          </cell>
          <cell r="F307" t="str">
            <v>IDEA Flow Through</v>
          </cell>
          <cell r="G307" t="str">
            <v>00</v>
          </cell>
          <cell r="H307">
            <v>117077</v>
          </cell>
          <cell r="I307">
            <v>117077</v>
          </cell>
          <cell r="J307"/>
          <cell r="K307"/>
          <cell r="L307">
            <v>117077</v>
          </cell>
          <cell r="M307"/>
          <cell r="N307"/>
          <cell r="O307"/>
          <cell r="P307">
            <v>117077</v>
          </cell>
          <cell r="Q307"/>
          <cell r="R307"/>
          <cell r="S307"/>
          <cell r="T307">
            <v>117077</v>
          </cell>
          <cell r="U307"/>
          <cell r="V307"/>
          <cell r="W307" t="str">
            <v>2017-304627-IDEA-341</v>
          </cell>
        </row>
        <row r="308">
          <cell r="B308" t="str">
            <v>114634</v>
          </cell>
          <cell r="C308" t="str">
            <v>Randolph School District</v>
          </cell>
          <cell r="D308" t="str">
            <v>004413811</v>
          </cell>
          <cell r="E308" t="str">
            <v>Randolph School District</v>
          </cell>
          <cell r="F308" t="str">
            <v>IDEA Flow Through</v>
          </cell>
          <cell r="G308" t="str">
            <v>00</v>
          </cell>
          <cell r="H308">
            <v>113759</v>
          </cell>
          <cell r="I308">
            <v>113759</v>
          </cell>
          <cell r="J308"/>
          <cell r="K308"/>
          <cell r="L308">
            <v>113759</v>
          </cell>
          <cell r="M308"/>
          <cell r="N308"/>
          <cell r="O308"/>
          <cell r="P308">
            <v>113759</v>
          </cell>
          <cell r="Q308"/>
          <cell r="R308"/>
          <cell r="S308"/>
          <cell r="T308">
            <v>113759</v>
          </cell>
          <cell r="U308"/>
          <cell r="V308"/>
          <cell r="W308" t="str">
            <v>2017-114634-IDEA-341</v>
          </cell>
        </row>
        <row r="309">
          <cell r="B309" t="str">
            <v>594641</v>
          </cell>
          <cell r="C309" t="str">
            <v>Random Lake School District</v>
          </cell>
          <cell r="D309" t="str">
            <v>089847487</v>
          </cell>
          <cell r="E309" t="str">
            <v>Random Lake School District</v>
          </cell>
          <cell r="F309" t="str">
            <v>IDEA Flow Through</v>
          </cell>
          <cell r="G309" t="str">
            <v>00</v>
          </cell>
          <cell r="H309">
            <v>209504</v>
          </cell>
          <cell r="I309">
            <v>209504</v>
          </cell>
          <cell r="J309"/>
          <cell r="K309"/>
          <cell r="L309">
            <v>209504</v>
          </cell>
          <cell r="M309"/>
          <cell r="N309"/>
          <cell r="O309"/>
          <cell r="P309">
            <v>209504</v>
          </cell>
          <cell r="Q309"/>
          <cell r="R309"/>
          <cell r="S309"/>
          <cell r="T309">
            <v>209504</v>
          </cell>
          <cell r="U309"/>
          <cell r="V309"/>
          <cell r="W309" t="str">
            <v>2017-594641-IDEA-341</v>
          </cell>
        </row>
        <row r="310">
          <cell r="B310" t="str">
            <v>514686</v>
          </cell>
          <cell r="C310" t="str">
            <v>Raymond #14 School District</v>
          </cell>
          <cell r="D310">
            <v>100083989</v>
          </cell>
          <cell r="E310" t="str">
            <v>Raymond #14 School District</v>
          </cell>
          <cell r="F310" t="str">
            <v>IDEA Flow Through</v>
          </cell>
          <cell r="G310" t="str">
            <v>00</v>
          </cell>
          <cell r="H310">
            <v>78408</v>
          </cell>
          <cell r="I310">
            <v>78408</v>
          </cell>
          <cell r="J310"/>
          <cell r="K310"/>
          <cell r="L310">
            <v>78408</v>
          </cell>
          <cell r="M310"/>
          <cell r="N310"/>
          <cell r="O310"/>
          <cell r="P310">
            <v>78408</v>
          </cell>
          <cell r="Q310"/>
          <cell r="R310"/>
          <cell r="S310"/>
          <cell r="T310">
            <v>78408</v>
          </cell>
          <cell r="U310"/>
          <cell r="V310"/>
          <cell r="W310" t="str">
            <v>2017-514686-IDEA-341</v>
          </cell>
        </row>
        <row r="311">
          <cell r="B311" t="str">
            <v>564753</v>
          </cell>
          <cell r="C311" t="str">
            <v>Reedsburg School District</v>
          </cell>
          <cell r="D311" t="str">
            <v>076160357</v>
          </cell>
          <cell r="E311" t="str">
            <v>Reedsburg School District</v>
          </cell>
          <cell r="F311" t="str">
            <v>IDEA Flow Through</v>
          </cell>
          <cell r="G311" t="str">
            <v>00</v>
          </cell>
          <cell r="H311">
            <v>582645</v>
          </cell>
          <cell r="I311">
            <v>582645</v>
          </cell>
          <cell r="J311"/>
          <cell r="K311"/>
          <cell r="L311">
            <v>582645</v>
          </cell>
          <cell r="M311"/>
          <cell r="N311"/>
          <cell r="O311"/>
          <cell r="P311">
            <v>582645</v>
          </cell>
          <cell r="Q311"/>
          <cell r="R311"/>
          <cell r="S311"/>
          <cell r="T311">
            <v>582645</v>
          </cell>
          <cell r="U311"/>
          <cell r="V311"/>
          <cell r="W311" t="str">
            <v>2017-564753-IDEA-341</v>
          </cell>
        </row>
        <row r="312">
          <cell r="B312" t="str">
            <v>364760</v>
          </cell>
          <cell r="C312" t="str">
            <v>Reedsville School District</v>
          </cell>
          <cell r="D312" t="str">
            <v>016741480</v>
          </cell>
          <cell r="E312" t="str">
            <v>Reedsville School District</v>
          </cell>
          <cell r="F312" t="str">
            <v>IDEA Flow Through</v>
          </cell>
          <cell r="G312" t="str">
            <v>00</v>
          </cell>
          <cell r="H312">
            <v>152647</v>
          </cell>
          <cell r="I312">
            <v>152647</v>
          </cell>
          <cell r="J312"/>
          <cell r="K312"/>
          <cell r="L312">
            <v>152647</v>
          </cell>
          <cell r="M312"/>
          <cell r="N312"/>
          <cell r="O312"/>
          <cell r="P312">
            <v>152647</v>
          </cell>
          <cell r="Q312"/>
          <cell r="R312"/>
          <cell r="S312"/>
          <cell r="T312">
            <v>152647</v>
          </cell>
          <cell r="U312"/>
          <cell r="V312"/>
          <cell r="W312" t="str">
            <v>2017-364760-IDEA-341</v>
          </cell>
        </row>
        <row r="313">
          <cell r="B313" t="str">
            <v>434781</v>
          </cell>
          <cell r="C313" t="str">
            <v>Rhinelander School District</v>
          </cell>
          <cell r="D313" t="str">
            <v>086184496</v>
          </cell>
          <cell r="E313" t="str">
            <v>Rhinelander School District</v>
          </cell>
          <cell r="F313" t="str">
            <v>IDEA Flow Through</v>
          </cell>
          <cell r="G313" t="str">
            <v>00</v>
          </cell>
          <cell r="H313">
            <v>543861</v>
          </cell>
          <cell r="I313">
            <v>543861</v>
          </cell>
          <cell r="J313"/>
          <cell r="K313"/>
          <cell r="L313">
            <v>543861</v>
          </cell>
          <cell r="M313"/>
          <cell r="N313"/>
          <cell r="O313"/>
          <cell r="P313">
            <v>543861</v>
          </cell>
          <cell r="Q313"/>
          <cell r="R313"/>
          <cell r="S313"/>
          <cell r="T313">
            <v>543861</v>
          </cell>
          <cell r="U313"/>
          <cell r="V313"/>
          <cell r="W313" t="str">
            <v>2017-434781-IDEA-341</v>
          </cell>
        </row>
        <row r="314">
          <cell r="B314" t="str">
            <v>604795</v>
          </cell>
          <cell r="C314" t="str">
            <v>Rib Lake School District</v>
          </cell>
          <cell r="D314" t="str">
            <v>025554296</v>
          </cell>
          <cell r="E314" t="str">
            <v>Rib Lake School District</v>
          </cell>
          <cell r="F314" t="str">
            <v>IDEA Flow Through</v>
          </cell>
          <cell r="G314" t="str">
            <v>00</v>
          </cell>
          <cell r="H314">
            <v>99614</v>
          </cell>
          <cell r="I314">
            <v>99614</v>
          </cell>
          <cell r="J314"/>
          <cell r="K314"/>
          <cell r="L314">
            <v>99614</v>
          </cell>
          <cell r="M314"/>
          <cell r="N314"/>
          <cell r="O314"/>
          <cell r="P314">
            <v>99614</v>
          </cell>
          <cell r="Q314"/>
          <cell r="R314"/>
          <cell r="S314"/>
          <cell r="T314">
            <v>99614</v>
          </cell>
          <cell r="U314"/>
          <cell r="V314"/>
          <cell r="W314" t="str">
            <v>2017-604795-IDEA-341</v>
          </cell>
        </row>
        <row r="315">
          <cell r="B315" t="str">
            <v>034802</v>
          </cell>
          <cell r="C315" t="str">
            <v>Rice Lake Area School District</v>
          </cell>
          <cell r="D315" t="str">
            <v>085103307</v>
          </cell>
          <cell r="E315" t="str">
            <v>Rice Lake Area School District</v>
          </cell>
          <cell r="F315" t="str">
            <v>IDEA Flow Through</v>
          </cell>
          <cell r="G315" t="str">
            <v>00</v>
          </cell>
          <cell r="H315">
            <v>512890</v>
          </cell>
          <cell r="I315">
            <v>512890</v>
          </cell>
          <cell r="J315"/>
          <cell r="K315"/>
          <cell r="L315">
            <v>512890</v>
          </cell>
          <cell r="M315"/>
          <cell r="N315"/>
          <cell r="O315"/>
          <cell r="P315">
            <v>512890</v>
          </cell>
          <cell r="Q315"/>
          <cell r="R315"/>
          <cell r="S315"/>
          <cell r="T315">
            <v>512890</v>
          </cell>
          <cell r="U315"/>
          <cell r="V315"/>
          <cell r="W315" t="str">
            <v>2017-034802-IDEA-341</v>
          </cell>
        </row>
        <row r="316">
          <cell r="B316" t="str">
            <v>664820</v>
          </cell>
          <cell r="C316" t="str">
            <v>Richfield Joint #1 School District</v>
          </cell>
          <cell r="D316">
            <v>100084052</v>
          </cell>
          <cell r="E316" t="str">
            <v>Richfield Joint #1 School District</v>
          </cell>
          <cell r="F316" t="str">
            <v>IDEA Flow Through</v>
          </cell>
          <cell r="G316" t="str">
            <v>00</v>
          </cell>
          <cell r="H316">
            <v>80701</v>
          </cell>
          <cell r="I316">
            <v>80701</v>
          </cell>
          <cell r="J316"/>
          <cell r="K316"/>
          <cell r="L316">
            <v>80701</v>
          </cell>
          <cell r="M316"/>
          <cell r="N316"/>
          <cell r="O316"/>
          <cell r="P316">
            <v>80701</v>
          </cell>
          <cell r="Q316"/>
          <cell r="R316"/>
          <cell r="S316"/>
          <cell r="T316">
            <v>80701</v>
          </cell>
          <cell r="U316"/>
          <cell r="V316"/>
          <cell r="W316" t="str">
            <v>2017-664820-IDEA-341</v>
          </cell>
        </row>
        <row r="317">
          <cell r="B317" t="str">
            <v>524851</v>
          </cell>
          <cell r="C317" t="str">
            <v>Richland School District</v>
          </cell>
          <cell r="D317">
            <v>193508942</v>
          </cell>
          <cell r="E317" t="str">
            <v>Richland School District</v>
          </cell>
          <cell r="F317" t="str">
            <v>IDEA Flow Through</v>
          </cell>
          <cell r="G317" t="str">
            <v>00</v>
          </cell>
          <cell r="H317">
            <v>387437</v>
          </cell>
          <cell r="I317">
            <v>387437</v>
          </cell>
          <cell r="J317"/>
          <cell r="K317"/>
          <cell r="L317">
            <v>387437</v>
          </cell>
          <cell r="M317"/>
          <cell r="N317"/>
          <cell r="O317"/>
          <cell r="P317">
            <v>387437</v>
          </cell>
          <cell r="Q317"/>
          <cell r="R317"/>
          <cell r="S317"/>
          <cell r="T317">
            <v>387437</v>
          </cell>
          <cell r="U317"/>
          <cell r="V317"/>
          <cell r="W317" t="str">
            <v>2017-524851-IDEA-341</v>
          </cell>
        </row>
        <row r="318">
          <cell r="B318" t="str">
            <v>673122</v>
          </cell>
          <cell r="C318" t="str">
            <v>Richmond School District</v>
          </cell>
          <cell r="D318" t="str">
            <v>027972850</v>
          </cell>
          <cell r="E318" t="str">
            <v>Richmond School District</v>
          </cell>
          <cell r="F318" t="str">
            <v>IDEA Flow Through</v>
          </cell>
          <cell r="G318" t="str">
            <v>00</v>
          </cell>
          <cell r="H318">
            <v>68001</v>
          </cell>
          <cell r="I318">
            <v>68001</v>
          </cell>
          <cell r="J318"/>
          <cell r="K318"/>
          <cell r="L318">
            <v>68001</v>
          </cell>
          <cell r="M318"/>
          <cell r="N318"/>
          <cell r="O318"/>
          <cell r="P318">
            <v>68001</v>
          </cell>
          <cell r="Q318"/>
          <cell r="R318"/>
          <cell r="S318"/>
          <cell r="T318">
            <v>68001</v>
          </cell>
          <cell r="U318"/>
          <cell r="V318"/>
          <cell r="W318" t="str">
            <v>2017-673122-IDEA-341</v>
          </cell>
        </row>
        <row r="319">
          <cell r="B319" t="str">
            <v>114865</v>
          </cell>
          <cell r="C319" t="str">
            <v>Rio Community School District</v>
          </cell>
          <cell r="D319" t="str">
            <v>004448593</v>
          </cell>
          <cell r="E319" t="str">
            <v>Rio Community School District</v>
          </cell>
          <cell r="F319" t="str">
            <v>IDEA Flow Through</v>
          </cell>
          <cell r="G319" t="str">
            <v>00</v>
          </cell>
          <cell r="H319">
            <v>96523</v>
          </cell>
          <cell r="I319">
            <v>96523</v>
          </cell>
          <cell r="J319"/>
          <cell r="K319"/>
          <cell r="L319">
            <v>96523</v>
          </cell>
          <cell r="M319"/>
          <cell r="N319"/>
          <cell r="O319"/>
          <cell r="P319">
            <v>96523</v>
          </cell>
          <cell r="Q319"/>
          <cell r="R319"/>
          <cell r="S319"/>
          <cell r="T319">
            <v>96523</v>
          </cell>
          <cell r="U319"/>
          <cell r="V319"/>
          <cell r="W319" t="str">
            <v>2017-114865-IDEA-341</v>
          </cell>
        </row>
        <row r="320">
          <cell r="B320" t="str">
            <v>204872</v>
          </cell>
          <cell r="C320" t="str">
            <v>Ripon Area School District</v>
          </cell>
          <cell r="D320" t="str">
            <v>009703299</v>
          </cell>
          <cell r="E320" t="str">
            <v>Ripon Area School District</v>
          </cell>
          <cell r="F320" t="str">
            <v>IDEA Flow Through</v>
          </cell>
          <cell r="G320" t="str">
            <v>00</v>
          </cell>
          <cell r="H320">
            <v>329267</v>
          </cell>
          <cell r="I320">
            <v>329267</v>
          </cell>
          <cell r="J320"/>
          <cell r="K320"/>
          <cell r="L320">
            <v>329267</v>
          </cell>
          <cell r="M320"/>
          <cell r="N320"/>
          <cell r="O320"/>
          <cell r="P320">
            <v>329267</v>
          </cell>
          <cell r="Q320"/>
          <cell r="R320"/>
          <cell r="S320"/>
          <cell r="T320">
            <v>329267</v>
          </cell>
          <cell r="U320"/>
          <cell r="V320"/>
          <cell r="W320" t="str">
            <v>2017-204872-IDEA-341</v>
          </cell>
        </row>
        <row r="321">
          <cell r="B321" t="str">
            <v>474893</v>
          </cell>
          <cell r="C321" t="str">
            <v>River Falls School District</v>
          </cell>
          <cell r="D321" t="str">
            <v>018982355</v>
          </cell>
          <cell r="E321" t="str">
            <v>River Falls School District</v>
          </cell>
          <cell r="F321" t="str">
            <v>IDEA Flow Through</v>
          </cell>
          <cell r="G321" t="str">
            <v>00</v>
          </cell>
          <cell r="H321">
            <v>601790</v>
          </cell>
          <cell r="I321">
            <v>601790</v>
          </cell>
          <cell r="J321"/>
          <cell r="K321"/>
          <cell r="L321">
            <v>601790</v>
          </cell>
          <cell r="M321"/>
          <cell r="N321"/>
          <cell r="O321"/>
          <cell r="P321">
            <v>601790</v>
          </cell>
          <cell r="Q321"/>
          <cell r="R321"/>
          <cell r="S321"/>
          <cell r="T321">
            <v>601790</v>
          </cell>
          <cell r="U321"/>
          <cell r="V321"/>
          <cell r="W321" t="str">
            <v>2017-474893-IDEA-341</v>
          </cell>
        </row>
        <row r="322">
          <cell r="B322" t="str">
            <v>224904</v>
          </cell>
          <cell r="C322" t="str">
            <v>River Ridge School District</v>
          </cell>
          <cell r="D322">
            <v>100082221</v>
          </cell>
          <cell r="E322" t="str">
            <v>River Ridge School District</v>
          </cell>
          <cell r="F322" t="str">
            <v>IDEA Flow Through</v>
          </cell>
          <cell r="G322" t="str">
            <v>00</v>
          </cell>
          <cell r="H322">
            <v>125162</v>
          </cell>
          <cell r="I322">
            <v>125162</v>
          </cell>
          <cell r="J322"/>
          <cell r="K322"/>
          <cell r="L322">
            <v>125162</v>
          </cell>
          <cell r="M322"/>
          <cell r="N322"/>
          <cell r="O322"/>
          <cell r="P322">
            <v>125162</v>
          </cell>
          <cell r="Q322"/>
          <cell r="R322"/>
          <cell r="S322"/>
          <cell r="T322">
            <v>125162</v>
          </cell>
          <cell r="U322"/>
          <cell r="V322"/>
          <cell r="W322" t="str">
            <v>2017-224904-IDEA-341</v>
          </cell>
        </row>
        <row r="323">
          <cell r="B323" t="str">
            <v>565523</v>
          </cell>
          <cell r="C323" t="str">
            <v>River Valley School District</v>
          </cell>
          <cell r="D323" t="str">
            <v>055837736</v>
          </cell>
          <cell r="E323" t="str">
            <v>River Valley School District</v>
          </cell>
          <cell r="F323" t="str">
            <v>IDEA Flow Through</v>
          </cell>
          <cell r="G323" t="str">
            <v>00</v>
          </cell>
          <cell r="H323">
            <v>308905</v>
          </cell>
          <cell r="I323">
            <v>308905</v>
          </cell>
          <cell r="J323"/>
          <cell r="K323"/>
          <cell r="L323">
            <v>308905</v>
          </cell>
          <cell r="M323"/>
          <cell r="N323"/>
          <cell r="O323"/>
          <cell r="P323">
            <v>308905</v>
          </cell>
          <cell r="Q323"/>
          <cell r="R323"/>
          <cell r="S323"/>
          <cell r="T323">
            <v>308905</v>
          </cell>
          <cell r="U323"/>
          <cell r="V323"/>
          <cell r="W323" t="str">
            <v>2017-565523-IDEA-341</v>
          </cell>
        </row>
        <row r="324">
          <cell r="B324" t="str">
            <v>223850</v>
          </cell>
          <cell r="C324" t="str">
            <v>Riverdale School District</v>
          </cell>
          <cell r="D324">
            <v>100587575</v>
          </cell>
          <cell r="E324" t="str">
            <v>Riverdale School District</v>
          </cell>
          <cell r="F324" t="str">
            <v>IDEA Flow Through</v>
          </cell>
          <cell r="G324" t="str">
            <v>00</v>
          </cell>
          <cell r="H324">
            <v>173161</v>
          </cell>
          <cell r="I324">
            <v>173161</v>
          </cell>
          <cell r="J324"/>
          <cell r="K324"/>
          <cell r="L324">
            <v>173161</v>
          </cell>
          <cell r="M324"/>
          <cell r="N324"/>
          <cell r="O324"/>
          <cell r="P324">
            <v>173161</v>
          </cell>
          <cell r="Q324"/>
          <cell r="R324"/>
          <cell r="S324"/>
          <cell r="T324">
            <v>173161</v>
          </cell>
          <cell r="U324"/>
          <cell r="V324"/>
          <cell r="W324" t="str">
            <v>2017-223850-IDEA-341</v>
          </cell>
        </row>
        <row r="325">
          <cell r="B325" t="str">
            <v>204956</v>
          </cell>
          <cell r="C325" t="str">
            <v>Rosendale-Brandon School District</v>
          </cell>
          <cell r="D325" t="str">
            <v>009715111</v>
          </cell>
          <cell r="E325" t="str">
            <v>Rosendale-Brandon School District</v>
          </cell>
          <cell r="F325" t="str">
            <v>IDEA Flow Through</v>
          </cell>
          <cell r="G325" t="str">
            <v>00</v>
          </cell>
          <cell r="H325">
            <v>172222</v>
          </cell>
          <cell r="I325">
            <v>172222</v>
          </cell>
          <cell r="J325"/>
          <cell r="K325"/>
          <cell r="L325">
            <v>172222</v>
          </cell>
          <cell r="M325"/>
          <cell r="N325"/>
          <cell r="O325"/>
          <cell r="P325">
            <v>172222</v>
          </cell>
          <cell r="Q325"/>
          <cell r="R325"/>
          <cell r="S325"/>
          <cell r="T325">
            <v>172222</v>
          </cell>
          <cell r="U325"/>
          <cell r="V325"/>
          <cell r="W325" t="str">
            <v>2017-204956-IDEA-341</v>
          </cell>
        </row>
        <row r="326">
          <cell r="B326" t="str">
            <v>494963</v>
          </cell>
          <cell r="C326" t="str">
            <v>Rosholt School District</v>
          </cell>
          <cell r="D326">
            <v>100084110</v>
          </cell>
          <cell r="E326" t="str">
            <v>Rosholt School District</v>
          </cell>
          <cell r="F326" t="str">
            <v>IDEA Flow Through</v>
          </cell>
          <cell r="G326" t="str">
            <v>00</v>
          </cell>
          <cell r="H326">
            <v>119665</v>
          </cell>
          <cell r="I326">
            <v>119665</v>
          </cell>
          <cell r="J326"/>
          <cell r="K326"/>
          <cell r="L326">
            <v>119665</v>
          </cell>
          <cell r="M326"/>
          <cell r="N326"/>
          <cell r="O326"/>
          <cell r="P326">
            <v>119665</v>
          </cell>
          <cell r="Q326"/>
          <cell r="R326"/>
          <cell r="S326"/>
          <cell r="T326">
            <v>119665</v>
          </cell>
          <cell r="U326"/>
          <cell r="V326"/>
          <cell r="W326" t="str">
            <v>2017-494963-IDEA-341</v>
          </cell>
        </row>
        <row r="327">
          <cell r="B327" t="str">
            <v>291673</v>
          </cell>
          <cell r="C327" t="str">
            <v>Royall School District</v>
          </cell>
          <cell r="D327" t="str">
            <v>800493426</v>
          </cell>
          <cell r="E327" t="str">
            <v>Royall School District</v>
          </cell>
          <cell r="F327" t="str">
            <v>IDEA Flow Through</v>
          </cell>
          <cell r="G327" t="str">
            <v>00</v>
          </cell>
          <cell r="H327">
            <v>138862</v>
          </cell>
          <cell r="I327">
            <v>138862</v>
          </cell>
          <cell r="J327"/>
          <cell r="K327"/>
          <cell r="L327">
            <v>138862</v>
          </cell>
          <cell r="M327"/>
          <cell r="N327"/>
          <cell r="O327"/>
          <cell r="P327">
            <v>138862</v>
          </cell>
          <cell r="Q327"/>
          <cell r="R327"/>
          <cell r="S327"/>
          <cell r="T327">
            <v>138862</v>
          </cell>
          <cell r="U327"/>
          <cell r="V327"/>
          <cell r="W327" t="str">
            <v>2017-291673-IDEA-341</v>
          </cell>
        </row>
        <row r="328">
          <cell r="B328" t="str">
            <v>552422</v>
          </cell>
          <cell r="C328" t="str">
            <v>Saint Croix Central School District</v>
          </cell>
          <cell r="D328">
            <v>800499290</v>
          </cell>
          <cell r="E328" t="str">
            <v>Saint Croix Central School District</v>
          </cell>
          <cell r="F328" t="str">
            <v>IDEA Flow Through</v>
          </cell>
          <cell r="G328" t="str">
            <v>00</v>
          </cell>
          <cell r="H328">
            <v>239023</v>
          </cell>
          <cell r="I328">
            <v>239023</v>
          </cell>
          <cell r="J328"/>
          <cell r="K328"/>
          <cell r="L328">
            <v>239023</v>
          </cell>
          <cell r="M328"/>
          <cell r="N328"/>
          <cell r="O328"/>
          <cell r="P328">
            <v>239023</v>
          </cell>
          <cell r="Q328"/>
          <cell r="R328"/>
          <cell r="S328"/>
          <cell r="T328">
            <v>239023</v>
          </cell>
          <cell r="U328"/>
          <cell r="V328"/>
          <cell r="W328" t="str">
            <v>2017-552422-IDEA-341</v>
          </cell>
        </row>
        <row r="329">
          <cell r="B329" t="str">
            <v>485019</v>
          </cell>
          <cell r="C329" t="str">
            <v>Saint Croix Falls School District</v>
          </cell>
          <cell r="D329" t="str">
            <v>794752779</v>
          </cell>
          <cell r="E329" t="str">
            <v>Saint Croix Falls School District</v>
          </cell>
          <cell r="F329" t="str">
            <v>IDEA Flow Through</v>
          </cell>
          <cell r="G329" t="str">
            <v>00</v>
          </cell>
          <cell r="H329">
            <v>207189</v>
          </cell>
          <cell r="I329">
            <v>207189</v>
          </cell>
          <cell r="J329"/>
          <cell r="K329"/>
          <cell r="L329">
            <v>207189</v>
          </cell>
          <cell r="M329"/>
          <cell r="N329"/>
          <cell r="O329"/>
          <cell r="P329">
            <v>207189</v>
          </cell>
          <cell r="Q329"/>
          <cell r="R329"/>
          <cell r="S329"/>
          <cell r="T329">
            <v>207189</v>
          </cell>
          <cell r="U329"/>
          <cell r="V329"/>
          <cell r="W329" t="str">
            <v>2017-485019-IDEA-341</v>
          </cell>
        </row>
        <row r="330">
          <cell r="B330" t="str">
            <v>405026</v>
          </cell>
          <cell r="C330" t="str">
            <v>Saint Francis School District</v>
          </cell>
          <cell r="D330">
            <v>800517836</v>
          </cell>
          <cell r="E330" t="str">
            <v>Saint Francis School District</v>
          </cell>
          <cell r="F330" t="str">
            <v>IDEA Flow Through</v>
          </cell>
          <cell r="G330" t="str">
            <v>00</v>
          </cell>
          <cell r="H330">
            <v>290134</v>
          </cell>
          <cell r="I330">
            <v>290134</v>
          </cell>
          <cell r="J330"/>
          <cell r="K330"/>
          <cell r="L330">
            <v>290134</v>
          </cell>
          <cell r="M330"/>
          <cell r="N330"/>
          <cell r="O330"/>
          <cell r="P330">
            <v>290134</v>
          </cell>
          <cell r="Q330"/>
          <cell r="R330"/>
          <cell r="S330"/>
          <cell r="T330">
            <v>290134</v>
          </cell>
          <cell r="U330"/>
          <cell r="V330"/>
          <cell r="W330" t="str">
            <v>2017-405026-IDEA-341</v>
          </cell>
        </row>
        <row r="331">
          <cell r="B331" t="str">
            <v>305068</v>
          </cell>
          <cell r="C331" t="str">
            <v>Salem School District</v>
          </cell>
          <cell r="D331">
            <v>193078680</v>
          </cell>
          <cell r="E331" t="str">
            <v>Salem School District</v>
          </cell>
          <cell r="F331" t="str">
            <v>IDEA Flow Through</v>
          </cell>
          <cell r="G331" t="str">
            <v>00</v>
          </cell>
          <cell r="H331">
            <v>175390</v>
          </cell>
          <cell r="I331">
            <v>175390</v>
          </cell>
          <cell r="J331"/>
          <cell r="K331"/>
          <cell r="L331">
            <v>175390</v>
          </cell>
          <cell r="M331"/>
          <cell r="N331"/>
          <cell r="O331"/>
          <cell r="P331">
            <v>175390</v>
          </cell>
          <cell r="Q331"/>
          <cell r="R331"/>
          <cell r="S331"/>
          <cell r="T331">
            <v>175390</v>
          </cell>
          <cell r="U331"/>
          <cell r="V331"/>
          <cell r="W331" t="str">
            <v>2017-305068-IDEA-341</v>
          </cell>
        </row>
        <row r="332">
          <cell r="B332" t="str">
            <v>565100</v>
          </cell>
          <cell r="C332" t="str">
            <v>Sauk Prairie School District</v>
          </cell>
          <cell r="D332">
            <v>124475369</v>
          </cell>
          <cell r="E332" t="str">
            <v>Sauk Prairie School District</v>
          </cell>
          <cell r="F332" t="str">
            <v>IDEA Flow Through</v>
          </cell>
          <cell r="G332" t="str">
            <v>00</v>
          </cell>
          <cell r="H332">
            <v>551617</v>
          </cell>
          <cell r="I332">
            <v>551617</v>
          </cell>
          <cell r="J332"/>
          <cell r="K332"/>
          <cell r="L332">
            <v>551617</v>
          </cell>
          <cell r="M332"/>
          <cell r="N332"/>
          <cell r="O332"/>
          <cell r="P332">
            <v>551617</v>
          </cell>
          <cell r="Q332"/>
          <cell r="R332"/>
          <cell r="S332"/>
          <cell r="T332">
            <v>551617</v>
          </cell>
          <cell r="U332"/>
          <cell r="V332"/>
          <cell r="W332" t="str">
            <v>2017-565100-IDEA-341</v>
          </cell>
        </row>
        <row r="333">
          <cell r="B333" t="str">
            <v>125124</v>
          </cell>
          <cell r="C333" t="str">
            <v>Seneca School District</v>
          </cell>
          <cell r="D333">
            <v>100084219</v>
          </cell>
          <cell r="E333" t="str">
            <v>Seneca School District</v>
          </cell>
          <cell r="F333" t="str">
            <v>IDEA Flow Through</v>
          </cell>
          <cell r="G333" t="str">
            <v>00</v>
          </cell>
          <cell r="H333">
            <v>66234</v>
          </cell>
          <cell r="I333">
            <v>66234</v>
          </cell>
          <cell r="J333"/>
          <cell r="K333"/>
          <cell r="L333">
            <v>66234</v>
          </cell>
          <cell r="M333"/>
          <cell r="N333"/>
          <cell r="O333"/>
          <cell r="P333">
            <v>66234</v>
          </cell>
          <cell r="Q333"/>
          <cell r="R333"/>
          <cell r="S333"/>
          <cell r="T333">
            <v>66234</v>
          </cell>
          <cell r="U333"/>
          <cell r="V333"/>
          <cell r="W333" t="str">
            <v>2017-125124-IDEA-341</v>
          </cell>
        </row>
        <row r="334">
          <cell r="B334" t="str">
            <v>155130</v>
          </cell>
          <cell r="C334" t="str">
            <v>Sevastopol School District</v>
          </cell>
          <cell r="D334" t="str">
            <v>038762423</v>
          </cell>
          <cell r="E334" t="str">
            <v>Sevastopol School District</v>
          </cell>
          <cell r="F334" t="str">
            <v>IDEA Flow Through</v>
          </cell>
          <cell r="G334" t="str">
            <v>00</v>
          </cell>
          <cell r="H334">
            <v>130812</v>
          </cell>
          <cell r="I334">
            <v>130812</v>
          </cell>
          <cell r="J334"/>
          <cell r="K334"/>
          <cell r="L334">
            <v>130812</v>
          </cell>
          <cell r="M334"/>
          <cell r="N334"/>
          <cell r="O334"/>
          <cell r="P334">
            <v>130812</v>
          </cell>
          <cell r="Q334"/>
          <cell r="R334"/>
          <cell r="S334"/>
          <cell r="T334">
            <v>130812</v>
          </cell>
          <cell r="U334"/>
          <cell r="V334"/>
          <cell r="W334" t="str">
            <v>2017-155130-IDEA-341</v>
          </cell>
        </row>
        <row r="335">
          <cell r="B335" t="str">
            <v>445138</v>
          </cell>
          <cell r="C335" t="str">
            <v>Seymour Community School District</v>
          </cell>
          <cell r="D335" t="str">
            <v>018652636</v>
          </cell>
          <cell r="E335" t="str">
            <v>Seymour Community School District</v>
          </cell>
          <cell r="F335" t="str">
            <v>IDEA Flow Through</v>
          </cell>
          <cell r="G335" t="str">
            <v>00</v>
          </cell>
          <cell r="H335">
            <v>435999</v>
          </cell>
          <cell r="I335">
            <v>435999</v>
          </cell>
          <cell r="J335"/>
          <cell r="K335"/>
          <cell r="L335">
            <v>435999</v>
          </cell>
          <cell r="M335"/>
          <cell r="N335"/>
          <cell r="O335"/>
          <cell r="P335">
            <v>435999</v>
          </cell>
          <cell r="Q335"/>
          <cell r="R335"/>
          <cell r="S335"/>
          <cell r="T335">
            <v>435999</v>
          </cell>
          <cell r="U335"/>
          <cell r="V335"/>
          <cell r="W335" t="str">
            <v>2017-445138-IDEA-341</v>
          </cell>
        </row>
        <row r="336">
          <cell r="B336" t="str">
            <v>645258</v>
          </cell>
          <cell r="C336" t="str">
            <v>Sharon Community J11 School District</v>
          </cell>
          <cell r="D336" t="str">
            <v>026484451</v>
          </cell>
          <cell r="E336" t="str">
            <v>Sharon Community J11 School District</v>
          </cell>
          <cell r="F336" t="str">
            <v>IDEA Flow Through</v>
          </cell>
          <cell r="G336" t="str">
            <v>00</v>
          </cell>
          <cell r="H336">
            <v>75678</v>
          </cell>
          <cell r="I336">
            <v>75678</v>
          </cell>
          <cell r="J336"/>
          <cell r="K336"/>
          <cell r="L336">
            <v>75678</v>
          </cell>
          <cell r="M336"/>
          <cell r="N336"/>
          <cell r="O336"/>
          <cell r="P336">
            <v>75678</v>
          </cell>
          <cell r="Q336"/>
          <cell r="R336"/>
          <cell r="S336"/>
          <cell r="T336">
            <v>75678</v>
          </cell>
          <cell r="U336"/>
          <cell r="V336"/>
          <cell r="W336" t="str">
            <v>2017-645258-IDEA-341</v>
          </cell>
        </row>
        <row r="337">
          <cell r="B337" t="str">
            <v>585264</v>
          </cell>
          <cell r="C337" t="str">
            <v>Shawano School District</v>
          </cell>
          <cell r="D337" t="str">
            <v>038759304</v>
          </cell>
          <cell r="E337" t="str">
            <v>Shawano School District</v>
          </cell>
          <cell r="F337" t="str">
            <v>IDEA Flow Through</v>
          </cell>
          <cell r="G337" t="str">
            <v>00</v>
          </cell>
          <cell r="H337">
            <v>512123</v>
          </cell>
          <cell r="I337">
            <v>512123</v>
          </cell>
          <cell r="J337"/>
          <cell r="K337"/>
          <cell r="L337">
            <v>512123</v>
          </cell>
          <cell r="M337"/>
          <cell r="N337"/>
          <cell r="O337"/>
          <cell r="P337">
            <v>512123</v>
          </cell>
          <cell r="Q337"/>
          <cell r="R337"/>
          <cell r="S337"/>
          <cell r="T337">
            <v>512123</v>
          </cell>
          <cell r="U337"/>
          <cell r="V337"/>
          <cell r="W337" t="str">
            <v>2017-585264-IDEA-341</v>
          </cell>
        </row>
        <row r="338">
          <cell r="B338" t="str">
            <v>595271</v>
          </cell>
          <cell r="C338" t="str">
            <v>Sheboygan Area School District</v>
          </cell>
          <cell r="D338" t="str">
            <v>032878456</v>
          </cell>
          <cell r="E338" t="str">
            <v>Sheboygan Area School District</v>
          </cell>
          <cell r="F338" t="str">
            <v>IDEA Flow Through</v>
          </cell>
          <cell r="G338" t="str">
            <v>00</v>
          </cell>
          <cell r="H338">
            <v>2123865</v>
          </cell>
          <cell r="I338">
            <v>2123865</v>
          </cell>
          <cell r="J338"/>
          <cell r="K338"/>
          <cell r="L338">
            <v>2123865</v>
          </cell>
          <cell r="M338"/>
          <cell r="N338"/>
          <cell r="O338"/>
          <cell r="P338">
            <v>2123865</v>
          </cell>
          <cell r="Q338"/>
          <cell r="R338"/>
          <cell r="S338"/>
          <cell r="T338">
            <v>2123865</v>
          </cell>
          <cell r="U338"/>
          <cell r="V338"/>
          <cell r="W338" t="str">
            <v>2017-595271-IDEA-341</v>
          </cell>
        </row>
        <row r="339">
          <cell r="B339" t="str">
            <v>595278</v>
          </cell>
          <cell r="C339" t="str">
            <v>Sheboygan Falls School District</v>
          </cell>
          <cell r="D339" t="str">
            <v>124237033</v>
          </cell>
          <cell r="E339" t="str">
            <v>Sheboygan Falls School District</v>
          </cell>
          <cell r="F339" t="str">
            <v>IDEA Flow Through</v>
          </cell>
          <cell r="G339" t="str">
            <v>00</v>
          </cell>
          <cell r="H339">
            <v>295331</v>
          </cell>
          <cell r="I339">
            <v>295331</v>
          </cell>
          <cell r="J339"/>
          <cell r="K339"/>
          <cell r="L339">
            <v>295331</v>
          </cell>
          <cell r="M339"/>
          <cell r="N339"/>
          <cell r="O339"/>
          <cell r="P339">
            <v>295331</v>
          </cell>
          <cell r="Q339"/>
          <cell r="R339"/>
          <cell r="S339"/>
          <cell r="T339">
            <v>295331</v>
          </cell>
          <cell r="U339"/>
          <cell r="V339"/>
          <cell r="W339" t="str">
            <v>2017-595278-IDEA-341</v>
          </cell>
        </row>
        <row r="340">
          <cell r="B340" t="str">
            <v>655306</v>
          </cell>
          <cell r="C340" t="str">
            <v>Shell Lake School District</v>
          </cell>
          <cell r="D340" t="str">
            <v>091731604</v>
          </cell>
          <cell r="E340" t="str">
            <v>Shell Lake School District</v>
          </cell>
          <cell r="F340" t="str">
            <v>IDEA Flow Through</v>
          </cell>
          <cell r="G340" t="str">
            <v>00</v>
          </cell>
          <cell r="H340">
            <v>137754</v>
          </cell>
          <cell r="I340">
            <v>137754</v>
          </cell>
          <cell r="J340"/>
          <cell r="K340"/>
          <cell r="L340">
            <v>137754</v>
          </cell>
          <cell r="M340"/>
          <cell r="N340"/>
          <cell r="O340"/>
          <cell r="P340">
            <v>137754</v>
          </cell>
          <cell r="Q340"/>
          <cell r="R340"/>
          <cell r="S340"/>
          <cell r="T340">
            <v>137754</v>
          </cell>
          <cell r="U340"/>
          <cell r="V340"/>
          <cell r="W340" t="str">
            <v>2017-655306-IDEA-341</v>
          </cell>
        </row>
        <row r="341">
          <cell r="B341" t="str">
            <v>445348</v>
          </cell>
          <cell r="C341" t="str">
            <v>Shiocton School District</v>
          </cell>
          <cell r="D341">
            <v>100084250</v>
          </cell>
          <cell r="E341" t="str">
            <v>Shiocton School District</v>
          </cell>
          <cell r="F341" t="str">
            <v>IDEA Flow Through</v>
          </cell>
          <cell r="G341" t="str">
            <v>00</v>
          </cell>
          <cell r="H341">
            <v>147129</v>
          </cell>
          <cell r="I341">
            <v>147129</v>
          </cell>
          <cell r="J341"/>
          <cell r="K341"/>
          <cell r="L341">
            <v>147129</v>
          </cell>
          <cell r="M341"/>
          <cell r="N341"/>
          <cell r="O341"/>
          <cell r="P341">
            <v>147129</v>
          </cell>
          <cell r="Q341"/>
          <cell r="R341"/>
          <cell r="S341"/>
          <cell r="T341">
            <v>147129</v>
          </cell>
          <cell r="U341"/>
          <cell r="V341"/>
          <cell r="W341" t="str">
            <v>2017-445348-IDEA-341</v>
          </cell>
        </row>
        <row r="342">
          <cell r="B342" t="str">
            <v>405355</v>
          </cell>
          <cell r="C342" t="str">
            <v>Shorewood School District</v>
          </cell>
          <cell r="D342">
            <v>100084268</v>
          </cell>
          <cell r="E342" t="str">
            <v>Shorewood School District</v>
          </cell>
          <cell r="F342" t="str">
            <v>IDEA Flow Through</v>
          </cell>
          <cell r="G342" t="str">
            <v>00</v>
          </cell>
          <cell r="H342">
            <v>376270</v>
          </cell>
          <cell r="I342">
            <v>376270</v>
          </cell>
          <cell r="J342"/>
          <cell r="K342"/>
          <cell r="L342">
            <v>376270</v>
          </cell>
          <cell r="M342"/>
          <cell r="N342"/>
          <cell r="O342"/>
          <cell r="P342">
            <v>376270</v>
          </cell>
          <cell r="Q342"/>
          <cell r="R342"/>
          <cell r="S342"/>
          <cell r="T342">
            <v>376270</v>
          </cell>
          <cell r="U342"/>
          <cell r="V342"/>
          <cell r="W342" t="str">
            <v>2017-405355-IDEA-341</v>
          </cell>
        </row>
        <row r="343">
          <cell r="B343" t="str">
            <v>335362</v>
          </cell>
          <cell r="C343" t="str">
            <v>Shullsburg School District</v>
          </cell>
          <cell r="D343" t="str">
            <v>100084276</v>
          </cell>
          <cell r="E343" t="str">
            <v>Shullsburg School District</v>
          </cell>
          <cell r="F343" t="str">
            <v>IDEA Flow Through</v>
          </cell>
          <cell r="G343" t="str">
            <v>00</v>
          </cell>
          <cell r="H343">
            <v>92120</v>
          </cell>
          <cell r="I343">
            <v>92120</v>
          </cell>
          <cell r="J343"/>
          <cell r="K343"/>
          <cell r="L343">
            <v>92120</v>
          </cell>
          <cell r="M343"/>
          <cell r="N343"/>
          <cell r="O343"/>
          <cell r="P343">
            <v>92120</v>
          </cell>
          <cell r="Q343"/>
          <cell r="R343"/>
          <cell r="S343"/>
          <cell r="T343">
            <v>92120</v>
          </cell>
          <cell r="U343"/>
          <cell r="V343"/>
          <cell r="W343" t="str">
            <v>2017-335362-IDEA-341</v>
          </cell>
        </row>
        <row r="344">
          <cell r="B344" t="str">
            <v>305369</v>
          </cell>
          <cell r="C344" t="str">
            <v>Silver Lake Joint #1 School District</v>
          </cell>
          <cell r="D344" t="str">
            <v>014262315</v>
          </cell>
          <cell r="E344" t="str">
            <v>Silver Lake Joint #1 School District</v>
          </cell>
          <cell r="F344" t="str">
            <v>IDEA Flow Through</v>
          </cell>
          <cell r="G344" t="str">
            <v>00</v>
          </cell>
          <cell r="H344">
            <v>97437</v>
          </cell>
          <cell r="I344">
            <v>97437</v>
          </cell>
          <cell r="J344"/>
          <cell r="K344"/>
          <cell r="L344">
            <v>97437</v>
          </cell>
          <cell r="M344"/>
          <cell r="N344"/>
          <cell r="O344"/>
          <cell r="P344">
            <v>97437</v>
          </cell>
          <cell r="Q344"/>
          <cell r="R344"/>
          <cell r="S344"/>
          <cell r="T344">
            <v>97437</v>
          </cell>
          <cell r="U344"/>
          <cell r="V344"/>
          <cell r="W344" t="str">
            <v>2017-305369-IDEA-341</v>
          </cell>
        </row>
        <row r="345">
          <cell r="B345" t="str">
            <v>075376</v>
          </cell>
          <cell r="C345" t="str">
            <v>Siren School District</v>
          </cell>
          <cell r="D345">
            <v>193077914</v>
          </cell>
          <cell r="E345" t="str">
            <v>Siren School District</v>
          </cell>
          <cell r="F345" t="str">
            <v>IDEA Flow Through</v>
          </cell>
          <cell r="G345" t="str">
            <v>00</v>
          </cell>
          <cell r="H345">
            <v>101878</v>
          </cell>
          <cell r="I345">
            <v>101878</v>
          </cell>
          <cell r="J345"/>
          <cell r="K345"/>
          <cell r="L345">
            <v>101878</v>
          </cell>
          <cell r="M345"/>
          <cell r="N345"/>
          <cell r="O345"/>
          <cell r="P345">
            <v>101878</v>
          </cell>
          <cell r="Q345"/>
          <cell r="R345"/>
          <cell r="S345"/>
          <cell r="T345">
            <v>101878</v>
          </cell>
          <cell r="U345"/>
          <cell r="V345"/>
          <cell r="W345" t="str">
            <v>2017-075376-IDEA-341</v>
          </cell>
        </row>
        <row r="346">
          <cell r="B346" t="str">
            <v>665390</v>
          </cell>
          <cell r="C346" t="str">
            <v>Slinger School District</v>
          </cell>
          <cell r="D346">
            <v>102207552</v>
          </cell>
          <cell r="E346" t="str">
            <v>Slinger School District</v>
          </cell>
          <cell r="F346" t="str">
            <v>IDEA Flow Through</v>
          </cell>
          <cell r="G346" t="str">
            <v>00</v>
          </cell>
          <cell r="H346">
            <v>507241</v>
          </cell>
          <cell r="I346">
            <v>507241</v>
          </cell>
          <cell r="J346"/>
          <cell r="K346"/>
          <cell r="L346">
            <v>507241</v>
          </cell>
          <cell r="M346"/>
          <cell r="N346"/>
          <cell r="O346"/>
          <cell r="P346">
            <v>507241</v>
          </cell>
          <cell r="Q346"/>
          <cell r="R346"/>
          <cell r="S346"/>
          <cell r="T346">
            <v>507241</v>
          </cell>
          <cell r="U346"/>
          <cell r="V346"/>
          <cell r="W346" t="str">
            <v>2017-665390-IDEA-341</v>
          </cell>
        </row>
        <row r="347">
          <cell r="B347" t="str">
            <v>165397</v>
          </cell>
          <cell r="C347" t="str">
            <v>Solon Springs School District</v>
          </cell>
          <cell r="D347" t="str">
            <v>074096512</v>
          </cell>
          <cell r="E347" t="str">
            <v>Solon Springs School District</v>
          </cell>
          <cell r="F347" t="str">
            <v>IDEA Flow Through</v>
          </cell>
          <cell r="G347" t="str">
            <v>00</v>
          </cell>
          <cell r="H347">
            <v>69271</v>
          </cell>
          <cell r="I347">
            <v>69271</v>
          </cell>
          <cell r="J347"/>
          <cell r="K347"/>
          <cell r="L347">
            <v>69271</v>
          </cell>
          <cell r="M347"/>
          <cell r="N347"/>
          <cell r="O347"/>
          <cell r="P347">
            <v>69271</v>
          </cell>
          <cell r="Q347"/>
          <cell r="R347"/>
          <cell r="S347"/>
          <cell r="T347">
            <v>69271</v>
          </cell>
          <cell r="U347"/>
          <cell r="V347"/>
          <cell r="W347" t="str">
            <v>2017-165397-IDEA-341</v>
          </cell>
        </row>
        <row r="348">
          <cell r="B348" t="str">
            <v>555432</v>
          </cell>
          <cell r="C348" t="str">
            <v>Somerset School District</v>
          </cell>
          <cell r="D348" t="str">
            <v>021574983</v>
          </cell>
          <cell r="E348" t="str">
            <v>Somerset School District</v>
          </cell>
          <cell r="F348" t="str">
            <v>IDEA Flow Through</v>
          </cell>
          <cell r="G348" t="str">
            <v>00</v>
          </cell>
          <cell r="H348">
            <v>263340</v>
          </cell>
          <cell r="I348">
            <v>263340</v>
          </cell>
          <cell r="J348"/>
          <cell r="K348"/>
          <cell r="L348">
            <v>263340</v>
          </cell>
          <cell r="M348"/>
          <cell r="N348"/>
          <cell r="O348"/>
          <cell r="P348">
            <v>263340</v>
          </cell>
          <cell r="Q348"/>
          <cell r="R348"/>
          <cell r="S348"/>
          <cell r="T348">
            <v>263340</v>
          </cell>
          <cell r="U348"/>
          <cell r="V348"/>
          <cell r="W348" t="str">
            <v>2017-555432-IDEA-341</v>
          </cell>
        </row>
        <row r="349">
          <cell r="B349" t="str">
            <v>405439</v>
          </cell>
          <cell r="C349" t="str">
            <v>South Milwaukee School District</v>
          </cell>
          <cell r="D349">
            <v>784506300</v>
          </cell>
          <cell r="E349" t="str">
            <v>South Milwaukee School District</v>
          </cell>
          <cell r="F349" t="str">
            <v>IDEA Flow Through</v>
          </cell>
          <cell r="G349" t="str">
            <v>00</v>
          </cell>
          <cell r="H349">
            <v>665493</v>
          </cell>
          <cell r="I349">
            <v>665493</v>
          </cell>
          <cell r="J349"/>
          <cell r="K349"/>
          <cell r="L349">
            <v>665493</v>
          </cell>
          <cell r="M349"/>
          <cell r="N349"/>
          <cell r="O349"/>
          <cell r="P349">
            <v>665493</v>
          </cell>
          <cell r="Q349"/>
          <cell r="R349"/>
          <cell r="S349"/>
          <cell r="T349">
            <v>665493</v>
          </cell>
          <cell r="U349"/>
          <cell r="V349"/>
          <cell r="W349" t="str">
            <v>2017-405439-IDEA-341</v>
          </cell>
        </row>
        <row r="350">
          <cell r="B350" t="str">
            <v>044522</v>
          </cell>
          <cell r="C350" t="str">
            <v>South Shore School District</v>
          </cell>
          <cell r="D350">
            <v>159539824</v>
          </cell>
          <cell r="E350" t="str">
            <v>South Shore School District</v>
          </cell>
          <cell r="F350" t="str">
            <v>IDEA Flow Through</v>
          </cell>
          <cell r="G350" t="str">
            <v>00</v>
          </cell>
          <cell r="H350">
            <v>44688</v>
          </cell>
          <cell r="I350">
            <v>44688</v>
          </cell>
          <cell r="J350"/>
          <cell r="K350"/>
          <cell r="L350">
            <v>44688</v>
          </cell>
          <cell r="M350"/>
          <cell r="N350"/>
          <cell r="O350"/>
          <cell r="P350">
            <v>44688</v>
          </cell>
          <cell r="Q350"/>
          <cell r="R350"/>
          <cell r="S350"/>
          <cell r="T350">
            <v>44688</v>
          </cell>
          <cell r="U350"/>
          <cell r="V350"/>
          <cell r="W350" t="str">
            <v>2017-044522-IDEA-341</v>
          </cell>
        </row>
        <row r="351">
          <cell r="B351" t="str">
            <v>155457</v>
          </cell>
          <cell r="C351" t="str">
            <v>Southern Door County School District</v>
          </cell>
          <cell r="D351" t="str">
            <v>093420164</v>
          </cell>
          <cell r="E351" t="str">
            <v>Southern Door County School District</v>
          </cell>
          <cell r="F351" t="str">
            <v>IDEA Flow Through</v>
          </cell>
          <cell r="G351" t="str">
            <v>00</v>
          </cell>
          <cell r="H351">
            <v>229928</v>
          </cell>
          <cell r="I351">
            <v>229928</v>
          </cell>
          <cell r="J351"/>
          <cell r="K351"/>
          <cell r="L351">
            <v>229928</v>
          </cell>
          <cell r="M351"/>
          <cell r="N351"/>
          <cell r="O351"/>
          <cell r="P351">
            <v>229928</v>
          </cell>
          <cell r="Q351"/>
          <cell r="R351"/>
          <cell r="S351"/>
          <cell r="T351">
            <v>229928</v>
          </cell>
          <cell r="U351"/>
          <cell r="V351"/>
          <cell r="W351" t="str">
            <v>2017-155457-IDEA-341</v>
          </cell>
        </row>
        <row r="352">
          <cell r="B352" t="str">
            <v>222485</v>
          </cell>
          <cell r="C352" t="str">
            <v>Southwestern Wisconsin School District</v>
          </cell>
          <cell r="D352">
            <v>193458718</v>
          </cell>
          <cell r="E352" t="str">
            <v>Southwestern Wisconsin School District</v>
          </cell>
          <cell r="F352" t="str">
            <v>IDEA Flow Through</v>
          </cell>
          <cell r="G352" t="str">
            <v>00</v>
          </cell>
          <cell r="H352">
            <v>129804</v>
          </cell>
          <cell r="I352">
            <v>129804</v>
          </cell>
          <cell r="J352"/>
          <cell r="K352"/>
          <cell r="L352">
            <v>129804</v>
          </cell>
          <cell r="M352"/>
          <cell r="N352"/>
          <cell r="O352"/>
          <cell r="P352">
            <v>129804</v>
          </cell>
          <cell r="Q352"/>
          <cell r="R352"/>
          <cell r="S352"/>
          <cell r="T352">
            <v>129804</v>
          </cell>
          <cell r="U352"/>
          <cell r="V352"/>
          <cell r="W352" t="str">
            <v>2017-222485-IDEA-341</v>
          </cell>
        </row>
        <row r="353">
          <cell r="B353" t="str">
            <v>415460</v>
          </cell>
          <cell r="C353" t="str">
            <v>Sparta Area School District</v>
          </cell>
          <cell r="D353" t="str">
            <v>017991209</v>
          </cell>
          <cell r="E353" t="str">
            <v>Sparta Area School District</v>
          </cell>
          <cell r="F353" t="str">
            <v>IDEA Flow Through</v>
          </cell>
          <cell r="G353" t="str">
            <v>00</v>
          </cell>
          <cell r="H353">
            <v>584330</v>
          </cell>
          <cell r="I353">
            <v>584330</v>
          </cell>
          <cell r="J353"/>
          <cell r="K353"/>
          <cell r="L353">
            <v>584330</v>
          </cell>
          <cell r="M353"/>
          <cell r="N353"/>
          <cell r="O353"/>
          <cell r="P353">
            <v>584330</v>
          </cell>
          <cell r="Q353"/>
          <cell r="R353"/>
          <cell r="S353"/>
          <cell r="T353">
            <v>584330</v>
          </cell>
          <cell r="U353"/>
          <cell r="V353"/>
          <cell r="W353" t="str">
            <v>2017-415460-IDEA-341</v>
          </cell>
        </row>
        <row r="354">
          <cell r="B354" t="str">
            <v>375467</v>
          </cell>
          <cell r="C354" t="str">
            <v>Spencer School District</v>
          </cell>
          <cell r="D354">
            <v>100641596</v>
          </cell>
          <cell r="E354" t="str">
            <v>Spencer School District</v>
          </cell>
          <cell r="F354" t="str">
            <v>IDEA Flow Through</v>
          </cell>
          <cell r="G354" t="str">
            <v>00</v>
          </cell>
          <cell r="H354">
            <v>142821</v>
          </cell>
          <cell r="I354">
            <v>142821</v>
          </cell>
          <cell r="J354"/>
          <cell r="K354"/>
          <cell r="L354">
            <v>142821</v>
          </cell>
          <cell r="M354"/>
          <cell r="N354"/>
          <cell r="O354"/>
          <cell r="P354">
            <v>142821</v>
          </cell>
          <cell r="Q354"/>
          <cell r="R354"/>
          <cell r="S354"/>
          <cell r="T354">
            <v>142821</v>
          </cell>
          <cell r="U354"/>
          <cell r="V354"/>
          <cell r="W354" t="str">
            <v>2017-375467-IDEA-341</v>
          </cell>
        </row>
        <row r="355">
          <cell r="B355" t="str">
            <v>655474</v>
          </cell>
          <cell r="C355" t="str">
            <v>Spooner Area School District</v>
          </cell>
          <cell r="D355" t="str">
            <v>060462488</v>
          </cell>
          <cell r="E355" t="str">
            <v>Spooner Area School District</v>
          </cell>
          <cell r="F355" t="str">
            <v>IDEA Flow Through</v>
          </cell>
          <cell r="G355" t="str">
            <v>00</v>
          </cell>
          <cell r="H355">
            <v>296478</v>
          </cell>
          <cell r="I355">
            <v>296478</v>
          </cell>
          <cell r="J355"/>
          <cell r="K355"/>
          <cell r="L355">
            <v>296478</v>
          </cell>
          <cell r="M355"/>
          <cell r="N355"/>
          <cell r="O355"/>
          <cell r="P355">
            <v>296478</v>
          </cell>
          <cell r="Q355"/>
          <cell r="R355"/>
          <cell r="S355"/>
          <cell r="T355">
            <v>296478</v>
          </cell>
          <cell r="U355"/>
          <cell r="V355"/>
          <cell r="W355" t="str">
            <v>2017-655474-IDEA-341</v>
          </cell>
        </row>
        <row r="356">
          <cell r="B356" t="str">
            <v>475586</v>
          </cell>
          <cell r="C356" t="str">
            <v>Spring Valley School District</v>
          </cell>
          <cell r="D356">
            <v>100591114</v>
          </cell>
          <cell r="E356" t="str">
            <v>Spring Valley School District</v>
          </cell>
          <cell r="F356" t="str">
            <v>IDEA Flow Through</v>
          </cell>
          <cell r="G356" t="str">
            <v>00</v>
          </cell>
          <cell r="H356">
            <v>145810</v>
          </cell>
          <cell r="I356">
            <v>145810</v>
          </cell>
          <cell r="J356"/>
          <cell r="K356"/>
          <cell r="L356">
            <v>145810</v>
          </cell>
          <cell r="M356"/>
          <cell r="N356"/>
          <cell r="O356"/>
          <cell r="P356">
            <v>145810</v>
          </cell>
          <cell r="Q356"/>
          <cell r="R356"/>
          <cell r="S356"/>
          <cell r="T356">
            <v>145810</v>
          </cell>
          <cell r="U356"/>
          <cell r="V356"/>
          <cell r="W356" t="str">
            <v>2017-475586-IDEA-341</v>
          </cell>
        </row>
        <row r="357">
          <cell r="B357" t="str">
            <v>095593</v>
          </cell>
          <cell r="C357" t="str">
            <v>Stanley-Boyd Area School District</v>
          </cell>
          <cell r="D357">
            <v>184359040</v>
          </cell>
          <cell r="E357" t="str">
            <v>Stanley-Boyd Area School District</v>
          </cell>
          <cell r="F357" t="str">
            <v>IDEA Flow Through</v>
          </cell>
          <cell r="G357" t="str">
            <v>00</v>
          </cell>
          <cell r="H357">
            <v>229193</v>
          </cell>
          <cell r="I357">
            <v>229193</v>
          </cell>
          <cell r="J357"/>
          <cell r="K357"/>
          <cell r="L357">
            <v>229193</v>
          </cell>
          <cell r="M357"/>
          <cell r="N357"/>
          <cell r="O357"/>
          <cell r="P357">
            <v>229193</v>
          </cell>
          <cell r="Q357"/>
          <cell r="R357"/>
          <cell r="S357"/>
          <cell r="T357">
            <v>229193</v>
          </cell>
          <cell r="U357"/>
          <cell r="V357"/>
          <cell r="W357" t="str">
            <v>2017-095593-IDEA-341</v>
          </cell>
        </row>
        <row r="358">
          <cell r="B358" t="str">
            <v>495607</v>
          </cell>
          <cell r="C358" t="str">
            <v>Stevens Point Area School District</v>
          </cell>
          <cell r="D358" t="str">
            <v>100878875</v>
          </cell>
          <cell r="E358" t="str">
            <v>Stevens Point Area School District</v>
          </cell>
          <cell r="F358" t="str">
            <v>IDEA Flow Through</v>
          </cell>
          <cell r="G358" t="str">
            <v>00</v>
          </cell>
          <cell r="H358">
            <v>1510471</v>
          </cell>
          <cell r="I358">
            <v>1510471</v>
          </cell>
          <cell r="J358"/>
          <cell r="K358"/>
          <cell r="L358">
            <v>1510471</v>
          </cell>
          <cell r="M358"/>
          <cell r="N358"/>
          <cell r="O358"/>
          <cell r="P358">
            <v>1510471</v>
          </cell>
          <cell r="Q358"/>
          <cell r="R358"/>
          <cell r="S358"/>
          <cell r="T358">
            <v>1510471</v>
          </cell>
          <cell r="U358"/>
          <cell r="V358"/>
          <cell r="W358" t="str">
            <v>2017-495607-IDEA-341</v>
          </cell>
        </row>
        <row r="359">
          <cell r="B359" t="str">
            <v>085614</v>
          </cell>
          <cell r="C359" t="str">
            <v>Stockbridge School District</v>
          </cell>
          <cell r="D359">
            <v>193077963</v>
          </cell>
          <cell r="E359" t="str">
            <v>Stockbridge School District</v>
          </cell>
          <cell r="F359" t="str">
            <v>IDEA Flow Through</v>
          </cell>
          <cell r="G359" t="str">
            <v>00</v>
          </cell>
          <cell r="H359">
            <v>42296</v>
          </cell>
          <cell r="I359">
            <v>42296</v>
          </cell>
          <cell r="J359"/>
          <cell r="K359"/>
          <cell r="L359">
            <v>42296</v>
          </cell>
          <cell r="M359"/>
          <cell r="N359"/>
          <cell r="O359"/>
          <cell r="P359">
            <v>42296</v>
          </cell>
          <cell r="Q359"/>
          <cell r="R359"/>
          <cell r="S359"/>
          <cell r="T359">
            <v>42296</v>
          </cell>
          <cell r="U359"/>
          <cell r="V359"/>
          <cell r="W359" t="str">
            <v>2017-085614-IDEA-341</v>
          </cell>
        </row>
        <row r="360">
          <cell r="B360" t="str">
            <v>673542</v>
          </cell>
          <cell r="C360" t="str">
            <v>Stone Bank School District</v>
          </cell>
          <cell r="D360">
            <v>193079795</v>
          </cell>
          <cell r="E360" t="str">
            <v>Stone Bank School District</v>
          </cell>
          <cell r="F360" t="str">
            <v>IDEA Flow Through</v>
          </cell>
          <cell r="G360" t="str">
            <v>00</v>
          </cell>
          <cell r="H360">
            <v>65805</v>
          </cell>
          <cell r="I360">
            <v>65805</v>
          </cell>
          <cell r="J360"/>
          <cell r="K360"/>
          <cell r="L360">
            <v>65805</v>
          </cell>
          <cell r="M360"/>
          <cell r="N360"/>
          <cell r="O360"/>
          <cell r="P360">
            <v>65805</v>
          </cell>
          <cell r="Q360"/>
          <cell r="R360"/>
          <cell r="S360"/>
          <cell r="T360">
            <v>65805</v>
          </cell>
          <cell r="U360"/>
          <cell r="V360"/>
          <cell r="W360" t="str">
            <v>2017-673542-IDEA-341</v>
          </cell>
        </row>
        <row r="361">
          <cell r="B361" t="str">
            <v>135621</v>
          </cell>
          <cell r="C361" t="str">
            <v>Stoughton Area School District</v>
          </cell>
          <cell r="D361" t="str">
            <v>020461158</v>
          </cell>
          <cell r="E361" t="str">
            <v>Stoughton Area School District</v>
          </cell>
          <cell r="F361" t="str">
            <v>IDEA Flow Through</v>
          </cell>
          <cell r="G361" t="str">
            <v>00</v>
          </cell>
          <cell r="H361">
            <v>700637</v>
          </cell>
          <cell r="I361">
            <v>700637</v>
          </cell>
          <cell r="J361"/>
          <cell r="K361"/>
          <cell r="L361">
            <v>700637</v>
          </cell>
          <cell r="M361"/>
          <cell r="N361"/>
          <cell r="O361"/>
          <cell r="P361">
            <v>700637</v>
          </cell>
          <cell r="Q361"/>
          <cell r="R361"/>
          <cell r="S361"/>
          <cell r="T361">
            <v>700637</v>
          </cell>
          <cell r="U361"/>
          <cell r="V361"/>
          <cell r="W361" t="str">
            <v>2017-135621-IDEA-341</v>
          </cell>
        </row>
        <row r="362">
          <cell r="B362" t="str">
            <v>375628</v>
          </cell>
          <cell r="C362" t="str">
            <v>Stratford School District</v>
          </cell>
          <cell r="D362">
            <v>100591254</v>
          </cell>
          <cell r="E362" t="str">
            <v>Stratford School District</v>
          </cell>
          <cell r="F362" t="str">
            <v>IDEA Flow Through</v>
          </cell>
          <cell r="G362" t="str">
            <v>00</v>
          </cell>
          <cell r="H362">
            <v>165841</v>
          </cell>
          <cell r="I362">
            <v>165841</v>
          </cell>
          <cell r="J362"/>
          <cell r="K362"/>
          <cell r="L362">
            <v>165841</v>
          </cell>
          <cell r="M362"/>
          <cell r="N362"/>
          <cell r="O362"/>
          <cell r="P362">
            <v>165841</v>
          </cell>
          <cell r="Q362"/>
          <cell r="R362"/>
          <cell r="S362"/>
          <cell r="T362">
            <v>165841</v>
          </cell>
          <cell r="U362"/>
          <cell r="V362"/>
          <cell r="W362" t="str">
            <v>2017-375628-IDEA-341</v>
          </cell>
        </row>
        <row r="363">
          <cell r="B363" t="str">
            <v>155642</v>
          </cell>
          <cell r="C363" t="str">
            <v>Sturgeon Bay School District</v>
          </cell>
          <cell r="D363" t="str">
            <v>100084367</v>
          </cell>
          <cell r="E363" t="str">
            <v>Sturgeon Bay School District</v>
          </cell>
          <cell r="F363" t="str">
            <v>IDEA Flow Through</v>
          </cell>
          <cell r="G363" t="str">
            <v>00</v>
          </cell>
          <cell r="H363">
            <v>275272</v>
          </cell>
          <cell r="I363">
            <v>275272</v>
          </cell>
          <cell r="J363"/>
          <cell r="K363"/>
          <cell r="L363">
            <v>275272</v>
          </cell>
          <cell r="M363"/>
          <cell r="N363"/>
          <cell r="O363"/>
          <cell r="P363">
            <v>275272</v>
          </cell>
          <cell r="Q363"/>
          <cell r="R363"/>
          <cell r="S363"/>
          <cell r="T363">
            <v>275272</v>
          </cell>
          <cell r="U363"/>
          <cell r="V363"/>
          <cell r="W363" t="str">
            <v>2017-155642-IDEA-341</v>
          </cell>
        </row>
        <row r="364">
          <cell r="B364" t="str">
            <v>135656</v>
          </cell>
          <cell r="C364" t="str">
            <v>Sun Prairie Area School District</v>
          </cell>
          <cell r="D364" t="str">
            <v>078935137</v>
          </cell>
          <cell r="E364" t="str">
            <v>Sun Prairie Area School District</v>
          </cell>
          <cell r="F364" t="str">
            <v>IDEA Flow Through</v>
          </cell>
          <cell r="G364" t="str">
            <v>00</v>
          </cell>
          <cell r="H364">
            <v>1379579</v>
          </cell>
          <cell r="I364">
            <v>1379579</v>
          </cell>
          <cell r="J364"/>
          <cell r="K364"/>
          <cell r="L364">
            <v>1379579</v>
          </cell>
          <cell r="M364"/>
          <cell r="N364"/>
          <cell r="O364"/>
          <cell r="P364">
            <v>1379579</v>
          </cell>
          <cell r="Q364"/>
          <cell r="R364"/>
          <cell r="S364"/>
          <cell r="T364">
            <v>1379579</v>
          </cell>
          <cell r="U364"/>
          <cell r="V364"/>
          <cell r="W364" t="str">
            <v>2017-135656-IDEA-341</v>
          </cell>
        </row>
        <row r="365">
          <cell r="B365" t="str">
            <v>165663</v>
          </cell>
          <cell r="C365" t="str">
            <v>Superior School District</v>
          </cell>
          <cell r="D365" t="str">
            <v>031366933</v>
          </cell>
          <cell r="E365" t="str">
            <v>Superior School District</v>
          </cell>
          <cell r="F365" t="str">
            <v>IDEA Flow Through</v>
          </cell>
          <cell r="G365" t="str">
            <v>00</v>
          </cell>
          <cell r="H365">
            <v>982417</v>
          </cell>
          <cell r="I365">
            <v>982417</v>
          </cell>
          <cell r="J365"/>
          <cell r="K365"/>
          <cell r="L365">
            <v>982417</v>
          </cell>
          <cell r="M365"/>
          <cell r="N365"/>
          <cell r="O365"/>
          <cell r="P365">
            <v>982417</v>
          </cell>
          <cell r="Q365"/>
          <cell r="R365"/>
          <cell r="S365"/>
          <cell r="T365">
            <v>982417</v>
          </cell>
          <cell r="U365"/>
          <cell r="V365"/>
          <cell r="W365" t="str">
            <v>2017-165663-IDEA-341</v>
          </cell>
        </row>
        <row r="366">
          <cell r="B366" t="str">
            <v>425670</v>
          </cell>
          <cell r="C366" t="str">
            <v>Suring Public School District</v>
          </cell>
          <cell r="D366" t="str">
            <v>193079100</v>
          </cell>
          <cell r="E366" t="str">
            <v>Suring Public School District</v>
          </cell>
          <cell r="F366" t="str">
            <v>IDEA Flow Through</v>
          </cell>
          <cell r="G366" t="str">
            <v>00</v>
          </cell>
          <cell r="H366">
            <v>119976</v>
          </cell>
          <cell r="I366">
            <v>119976</v>
          </cell>
          <cell r="J366"/>
          <cell r="K366"/>
          <cell r="L366">
            <v>119976</v>
          </cell>
          <cell r="M366"/>
          <cell r="N366"/>
          <cell r="O366"/>
          <cell r="P366">
            <v>119976</v>
          </cell>
          <cell r="Q366"/>
          <cell r="R366"/>
          <cell r="S366"/>
          <cell r="T366">
            <v>119976</v>
          </cell>
          <cell r="U366"/>
          <cell r="V366"/>
          <cell r="W366" t="str">
            <v>2017-425670-IDEA-341</v>
          </cell>
        </row>
        <row r="367">
          <cell r="B367" t="str">
            <v>673510</v>
          </cell>
          <cell r="C367" t="str">
            <v>Swallow School District</v>
          </cell>
          <cell r="D367">
            <v>124064411</v>
          </cell>
          <cell r="E367" t="str">
            <v>Swallow School District</v>
          </cell>
          <cell r="F367" t="str">
            <v>IDEA Flow Through</v>
          </cell>
          <cell r="G367" t="str">
            <v>00</v>
          </cell>
          <cell r="H367">
            <v>67359</v>
          </cell>
          <cell r="I367">
            <v>67359</v>
          </cell>
          <cell r="J367"/>
          <cell r="K367"/>
          <cell r="L367">
            <v>67359</v>
          </cell>
          <cell r="M367"/>
          <cell r="N367"/>
          <cell r="O367"/>
          <cell r="P367">
            <v>67359</v>
          </cell>
          <cell r="Q367"/>
          <cell r="R367"/>
          <cell r="S367"/>
          <cell r="T367">
            <v>67359</v>
          </cell>
          <cell r="U367"/>
          <cell r="V367"/>
          <cell r="W367" t="str">
            <v>2017-673510-IDEA-341</v>
          </cell>
        </row>
        <row r="368">
          <cell r="B368" t="str">
            <v>105726</v>
          </cell>
          <cell r="C368" t="str">
            <v>Thorp School District</v>
          </cell>
          <cell r="D368">
            <v>100591569</v>
          </cell>
          <cell r="E368" t="str">
            <v>Thorp School District</v>
          </cell>
          <cell r="F368" t="str">
            <v>IDEA Flow Through</v>
          </cell>
          <cell r="G368" t="str">
            <v>00</v>
          </cell>
          <cell r="H368">
            <v>147738</v>
          </cell>
          <cell r="I368">
            <v>147738</v>
          </cell>
          <cell r="J368"/>
          <cell r="K368"/>
          <cell r="L368">
            <v>147738</v>
          </cell>
          <cell r="M368"/>
          <cell r="N368"/>
          <cell r="O368"/>
          <cell r="P368">
            <v>147738</v>
          </cell>
          <cell r="Q368"/>
          <cell r="R368"/>
          <cell r="S368"/>
          <cell r="T368">
            <v>147738</v>
          </cell>
          <cell r="U368"/>
          <cell r="V368"/>
          <cell r="W368" t="str">
            <v>2017-105726-IDEA-341</v>
          </cell>
        </row>
        <row r="369">
          <cell r="B369" t="str">
            <v>435733</v>
          </cell>
          <cell r="C369" t="str">
            <v>Three Lakes School District</v>
          </cell>
          <cell r="D369" t="str">
            <v>038771002</v>
          </cell>
          <cell r="E369" t="str">
            <v>Three Lakes School District</v>
          </cell>
          <cell r="F369" t="str">
            <v>IDEA Flow Through</v>
          </cell>
          <cell r="G369" t="str">
            <v>00</v>
          </cell>
          <cell r="H369">
            <v>107611</v>
          </cell>
          <cell r="I369">
            <v>107611</v>
          </cell>
          <cell r="J369"/>
          <cell r="K369"/>
          <cell r="L369">
            <v>107611</v>
          </cell>
          <cell r="M369"/>
          <cell r="N369"/>
          <cell r="O369"/>
          <cell r="P369">
            <v>107611</v>
          </cell>
          <cell r="Q369"/>
          <cell r="R369"/>
          <cell r="S369"/>
          <cell r="T369">
            <v>107611</v>
          </cell>
          <cell r="U369"/>
          <cell r="V369"/>
          <cell r="W369" t="str">
            <v>2017-435733-IDEA-341</v>
          </cell>
        </row>
        <row r="370">
          <cell r="B370" t="str">
            <v>585740</v>
          </cell>
          <cell r="C370" t="str">
            <v>Tigerton School District</v>
          </cell>
          <cell r="D370">
            <v>100084417</v>
          </cell>
          <cell r="E370" t="str">
            <v>Tigerton School District</v>
          </cell>
          <cell r="F370" t="str">
            <v>IDEA Flow Through</v>
          </cell>
          <cell r="G370" t="str">
            <v>00</v>
          </cell>
          <cell r="H370">
            <v>70627</v>
          </cell>
          <cell r="I370">
            <v>70627</v>
          </cell>
          <cell r="J370"/>
          <cell r="K370"/>
          <cell r="L370">
            <v>70627</v>
          </cell>
          <cell r="M370"/>
          <cell r="N370"/>
          <cell r="O370"/>
          <cell r="P370">
            <v>70627</v>
          </cell>
          <cell r="Q370"/>
          <cell r="R370"/>
          <cell r="S370"/>
          <cell r="T370">
            <v>70627</v>
          </cell>
          <cell r="U370"/>
          <cell r="V370"/>
          <cell r="W370" t="str">
            <v>2017-585740-IDEA-341</v>
          </cell>
        </row>
        <row r="371">
          <cell r="B371" t="str">
            <v>415747</v>
          </cell>
          <cell r="C371" t="str">
            <v>Tomah Area School District</v>
          </cell>
          <cell r="D371" t="str">
            <v>017966086</v>
          </cell>
          <cell r="E371" t="str">
            <v>Tomah Area School District</v>
          </cell>
          <cell r="F371" t="str">
            <v>IDEA Flow Through</v>
          </cell>
          <cell r="G371" t="str">
            <v>00</v>
          </cell>
          <cell r="H371">
            <v>612996</v>
          </cell>
          <cell r="I371">
            <v>612996</v>
          </cell>
          <cell r="J371"/>
          <cell r="K371"/>
          <cell r="L371">
            <v>612996</v>
          </cell>
          <cell r="M371"/>
          <cell r="N371"/>
          <cell r="O371"/>
          <cell r="P371">
            <v>612996</v>
          </cell>
          <cell r="Q371"/>
          <cell r="R371"/>
          <cell r="S371"/>
          <cell r="T371">
            <v>612996</v>
          </cell>
          <cell r="U371"/>
          <cell r="V371"/>
          <cell r="W371" t="str">
            <v>2017-415747-IDEA-341</v>
          </cell>
        </row>
        <row r="372">
          <cell r="B372" t="str">
            <v>355754</v>
          </cell>
          <cell r="C372" t="str">
            <v>Tomahawk School District</v>
          </cell>
          <cell r="D372">
            <v>100084433</v>
          </cell>
          <cell r="E372" t="str">
            <v>Tomahawk School District</v>
          </cell>
          <cell r="F372" t="str">
            <v>IDEA Flow Through</v>
          </cell>
          <cell r="G372" t="str">
            <v>00</v>
          </cell>
          <cell r="H372">
            <v>265540</v>
          </cell>
          <cell r="I372">
            <v>265540</v>
          </cell>
          <cell r="J372"/>
          <cell r="K372"/>
          <cell r="L372">
            <v>265540</v>
          </cell>
          <cell r="M372"/>
          <cell r="N372"/>
          <cell r="O372"/>
          <cell r="P372">
            <v>265540</v>
          </cell>
          <cell r="Q372"/>
          <cell r="R372"/>
          <cell r="S372"/>
          <cell r="T372">
            <v>265540</v>
          </cell>
          <cell r="U372"/>
          <cell r="V372"/>
          <cell r="W372" t="str">
            <v>2017-355754-IDEA-341</v>
          </cell>
        </row>
        <row r="373">
          <cell r="B373" t="str">
            <v>490126</v>
          </cell>
          <cell r="C373" t="str">
            <v>Tomorrow River School District</v>
          </cell>
          <cell r="D373">
            <v>134750629</v>
          </cell>
          <cell r="E373" t="str">
            <v>Tomorrow River School District</v>
          </cell>
          <cell r="F373" t="str">
            <v>IDEA Flow Through</v>
          </cell>
          <cell r="G373" t="str">
            <v>00</v>
          </cell>
          <cell r="H373">
            <v>200234</v>
          </cell>
          <cell r="I373">
            <v>200234</v>
          </cell>
          <cell r="J373"/>
          <cell r="K373"/>
          <cell r="L373">
            <v>200234</v>
          </cell>
          <cell r="M373"/>
          <cell r="N373"/>
          <cell r="O373"/>
          <cell r="P373">
            <v>200234</v>
          </cell>
          <cell r="Q373"/>
          <cell r="R373"/>
          <cell r="S373"/>
          <cell r="T373">
            <v>200234</v>
          </cell>
          <cell r="U373"/>
          <cell r="V373"/>
          <cell r="W373" t="str">
            <v>2017-490126-IDEA-341</v>
          </cell>
        </row>
        <row r="374">
          <cell r="B374" t="str">
            <v>305780</v>
          </cell>
          <cell r="C374" t="str">
            <v>Trevor-Wilmot Consolidated School District</v>
          </cell>
          <cell r="D374">
            <v>100084177</v>
          </cell>
          <cell r="E374" t="str">
            <v>Trevor-Wilmot Consolidated School District</v>
          </cell>
          <cell r="F374" t="str">
            <v>IDEA Flow Through</v>
          </cell>
          <cell r="G374" t="str">
            <v>00</v>
          </cell>
          <cell r="H374">
            <v>97002</v>
          </cell>
          <cell r="I374">
            <v>97002</v>
          </cell>
          <cell r="J374"/>
          <cell r="K374"/>
          <cell r="L374">
            <v>97002</v>
          </cell>
          <cell r="M374"/>
          <cell r="N374"/>
          <cell r="O374"/>
          <cell r="P374">
            <v>97002</v>
          </cell>
          <cell r="Q374"/>
          <cell r="R374"/>
          <cell r="S374"/>
          <cell r="T374">
            <v>97002</v>
          </cell>
          <cell r="U374"/>
          <cell r="V374"/>
          <cell r="W374" t="str">
            <v>2017-305780-IDEA-341</v>
          </cell>
        </row>
        <row r="375">
          <cell r="B375" t="str">
            <v>694375</v>
          </cell>
          <cell r="C375" t="str">
            <v>Tri-County Area School District</v>
          </cell>
          <cell r="D375" t="str">
            <v>159536713</v>
          </cell>
          <cell r="E375" t="str">
            <v>Tri-County Area School District</v>
          </cell>
          <cell r="F375" t="str">
            <v>IDEA Flow Through</v>
          </cell>
          <cell r="G375" t="str">
            <v>00</v>
          </cell>
          <cell r="H375">
            <v>139904</v>
          </cell>
          <cell r="I375">
            <v>139904</v>
          </cell>
          <cell r="J375"/>
          <cell r="K375"/>
          <cell r="L375">
            <v>139904</v>
          </cell>
          <cell r="M375"/>
          <cell r="N375"/>
          <cell r="O375"/>
          <cell r="P375">
            <v>139904</v>
          </cell>
          <cell r="Q375"/>
          <cell r="R375"/>
          <cell r="S375"/>
          <cell r="T375">
            <v>139904</v>
          </cell>
          <cell r="U375"/>
          <cell r="V375"/>
          <cell r="W375" t="str">
            <v>2017-694375-IDEA-341</v>
          </cell>
        </row>
        <row r="376">
          <cell r="B376" t="str">
            <v>035810</v>
          </cell>
          <cell r="C376" t="str">
            <v>Turtle Lake School District</v>
          </cell>
          <cell r="D376">
            <v>159540806</v>
          </cell>
          <cell r="E376" t="str">
            <v>Turtle Lake School District</v>
          </cell>
          <cell r="F376" t="str">
            <v>IDEA Flow Through</v>
          </cell>
          <cell r="G376" t="str">
            <v>00</v>
          </cell>
          <cell r="H376">
            <v>100762</v>
          </cell>
          <cell r="I376">
            <v>100762</v>
          </cell>
          <cell r="J376"/>
          <cell r="K376"/>
          <cell r="L376">
            <v>100762</v>
          </cell>
          <cell r="M376"/>
          <cell r="N376"/>
          <cell r="O376"/>
          <cell r="P376">
            <v>100762</v>
          </cell>
          <cell r="Q376"/>
          <cell r="R376"/>
          <cell r="S376"/>
          <cell r="T376">
            <v>100762</v>
          </cell>
          <cell r="U376"/>
          <cell r="V376"/>
          <cell r="W376" t="str">
            <v>2017-035810-IDEA-341</v>
          </cell>
        </row>
        <row r="377">
          <cell r="B377" t="str">
            <v>305817</v>
          </cell>
          <cell r="C377" t="str">
            <v>Twin Lakes #4 School District</v>
          </cell>
          <cell r="D377" t="str">
            <v>100084458</v>
          </cell>
          <cell r="E377" t="str">
            <v>Twin Lakes #4 School District</v>
          </cell>
          <cell r="F377" t="str">
            <v>IDEA Flow Through</v>
          </cell>
          <cell r="G377" t="str">
            <v>00</v>
          </cell>
          <cell r="H377">
            <v>82956</v>
          </cell>
          <cell r="I377">
            <v>82956</v>
          </cell>
          <cell r="J377"/>
          <cell r="K377"/>
          <cell r="L377">
            <v>82956</v>
          </cell>
          <cell r="M377"/>
          <cell r="N377"/>
          <cell r="O377"/>
          <cell r="P377">
            <v>82956</v>
          </cell>
          <cell r="Q377"/>
          <cell r="R377"/>
          <cell r="S377"/>
          <cell r="T377">
            <v>82956</v>
          </cell>
          <cell r="U377"/>
          <cell r="V377"/>
          <cell r="W377" t="str">
            <v>2017-305817-IDEA-341</v>
          </cell>
        </row>
        <row r="378">
          <cell r="B378" t="str">
            <v>365824</v>
          </cell>
          <cell r="C378" t="str">
            <v>Two Rivers School District</v>
          </cell>
          <cell r="D378" t="str">
            <v>100084466</v>
          </cell>
          <cell r="E378" t="str">
            <v>Two Rivers School District</v>
          </cell>
          <cell r="F378" t="str">
            <v>IDEA Flow Through</v>
          </cell>
          <cell r="G378" t="str">
            <v>00</v>
          </cell>
          <cell r="H378">
            <v>372883</v>
          </cell>
          <cell r="I378">
            <v>372883</v>
          </cell>
          <cell r="J378"/>
          <cell r="K378"/>
          <cell r="L378">
            <v>372883</v>
          </cell>
          <cell r="M378"/>
          <cell r="N378"/>
          <cell r="O378"/>
          <cell r="P378">
            <v>372883</v>
          </cell>
          <cell r="Q378"/>
          <cell r="R378"/>
          <cell r="S378"/>
          <cell r="T378">
            <v>372883</v>
          </cell>
          <cell r="U378"/>
          <cell r="V378"/>
          <cell r="W378" t="str">
            <v>2017-365824-IDEA-341</v>
          </cell>
        </row>
        <row r="379">
          <cell r="B379" t="str">
            <v>515859</v>
          </cell>
          <cell r="C379" t="str">
            <v>Union Grove Joint #1 School District</v>
          </cell>
          <cell r="D379">
            <v>193079324</v>
          </cell>
          <cell r="E379" t="str">
            <v>Union Grove Joint #1 School District</v>
          </cell>
          <cell r="F379" t="str">
            <v>IDEA Flow Through</v>
          </cell>
          <cell r="G379" t="str">
            <v>00</v>
          </cell>
          <cell r="H379">
            <v>140337</v>
          </cell>
          <cell r="I379">
            <v>140337</v>
          </cell>
          <cell r="J379"/>
          <cell r="K379"/>
          <cell r="L379">
            <v>140337</v>
          </cell>
          <cell r="M379"/>
          <cell r="N379"/>
          <cell r="O379"/>
          <cell r="P379">
            <v>140337</v>
          </cell>
          <cell r="Q379"/>
          <cell r="R379"/>
          <cell r="S379"/>
          <cell r="T379">
            <v>140337</v>
          </cell>
          <cell r="U379"/>
          <cell r="V379"/>
          <cell r="W379" t="str">
            <v>2017-515859-IDEA-341</v>
          </cell>
        </row>
        <row r="380">
          <cell r="B380" t="str">
            <v>515852</v>
          </cell>
          <cell r="C380" t="str">
            <v>Union Grove UHS School District</v>
          </cell>
          <cell r="D380" t="str">
            <v>022769921</v>
          </cell>
          <cell r="E380" t="str">
            <v>Union Grove UHS School District</v>
          </cell>
          <cell r="F380" t="str">
            <v>IDEA Flow Through</v>
          </cell>
          <cell r="G380" t="str">
            <v>00</v>
          </cell>
          <cell r="H380">
            <v>153750</v>
          </cell>
          <cell r="I380">
            <v>153750</v>
          </cell>
          <cell r="J380"/>
          <cell r="K380"/>
          <cell r="L380">
            <v>153750</v>
          </cell>
          <cell r="M380"/>
          <cell r="N380"/>
          <cell r="O380"/>
          <cell r="P380">
            <v>153750</v>
          </cell>
          <cell r="Q380"/>
          <cell r="R380"/>
          <cell r="S380"/>
          <cell r="T380">
            <v>153750</v>
          </cell>
          <cell r="U380"/>
          <cell r="V380"/>
          <cell r="W380" t="str">
            <v>2017-515852-IDEA-341</v>
          </cell>
        </row>
        <row r="381">
          <cell r="B381" t="str">
            <v>480238</v>
          </cell>
          <cell r="C381" t="str">
            <v>Unity School District</v>
          </cell>
          <cell r="D381" t="str">
            <v>050345990</v>
          </cell>
          <cell r="E381" t="str">
            <v>Unity School District</v>
          </cell>
          <cell r="F381" t="str">
            <v>IDEA Flow Through</v>
          </cell>
          <cell r="G381" t="str">
            <v>00</v>
          </cell>
          <cell r="H381">
            <v>202326</v>
          </cell>
          <cell r="I381">
            <v>202326</v>
          </cell>
          <cell r="J381"/>
          <cell r="K381"/>
          <cell r="L381">
            <v>202326</v>
          </cell>
          <cell r="M381"/>
          <cell r="N381"/>
          <cell r="O381"/>
          <cell r="P381">
            <v>202326</v>
          </cell>
          <cell r="Q381"/>
          <cell r="R381"/>
          <cell r="S381"/>
          <cell r="T381">
            <v>202326</v>
          </cell>
          <cell r="U381"/>
          <cell r="V381"/>
          <cell r="W381" t="str">
            <v>2017-480238-IDEA-341</v>
          </cell>
        </row>
        <row r="382">
          <cell r="B382" t="str">
            <v>365866</v>
          </cell>
          <cell r="C382" t="str">
            <v>Valders Area School District</v>
          </cell>
          <cell r="D382" t="str">
            <v>016784712</v>
          </cell>
          <cell r="E382" t="str">
            <v>Valders Area School District</v>
          </cell>
          <cell r="F382" t="str">
            <v>IDEA Flow Through</v>
          </cell>
          <cell r="G382" t="str">
            <v>00</v>
          </cell>
          <cell r="H382">
            <v>206108</v>
          </cell>
          <cell r="I382">
            <v>206108</v>
          </cell>
          <cell r="J382"/>
          <cell r="K382"/>
          <cell r="L382">
            <v>206108</v>
          </cell>
          <cell r="M382"/>
          <cell r="N382"/>
          <cell r="O382"/>
          <cell r="P382">
            <v>206108</v>
          </cell>
          <cell r="Q382"/>
          <cell r="R382"/>
          <cell r="S382"/>
          <cell r="T382">
            <v>206108</v>
          </cell>
          <cell r="U382"/>
          <cell r="V382"/>
          <cell r="W382" t="str">
            <v>2017-365866-IDEA-341</v>
          </cell>
        </row>
        <row r="383">
          <cell r="B383" t="str">
            <v>135901</v>
          </cell>
          <cell r="C383" t="str">
            <v>Verona Area School District</v>
          </cell>
          <cell r="D383" t="str">
            <v>005421763</v>
          </cell>
          <cell r="E383" t="str">
            <v>Verona Area School District</v>
          </cell>
          <cell r="F383" t="str">
            <v>IDEA Flow Through</v>
          </cell>
          <cell r="G383" t="str">
            <v>00</v>
          </cell>
          <cell r="H383">
            <v>904307</v>
          </cell>
          <cell r="I383">
            <v>904307</v>
          </cell>
          <cell r="J383"/>
          <cell r="K383"/>
          <cell r="L383">
            <v>904307</v>
          </cell>
          <cell r="M383"/>
          <cell r="N383"/>
          <cell r="O383"/>
          <cell r="P383">
            <v>904307</v>
          </cell>
          <cell r="Q383"/>
          <cell r="R383"/>
          <cell r="S383"/>
          <cell r="T383">
            <v>904307</v>
          </cell>
          <cell r="U383"/>
          <cell r="V383"/>
          <cell r="W383" t="str">
            <v>2017-135901-IDEA-341</v>
          </cell>
        </row>
        <row r="384">
          <cell r="B384" t="str">
            <v>625985</v>
          </cell>
          <cell r="C384" t="str">
            <v>Viroqua Area School District</v>
          </cell>
          <cell r="D384" t="str">
            <v>800916025</v>
          </cell>
          <cell r="E384" t="str">
            <v>Viroqua Area School District</v>
          </cell>
          <cell r="F384" t="str">
            <v>IDEA Flow Through</v>
          </cell>
          <cell r="G384" t="str">
            <v>00</v>
          </cell>
          <cell r="H384">
            <v>298986</v>
          </cell>
          <cell r="I384">
            <v>298986</v>
          </cell>
          <cell r="J384"/>
          <cell r="K384"/>
          <cell r="L384">
            <v>298986</v>
          </cell>
          <cell r="M384"/>
          <cell r="N384"/>
          <cell r="O384"/>
          <cell r="P384">
            <v>298986</v>
          </cell>
          <cell r="Q384"/>
          <cell r="R384"/>
          <cell r="S384"/>
          <cell r="T384">
            <v>298986</v>
          </cell>
          <cell r="U384"/>
          <cell r="V384"/>
          <cell r="W384" t="str">
            <v>2017-625985-IDEA-341</v>
          </cell>
        </row>
        <row r="385">
          <cell r="B385" t="str">
            <v>215992</v>
          </cell>
          <cell r="C385" t="str">
            <v>Wabeno Area School District</v>
          </cell>
          <cell r="D385">
            <v>100084524</v>
          </cell>
          <cell r="E385" t="str">
            <v>Wabeno Area School District</v>
          </cell>
          <cell r="F385" t="str">
            <v>IDEA Flow Through</v>
          </cell>
          <cell r="G385" t="str">
            <v>00</v>
          </cell>
          <cell r="H385">
            <v>117399</v>
          </cell>
          <cell r="I385">
            <v>117399</v>
          </cell>
          <cell r="J385"/>
          <cell r="K385"/>
          <cell r="L385">
            <v>117399</v>
          </cell>
          <cell r="M385"/>
          <cell r="N385"/>
          <cell r="O385"/>
          <cell r="P385">
            <v>117399</v>
          </cell>
          <cell r="Q385"/>
          <cell r="R385"/>
          <cell r="S385"/>
          <cell r="T385">
            <v>117399</v>
          </cell>
          <cell r="U385"/>
          <cell r="V385"/>
          <cell r="W385" t="str">
            <v>2017-215992-IDEA-341</v>
          </cell>
        </row>
        <row r="386">
          <cell r="B386" t="str">
            <v>646022</v>
          </cell>
          <cell r="C386" t="str">
            <v>Walworth Joint School District #1</v>
          </cell>
          <cell r="D386" t="str">
            <v>026432740</v>
          </cell>
          <cell r="E386" t="str">
            <v>Walworth Joint School District #1</v>
          </cell>
          <cell r="F386" t="str">
            <v>IDEA Flow Through</v>
          </cell>
          <cell r="G386" t="str">
            <v>00</v>
          </cell>
          <cell r="H386">
            <v>92217</v>
          </cell>
          <cell r="I386">
            <v>92217</v>
          </cell>
          <cell r="J386"/>
          <cell r="K386"/>
          <cell r="L386">
            <v>92217</v>
          </cell>
          <cell r="M386"/>
          <cell r="N386"/>
          <cell r="O386"/>
          <cell r="P386">
            <v>92217</v>
          </cell>
          <cell r="Q386"/>
          <cell r="R386"/>
          <cell r="S386"/>
          <cell r="T386">
            <v>92217</v>
          </cell>
          <cell r="U386"/>
          <cell r="V386"/>
          <cell r="W386" t="str">
            <v>2017-646022-IDEA-341</v>
          </cell>
        </row>
        <row r="387">
          <cell r="B387" t="str">
            <v>046027</v>
          </cell>
          <cell r="C387" t="str">
            <v>Washburn School District</v>
          </cell>
          <cell r="D387">
            <v>100084557</v>
          </cell>
          <cell r="E387" t="str">
            <v>Washburn School District</v>
          </cell>
          <cell r="F387" t="str">
            <v>IDEA Flow Through</v>
          </cell>
          <cell r="G387" t="str">
            <v>00</v>
          </cell>
          <cell r="H387">
            <v>122094</v>
          </cell>
          <cell r="I387">
            <v>122094</v>
          </cell>
          <cell r="J387"/>
          <cell r="K387"/>
          <cell r="L387">
            <v>122094</v>
          </cell>
          <cell r="M387"/>
          <cell r="N387"/>
          <cell r="O387"/>
          <cell r="P387">
            <v>122094</v>
          </cell>
          <cell r="Q387"/>
          <cell r="R387"/>
          <cell r="S387"/>
          <cell r="T387">
            <v>122094</v>
          </cell>
          <cell r="U387"/>
          <cell r="V387"/>
          <cell r="W387" t="str">
            <v>2017-046027-IDEA-341</v>
          </cell>
        </row>
        <row r="388">
          <cell r="B388" t="str">
            <v>156069</v>
          </cell>
          <cell r="C388" t="str">
            <v>Washington School District</v>
          </cell>
          <cell r="D388">
            <v>159326917</v>
          </cell>
          <cell r="E388" t="str">
            <v>Washington School District</v>
          </cell>
          <cell r="F388" t="str">
            <v>IDEA Flow Through</v>
          </cell>
          <cell r="G388" t="str">
            <v>00</v>
          </cell>
          <cell r="H388">
            <v>18838</v>
          </cell>
          <cell r="I388">
            <v>18838</v>
          </cell>
          <cell r="J388"/>
          <cell r="K388"/>
          <cell r="L388">
            <v>18838</v>
          </cell>
          <cell r="M388"/>
          <cell r="N388"/>
          <cell r="O388"/>
          <cell r="P388">
            <v>18838</v>
          </cell>
          <cell r="Q388"/>
          <cell r="R388"/>
          <cell r="S388"/>
          <cell r="T388">
            <v>18838</v>
          </cell>
          <cell r="U388"/>
          <cell r="V388"/>
          <cell r="W388" t="str">
            <v>2017-156069-IDEA-341</v>
          </cell>
        </row>
        <row r="389">
          <cell r="B389" t="str">
            <v>516104</v>
          </cell>
          <cell r="C389" t="str">
            <v>Washington-Caldwell School District</v>
          </cell>
          <cell r="D389" t="str">
            <v>051987568</v>
          </cell>
          <cell r="E389" t="str">
            <v>Washington-Caldwell School District</v>
          </cell>
          <cell r="F389" t="str">
            <v>IDEA Flow Through</v>
          </cell>
          <cell r="G389" t="str">
            <v>00</v>
          </cell>
          <cell r="H389">
            <v>32282</v>
          </cell>
          <cell r="I389">
            <v>32282</v>
          </cell>
          <cell r="J389"/>
          <cell r="K389"/>
          <cell r="L389">
            <v>32282</v>
          </cell>
          <cell r="M389"/>
          <cell r="N389"/>
          <cell r="O389"/>
          <cell r="P389">
            <v>32282</v>
          </cell>
          <cell r="Q389"/>
          <cell r="R389"/>
          <cell r="S389"/>
          <cell r="T389">
            <v>32282</v>
          </cell>
          <cell r="U389"/>
          <cell r="V389"/>
          <cell r="W389" t="str">
            <v>2017-516104-IDEA-341</v>
          </cell>
        </row>
        <row r="390">
          <cell r="B390" t="str">
            <v>516113</v>
          </cell>
          <cell r="C390" t="str">
            <v>Waterford Graded Joint #1 School District</v>
          </cell>
          <cell r="D390">
            <v>100592047</v>
          </cell>
          <cell r="E390" t="str">
            <v>Waterford Graded School District</v>
          </cell>
          <cell r="F390" t="str">
            <v>IDEA Flow Through</v>
          </cell>
          <cell r="G390" t="str">
            <v>00</v>
          </cell>
          <cell r="H390">
            <v>271702</v>
          </cell>
          <cell r="I390">
            <v>271702</v>
          </cell>
          <cell r="J390"/>
          <cell r="K390"/>
          <cell r="L390">
            <v>271702</v>
          </cell>
          <cell r="M390"/>
          <cell r="N390"/>
          <cell r="O390"/>
          <cell r="P390">
            <v>271702</v>
          </cell>
          <cell r="Q390"/>
          <cell r="R390"/>
          <cell r="S390"/>
          <cell r="T390">
            <v>271702</v>
          </cell>
          <cell r="U390"/>
          <cell r="V390"/>
          <cell r="W390" t="str">
            <v>2017-516113-IDEA-341</v>
          </cell>
        </row>
        <row r="391">
          <cell r="B391" t="str">
            <v>516083</v>
          </cell>
          <cell r="C391" t="str">
            <v>Waterford UHS School District</v>
          </cell>
          <cell r="D391" t="str">
            <v>022957252</v>
          </cell>
          <cell r="E391" t="str">
            <v>Waterford UHS School District</v>
          </cell>
          <cell r="F391" t="str">
            <v>IDEA Flow Through</v>
          </cell>
          <cell r="G391" t="str">
            <v>00</v>
          </cell>
          <cell r="H391">
            <v>162743</v>
          </cell>
          <cell r="I391">
            <v>162743</v>
          </cell>
          <cell r="J391"/>
          <cell r="K391"/>
          <cell r="L391">
            <v>162743</v>
          </cell>
          <cell r="M391"/>
          <cell r="N391"/>
          <cell r="O391"/>
          <cell r="P391">
            <v>162743</v>
          </cell>
          <cell r="Q391"/>
          <cell r="R391"/>
          <cell r="S391"/>
          <cell r="T391">
            <v>162743</v>
          </cell>
          <cell r="U391"/>
          <cell r="V391"/>
          <cell r="W391" t="str">
            <v>2017-516083-IDEA-341</v>
          </cell>
        </row>
        <row r="392">
          <cell r="B392" t="str">
            <v>286118</v>
          </cell>
          <cell r="C392" t="str">
            <v>Waterloo School District</v>
          </cell>
          <cell r="D392">
            <v>100084607</v>
          </cell>
          <cell r="E392" t="str">
            <v>Waterloo School District</v>
          </cell>
          <cell r="F392" t="str">
            <v>IDEA Flow Through</v>
          </cell>
          <cell r="G392" t="str">
            <v>00</v>
          </cell>
          <cell r="H392">
            <v>183798</v>
          </cell>
          <cell r="I392">
            <v>183798</v>
          </cell>
          <cell r="J392"/>
          <cell r="K392"/>
          <cell r="L392">
            <v>183798</v>
          </cell>
          <cell r="M392"/>
          <cell r="N392"/>
          <cell r="O392"/>
          <cell r="P392">
            <v>183798</v>
          </cell>
          <cell r="Q392"/>
          <cell r="R392"/>
          <cell r="S392"/>
          <cell r="T392">
            <v>183798</v>
          </cell>
          <cell r="U392"/>
          <cell r="V392"/>
          <cell r="W392" t="str">
            <v>2017-286118-IDEA-341</v>
          </cell>
        </row>
        <row r="393">
          <cell r="B393" t="str">
            <v>286125</v>
          </cell>
          <cell r="C393" t="str">
            <v>Watertown School District</v>
          </cell>
          <cell r="D393" t="str">
            <v>084230218</v>
          </cell>
          <cell r="E393" t="str">
            <v>Watertown School District</v>
          </cell>
          <cell r="F393" t="str">
            <v>IDEA Flow Through</v>
          </cell>
          <cell r="G393" t="str">
            <v>00</v>
          </cell>
          <cell r="H393">
            <v>979526</v>
          </cell>
          <cell r="I393">
            <v>979526</v>
          </cell>
          <cell r="J393"/>
          <cell r="K393"/>
          <cell r="L393">
            <v>979526</v>
          </cell>
          <cell r="M393"/>
          <cell r="N393"/>
          <cell r="O393"/>
          <cell r="P393">
            <v>979526</v>
          </cell>
          <cell r="Q393"/>
          <cell r="R393"/>
          <cell r="S393"/>
          <cell r="T393">
            <v>979526</v>
          </cell>
          <cell r="U393"/>
          <cell r="V393"/>
          <cell r="W393" t="str">
            <v>2017-286125-IDEA-341</v>
          </cell>
        </row>
        <row r="394">
          <cell r="B394" t="str">
            <v>676174</v>
          </cell>
          <cell r="C394" t="str">
            <v>Waukesha School District</v>
          </cell>
          <cell r="D394" t="str">
            <v>060458049</v>
          </cell>
          <cell r="E394" t="str">
            <v>Waukesha School District</v>
          </cell>
          <cell r="F394" t="str">
            <v>IDEA Flow Through</v>
          </cell>
          <cell r="G394" t="str">
            <v>00</v>
          </cell>
          <cell r="H394">
            <v>2631242</v>
          </cell>
          <cell r="I394">
            <v>2631242</v>
          </cell>
          <cell r="J394"/>
          <cell r="K394"/>
          <cell r="L394">
            <v>2631242</v>
          </cell>
          <cell r="M394"/>
          <cell r="N394"/>
          <cell r="O394"/>
          <cell r="P394">
            <v>2631242</v>
          </cell>
          <cell r="Q394"/>
          <cell r="R394"/>
          <cell r="S394"/>
          <cell r="T394">
            <v>2631242</v>
          </cell>
          <cell r="U394"/>
          <cell r="V394"/>
          <cell r="W394" t="str">
            <v>2017-676174-IDEA-341</v>
          </cell>
        </row>
        <row r="395">
          <cell r="B395" t="str">
            <v>136181</v>
          </cell>
          <cell r="C395" t="str">
            <v>Waunakee Community School District</v>
          </cell>
          <cell r="D395" t="str">
            <v>099133423</v>
          </cell>
          <cell r="E395" t="str">
            <v>Waunakee Community School District</v>
          </cell>
          <cell r="F395" t="str">
            <v>IDEA Flow Through</v>
          </cell>
          <cell r="G395" t="str">
            <v>00</v>
          </cell>
          <cell r="H395">
            <v>693864</v>
          </cell>
          <cell r="I395">
            <v>693864</v>
          </cell>
          <cell r="J395"/>
          <cell r="K395"/>
          <cell r="L395">
            <v>693864</v>
          </cell>
          <cell r="M395"/>
          <cell r="N395"/>
          <cell r="O395"/>
          <cell r="P395">
            <v>693864</v>
          </cell>
          <cell r="Q395"/>
          <cell r="R395"/>
          <cell r="S395"/>
          <cell r="T395">
            <v>693864</v>
          </cell>
          <cell r="U395"/>
          <cell r="V395"/>
          <cell r="W395" t="str">
            <v>2017-136181-IDEA-341</v>
          </cell>
        </row>
        <row r="396">
          <cell r="B396" t="str">
            <v>686195</v>
          </cell>
          <cell r="C396" t="str">
            <v>Waupaca School District</v>
          </cell>
          <cell r="D396">
            <v>100675560</v>
          </cell>
          <cell r="E396" t="str">
            <v>Waupaca School District</v>
          </cell>
          <cell r="F396" t="str">
            <v>IDEA Flow Through</v>
          </cell>
          <cell r="G396" t="str">
            <v>00</v>
          </cell>
          <cell r="H396">
            <v>420890</v>
          </cell>
          <cell r="I396">
            <v>420890</v>
          </cell>
          <cell r="J396"/>
          <cell r="K396"/>
          <cell r="L396">
            <v>420890</v>
          </cell>
          <cell r="M396"/>
          <cell r="N396"/>
          <cell r="O396"/>
          <cell r="P396">
            <v>420890</v>
          </cell>
          <cell r="Q396"/>
          <cell r="R396"/>
          <cell r="S396"/>
          <cell r="T396">
            <v>420890</v>
          </cell>
          <cell r="U396"/>
          <cell r="V396"/>
          <cell r="W396" t="str">
            <v>2017-686195-IDEA-341</v>
          </cell>
        </row>
        <row r="397">
          <cell r="B397" t="str">
            <v>206216</v>
          </cell>
          <cell r="C397" t="str">
            <v>Waupun School District</v>
          </cell>
          <cell r="D397" t="str">
            <v>093029130</v>
          </cell>
          <cell r="E397" t="str">
            <v>Waupun School District</v>
          </cell>
          <cell r="F397" t="str">
            <v>IDEA Flow Through</v>
          </cell>
          <cell r="G397" t="str">
            <v>00</v>
          </cell>
          <cell r="H397">
            <v>454485</v>
          </cell>
          <cell r="I397">
            <v>454485</v>
          </cell>
          <cell r="J397"/>
          <cell r="K397"/>
          <cell r="L397">
            <v>454485</v>
          </cell>
          <cell r="M397"/>
          <cell r="N397"/>
          <cell r="O397"/>
          <cell r="P397">
            <v>454485</v>
          </cell>
          <cell r="Q397"/>
          <cell r="R397"/>
          <cell r="S397"/>
          <cell r="T397">
            <v>454485</v>
          </cell>
          <cell r="U397"/>
          <cell r="V397"/>
          <cell r="W397" t="str">
            <v>2017-206216-IDEA-341</v>
          </cell>
        </row>
        <row r="398">
          <cell r="B398" t="str">
            <v>376223</v>
          </cell>
          <cell r="C398" t="str">
            <v>Wausau School District</v>
          </cell>
          <cell r="D398" t="str">
            <v>099943987</v>
          </cell>
          <cell r="E398" t="str">
            <v>Wausau School District</v>
          </cell>
          <cell r="F398" t="str">
            <v>IDEA Flow Through</v>
          </cell>
          <cell r="G398" t="str">
            <v>00</v>
          </cell>
          <cell r="H398">
            <v>1743689</v>
          </cell>
          <cell r="I398">
            <v>1743689</v>
          </cell>
          <cell r="J398"/>
          <cell r="K398"/>
          <cell r="L398">
            <v>1743689</v>
          </cell>
          <cell r="M398"/>
          <cell r="N398"/>
          <cell r="O398"/>
          <cell r="P398">
            <v>1743689</v>
          </cell>
          <cell r="Q398"/>
          <cell r="R398"/>
          <cell r="S398"/>
          <cell r="T398">
            <v>1743689</v>
          </cell>
          <cell r="U398"/>
          <cell r="V398"/>
          <cell r="W398" t="str">
            <v>2017-376223-IDEA-341</v>
          </cell>
        </row>
        <row r="399">
          <cell r="B399" t="str">
            <v>386230</v>
          </cell>
          <cell r="C399" t="str">
            <v>Wausaukee School District</v>
          </cell>
          <cell r="D399">
            <v>100084623</v>
          </cell>
          <cell r="E399" t="str">
            <v>Wausaukee School District</v>
          </cell>
          <cell r="F399" t="str">
            <v>IDEA Flow Through</v>
          </cell>
          <cell r="G399" t="str">
            <v>00</v>
          </cell>
          <cell r="H399">
            <v>113208</v>
          </cell>
          <cell r="I399">
            <v>113208</v>
          </cell>
          <cell r="J399"/>
          <cell r="K399"/>
          <cell r="L399">
            <v>113208</v>
          </cell>
          <cell r="M399"/>
          <cell r="N399"/>
          <cell r="O399"/>
          <cell r="P399">
            <v>113208</v>
          </cell>
          <cell r="Q399"/>
          <cell r="R399"/>
          <cell r="S399"/>
          <cell r="T399">
            <v>113208</v>
          </cell>
          <cell r="U399"/>
          <cell r="V399"/>
          <cell r="W399" t="str">
            <v>2017-386230-IDEA-341</v>
          </cell>
        </row>
        <row r="400">
          <cell r="B400" t="str">
            <v>696237</v>
          </cell>
          <cell r="C400" t="str">
            <v>Wautoma Area School District</v>
          </cell>
          <cell r="D400" t="str">
            <v>784683252</v>
          </cell>
          <cell r="E400" t="str">
            <v>Wautoma Area School District</v>
          </cell>
          <cell r="F400" t="str">
            <v>IDEA Flow Through</v>
          </cell>
          <cell r="G400" t="str">
            <v>00</v>
          </cell>
          <cell r="H400">
            <v>292730</v>
          </cell>
          <cell r="I400">
            <v>292730</v>
          </cell>
          <cell r="J400"/>
          <cell r="K400"/>
          <cell r="L400">
            <v>292730</v>
          </cell>
          <cell r="M400"/>
          <cell r="N400"/>
          <cell r="O400"/>
          <cell r="P400">
            <v>292730</v>
          </cell>
          <cell r="Q400"/>
          <cell r="R400"/>
          <cell r="S400"/>
          <cell r="T400">
            <v>292730</v>
          </cell>
          <cell r="U400"/>
          <cell r="V400"/>
          <cell r="W400" t="str">
            <v>2017-696237-IDEA-341</v>
          </cell>
        </row>
        <row r="401">
          <cell r="B401" t="str">
            <v>406244</v>
          </cell>
          <cell r="C401" t="str">
            <v>Wauwatosa School District</v>
          </cell>
          <cell r="D401">
            <v>100084631</v>
          </cell>
          <cell r="E401" t="str">
            <v>Wauwatosa School District</v>
          </cell>
          <cell r="F401" t="str">
            <v>IDEA Flow Through</v>
          </cell>
          <cell r="G401" t="str">
            <v>00</v>
          </cell>
          <cell r="H401">
            <v>1403561</v>
          </cell>
          <cell r="I401">
            <v>1403561</v>
          </cell>
          <cell r="J401"/>
          <cell r="K401"/>
          <cell r="L401">
            <v>1403561</v>
          </cell>
          <cell r="M401"/>
          <cell r="N401"/>
          <cell r="O401"/>
          <cell r="P401">
            <v>1403561</v>
          </cell>
          <cell r="Q401"/>
          <cell r="R401"/>
          <cell r="S401"/>
          <cell r="T401">
            <v>1403561</v>
          </cell>
          <cell r="U401"/>
          <cell r="V401"/>
          <cell r="W401" t="str">
            <v>2017-406244-IDEA-341</v>
          </cell>
        </row>
        <row r="402">
          <cell r="B402" t="str">
            <v>126251</v>
          </cell>
          <cell r="C402" t="str">
            <v>Wauzeka-Steuben School District</v>
          </cell>
          <cell r="D402">
            <v>189346224</v>
          </cell>
          <cell r="E402" t="str">
            <v>Wauzeka-Steuben School District</v>
          </cell>
          <cell r="F402" t="str">
            <v>IDEA Flow Through</v>
          </cell>
          <cell r="G402" t="str">
            <v>00</v>
          </cell>
          <cell r="H402">
            <v>75976</v>
          </cell>
          <cell r="I402">
            <v>75976</v>
          </cell>
          <cell r="J402"/>
          <cell r="K402"/>
          <cell r="L402">
            <v>75976</v>
          </cell>
          <cell r="M402"/>
          <cell r="N402"/>
          <cell r="O402"/>
          <cell r="P402">
            <v>75976</v>
          </cell>
          <cell r="Q402"/>
          <cell r="R402"/>
          <cell r="S402"/>
          <cell r="T402">
            <v>75976</v>
          </cell>
          <cell r="U402"/>
          <cell r="V402"/>
          <cell r="W402" t="str">
            <v>2017-126251-IDEA-341</v>
          </cell>
        </row>
        <row r="403">
          <cell r="B403" t="str">
            <v>076293</v>
          </cell>
          <cell r="C403" t="str">
            <v>Webster School District</v>
          </cell>
          <cell r="D403" t="str">
            <v>100084656</v>
          </cell>
          <cell r="E403" t="str">
            <v>Webster School District</v>
          </cell>
          <cell r="F403" t="str">
            <v>IDEA Flow Through</v>
          </cell>
          <cell r="G403" t="str">
            <v>00</v>
          </cell>
          <cell r="H403">
            <v>148077</v>
          </cell>
          <cell r="I403">
            <v>148077</v>
          </cell>
          <cell r="J403"/>
          <cell r="K403"/>
          <cell r="L403">
            <v>148077</v>
          </cell>
          <cell r="M403"/>
          <cell r="N403"/>
          <cell r="O403"/>
          <cell r="P403">
            <v>148077</v>
          </cell>
          <cell r="Q403"/>
          <cell r="R403"/>
          <cell r="S403"/>
          <cell r="T403">
            <v>148077</v>
          </cell>
          <cell r="U403"/>
          <cell r="V403"/>
          <cell r="W403" t="str">
            <v>2017-076293-IDEA-341</v>
          </cell>
        </row>
        <row r="404">
          <cell r="B404" t="str">
            <v>406300</v>
          </cell>
          <cell r="C404" t="str">
            <v>West Allis School District</v>
          </cell>
          <cell r="D404" t="str">
            <v>089847107</v>
          </cell>
          <cell r="E404" t="str">
            <v>West Allis School District</v>
          </cell>
          <cell r="F404" t="str">
            <v>IDEA Flow Through</v>
          </cell>
          <cell r="G404" t="str">
            <v>00</v>
          </cell>
          <cell r="H404">
            <v>1976037</v>
          </cell>
          <cell r="I404">
            <v>1976037</v>
          </cell>
          <cell r="J404"/>
          <cell r="K404"/>
          <cell r="L404">
            <v>1976037</v>
          </cell>
          <cell r="M404"/>
          <cell r="N404"/>
          <cell r="O404"/>
          <cell r="P404">
            <v>1976037</v>
          </cell>
          <cell r="Q404"/>
          <cell r="R404"/>
          <cell r="S404"/>
          <cell r="T404">
            <v>1976037</v>
          </cell>
          <cell r="U404"/>
          <cell r="V404"/>
          <cell r="W404" t="str">
            <v>2017-406300-IDEA-341</v>
          </cell>
        </row>
        <row r="405">
          <cell r="B405" t="str">
            <v>666307</v>
          </cell>
          <cell r="C405" t="str">
            <v>West Bend School District</v>
          </cell>
          <cell r="D405" t="str">
            <v>071156046</v>
          </cell>
          <cell r="E405" t="str">
            <v>West Bend School District</v>
          </cell>
          <cell r="F405" t="str">
            <v>IDEA Flow Through</v>
          </cell>
          <cell r="G405" t="str">
            <v>00</v>
          </cell>
          <cell r="H405">
            <v>1394540</v>
          </cell>
          <cell r="I405">
            <v>1394540</v>
          </cell>
          <cell r="J405"/>
          <cell r="K405"/>
          <cell r="L405">
            <v>1394540</v>
          </cell>
          <cell r="M405"/>
          <cell r="N405"/>
          <cell r="O405"/>
          <cell r="P405">
            <v>1394540</v>
          </cell>
          <cell r="Q405"/>
          <cell r="R405"/>
          <cell r="S405"/>
          <cell r="T405">
            <v>1394540</v>
          </cell>
          <cell r="U405"/>
          <cell r="V405"/>
          <cell r="W405" t="str">
            <v>2017-666307-IDEA-341</v>
          </cell>
        </row>
        <row r="406">
          <cell r="B406" t="str">
            <v>056328</v>
          </cell>
          <cell r="C406" t="str">
            <v>West De Pere School District</v>
          </cell>
          <cell r="D406" t="str">
            <v>001871169</v>
          </cell>
          <cell r="E406" t="str">
            <v>West De Pere School District</v>
          </cell>
          <cell r="F406" t="str">
            <v>IDEA Flow Through</v>
          </cell>
          <cell r="G406" t="str">
            <v>00</v>
          </cell>
          <cell r="H406">
            <v>552234</v>
          </cell>
          <cell r="I406">
            <v>552234</v>
          </cell>
          <cell r="J406"/>
          <cell r="K406"/>
          <cell r="L406">
            <v>552234</v>
          </cell>
          <cell r="M406"/>
          <cell r="N406"/>
          <cell r="O406"/>
          <cell r="P406">
            <v>552234</v>
          </cell>
          <cell r="Q406"/>
          <cell r="R406"/>
          <cell r="S406"/>
          <cell r="T406">
            <v>552234</v>
          </cell>
          <cell r="U406"/>
          <cell r="V406"/>
          <cell r="W406" t="str">
            <v>2017-056328-IDEA-341</v>
          </cell>
        </row>
        <row r="407">
          <cell r="B407" t="str">
            <v>326370</v>
          </cell>
          <cell r="C407" t="str">
            <v>West Salem School District</v>
          </cell>
          <cell r="D407" t="str">
            <v>193078730</v>
          </cell>
          <cell r="E407" t="str">
            <v>West Salem School District</v>
          </cell>
          <cell r="F407" t="str">
            <v>IDEA Flow Through</v>
          </cell>
          <cell r="G407" t="str">
            <v>00</v>
          </cell>
          <cell r="H407">
            <v>335807</v>
          </cell>
          <cell r="I407">
            <v>335807</v>
          </cell>
          <cell r="J407"/>
          <cell r="K407"/>
          <cell r="L407">
            <v>335807</v>
          </cell>
          <cell r="M407"/>
          <cell r="N407"/>
          <cell r="O407"/>
          <cell r="P407">
            <v>335807</v>
          </cell>
          <cell r="Q407"/>
          <cell r="R407"/>
          <cell r="S407"/>
          <cell r="T407">
            <v>335807</v>
          </cell>
          <cell r="U407"/>
          <cell r="V407"/>
          <cell r="W407" t="str">
            <v>2017-326370-IDEA-341</v>
          </cell>
        </row>
        <row r="408">
          <cell r="B408" t="str">
            <v>626321</v>
          </cell>
          <cell r="C408" t="str">
            <v>Westby Area School District</v>
          </cell>
          <cell r="D408" t="str">
            <v>026067629</v>
          </cell>
          <cell r="E408" t="str">
            <v>Westby Area School District</v>
          </cell>
          <cell r="F408" t="str">
            <v>IDEA Flow Through</v>
          </cell>
          <cell r="G408" t="str">
            <v>00</v>
          </cell>
          <cell r="H408">
            <v>244743</v>
          </cell>
          <cell r="I408">
            <v>244743</v>
          </cell>
          <cell r="J408"/>
          <cell r="K408"/>
          <cell r="L408">
            <v>244743</v>
          </cell>
          <cell r="M408"/>
          <cell r="N408"/>
          <cell r="O408"/>
          <cell r="P408">
            <v>244743</v>
          </cell>
          <cell r="Q408"/>
          <cell r="R408"/>
          <cell r="S408"/>
          <cell r="T408">
            <v>244743</v>
          </cell>
          <cell r="U408"/>
          <cell r="V408"/>
          <cell r="W408" t="str">
            <v>2017-626321-IDEA-341</v>
          </cell>
        </row>
        <row r="409">
          <cell r="B409" t="str">
            <v>396335</v>
          </cell>
          <cell r="C409" t="str">
            <v>Westfield School District</v>
          </cell>
          <cell r="D409" t="str">
            <v>008447752</v>
          </cell>
          <cell r="E409" t="str">
            <v>Westfield School District</v>
          </cell>
          <cell r="F409" t="str">
            <v>IDEA Flow Through</v>
          </cell>
          <cell r="G409" t="str">
            <v>00</v>
          </cell>
          <cell r="H409">
            <v>265916</v>
          </cell>
          <cell r="I409">
            <v>265916</v>
          </cell>
          <cell r="J409"/>
          <cell r="K409"/>
          <cell r="L409">
            <v>265916</v>
          </cell>
          <cell r="M409"/>
          <cell r="N409"/>
          <cell r="O409"/>
          <cell r="P409">
            <v>265916</v>
          </cell>
          <cell r="Q409"/>
          <cell r="R409"/>
          <cell r="S409"/>
          <cell r="T409">
            <v>265916</v>
          </cell>
          <cell r="U409"/>
          <cell r="V409"/>
          <cell r="W409" t="str">
            <v>2017-396335-IDEA-341</v>
          </cell>
        </row>
        <row r="410">
          <cell r="B410" t="str">
            <v>566354</v>
          </cell>
          <cell r="C410" t="str">
            <v>Weston School District</v>
          </cell>
          <cell r="D410">
            <v>876705344</v>
          </cell>
          <cell r="E410" t="str">
            <v>Weston School District</v>
          </cell>
          <cell r="F410" t="str">
            <v>IDEA Flow Through</v>
          </cell>
          <cell r="G410" t="str">
            <v>00</v>
          </cell>
          <cell r="H410">
            <v>89490</v>
          </cell>
          <cell r="I410">
            <v>89490</v>
          </cell>
          <cell r="J410"/>
          <cell r="K410"/>
          <cell r="L410">
            <v>89490</v>
          </cell>
          <cell r="M410"/>
          <cell r="N410"/>
          <cell r="O410"/>
          <cell r="P410">
            <v>89490</v>
          </cell>
          <cell r="Q410"/>
          <cell r="R410"/>
          <cell r="S410"/>
          <cell r="T410">
            <v>89490</v>
          </cell>
          <cell r="U410"/>
          <cell r="V410"/>
          <cell r="W410" t="str">
            <v>2017-566354-IDEA-341</v>
          </cell>
        </row>
        <row r="411">
          <cell r="B411" t="str">
            <v>686384</v>
          </cell>
          <cell r="C411" t="str">
            <v>Weyauwega-Fremont School District</v>
          </cell>
          <cell r="D411">
            <v>193079860</v>
          </cell>
          <cell r="E411" t="str">
            <v>Weyauwega-Fremont School District</v>
          </cell>
          <cell r="F411" t="str">
            <v>IDEA Flow Through</v>
          </cell>
          <cell r="G411" t="str">
            <v>00</v>
          </cell>
          <cell r="H411">
            <v>212187</v>
          </cell>
          <cell r="I411">
            <v>212187</v>
          </cell>
          <cell r="J411"/>
          <cell r="K411"/>
          <cell r="L411">
            <v>212187</v>
          </cell>
          <cell r="M411"/>
          <cell r="N411"/>
          <cell r="O411"/>
          <cell r="P411">
            <v>212187</v>
          </cell>
          <cell r="Q411"/>
          <cell r="R411"/>
          <cell r="S411"/>
          <cell r="T411">
            <v>212187</v>
          </cell>
          <cell r="U411"/>
          <cell r="V411"/>
          <cell r="W411" t="str">
            <v>2017-686384-IDEA-341</v>
          </cell>
        </row>
        <row r="412">
          <cell r="B412" t="str">
            <v>306412</v>
          </cell>
          <cell r="C412" t="str">
            <v>Wheatland Joint #1 School District</v>
          </cell>
          <cell r="D412" t="str">
            <v>800473220</v>
          </cell>
          <cell r="E412" t="str">
            <v>Wheatland Joint #1 School District</v>
          </cell>
          <cell r="F412" t="str">
            <v>IDEA Flow Through</v>
          </cell>
          <cell r="G412" t="str">
            <v>00</v>
          </cell>
          <cell r="H412">
            <v>95909</v>
          </cell>
          <cell r="I412">
            <v>95909</v>
          </cell>
          <cell r="J412"/>
          <cell r="K412"/>
          <cell r="L412">
            <v>95909</v>
          </cell>
          <cell r="M412"/>
          <cell r="N412"/>
          <cell r="O412"/>
          <cell r="P412">
            <v>95909</v>
          </cell>
          <cell r="Q412"/>
          <cell r="R412"/>
          <cell r="S412"/>
          <cell r="T412">
            <v>95909</v>
          </cell>
          <cell r="U412"/>
          <cell r="V412"/>
          <cell r="W412" t="str">
            <v>2017-306412-IDEA-341</v>
          </cell>
        </row>
        <row r="413">
          <cell r="B413" t="str">
            <v>346440</v>
          </cell>
          <cell r="C413" t="str">
            <v>White Lake School District</v>
          </cell>
          <cell r="D413" t="str">
            <v>082201901</v>
          </cell>
          <cell r="E413" t="str">
            <v>White Lake School District</v>
          </cell>
          <cell r="F413" t="str">
            <v>IDEA Flow Through</v>
          </cell>
          <cell r="G413" t="str">
            <v>00</v>
          </cell>
          <cell r="H413">
            <v>44037</v>
          </cell>
          <cell r="I413">
            <v>44037</v>
          </cell>
          <cell r="J413"/>
          <cell r="K413"/>
          <cell r="L413">
            <v>44037</v>
          </cell>
          <cell r="M413"/>
          <cell r="N413"/>
          <cell r="O413"/>
          <cell r="P413">
            <v>44037</v>
          </cell>
          <cell r="Q413"/>
          <cell r="R413"/>
          <cell r="S413"/>
          <cell r="T413">
            <v>44037</v>
          </cell>
          <cell r="U413"/>
          <cell r="V413"/>
          <cell r="W413" t="str">
            <v>2017-346440-IDEA-341</v>
          </cell>
        </row>
        <row r="414">
          <cell r="B414" t="str">
            <v>406419</v>
          </cell>
          <cell r="C414" t="str">
            <v>Whitefish Bay School District</v>
          </cell>
          <cell r="D414" t="str">
            <v>089847891</v>
          </cell>
          <cell r="E414" t="str">
            <v>Whitefish Bay School District</v>
          </cell>
          <cell r="F414" t="str">
            <v>IDEA Flow Through</v>
          </cell>
          <cell r="G414" t="str">
            <v>00</v>
          </cell>
          <cell r="H414">
            <v>545130</v>
          </cell>
          <cell r="I414">
            <v>545130</v>
          </cell>
          <cell r="J414"/>
          <cell r="K414"/>
          <cell r="L414">
            <v>545130</v>
          </cell>
          <cell r="M414"/>
          <cell r="N414"/>
          <cell r="O414"/>
          <cell r="P414">
            <v>545130</v>
          </cell>
          <cell r="Q414"/>
          <cell r="R414"/>
          <cell r="S414"/>
          <cell r="T414">
            <v>545130</v>
          </cell>
          <cell r="U414"/>
          <cell r="V414"/>
          <cell r="W414" t="str">
            <v>2017-406419-IDEA-341</v>
          </cell>
        </row>
        <row r="415">
          <cell r="B415" t="str">
            <v>616426</v>
          </cell>
          <cell r="C415" t="str">
            <v>Whitehall School District</v>
          </cell>
          <cell r="D415" t="str">
            <v>100084748</v>
          </cell>
          <cell r="E415" t="str">
            <v>Whitehall School District</v>
          </cell>
          <cell r="F415" t="str">
            <v>IDEA Flow Through</v>
          </cell>
          <cell r="G415" t="str">
            <v>00</v>
          </cell>
          <cell r="H415">
            <v>166192</v>
          </cell>
          <cell r="I415">
            <v>166192</v>
          </cell>
          <cell r="J415"/>
          <cell r="K415"/>
          <cell r="L415">
            <v>166192</v>
          </cell>
          <cell r="M415"/>
          <cell r="N415"/>
          <cell r="O415"/>
          <cell r="P415">
            <v>166192</v>
          </cell>
          <cell r="Q415"/>
          <cell r="R415"/>
          <cell r="S415"/>
          <cell r="T415">
            <v>166192</v>
          </cell>
          <cell r="U415"/>
          <cell r="V415"/>
          <cell r="W415" t="str">
            <v>2017-616426-IDEA-341</v>
          </cell>
        </row>
        <row r="416">
          <cell r="B416" t="str">
            <v>646461</v>
          </cell>
          <cell r="C416" t="str">
            <v>Whitewater Unified School District</v>
          </cell>
          <cell r="D416" t="str">
            <v>026726364</v>
          </cell>
          <cell r="E416" t="str">
            <v>Whitewater Unified School District</v>
          </cell>
          <cell r="F416" t="str">
            <v>IDEA Flow Through</v>
          </cell>
          <cell r="G416" t="str">
            <v>00</v>
          </cell>
          <cell r="H416">
            <v>373332</v>
          </cell>
          <cell r="I416">
            <v>373332</v>
          </cell>
          <cell r="J416"/>
          <cell r="K416"/>
          <cell r="L416">
            <v>373332</v>
          </cell>
          <cell r="M416"/>
          <cell r="N416"/>
          <cell r="O416"/>
          <cell r="P416">
            <v>373332</v>
          </cell>
          <cell r="Q416"/>
          <cell r="R416"/>
          <cell r="S416"/>
          <cell r="T416">
            <v>373332</v>
          </cell>
          <cell r="U416"/>
          <cell r="V416"/>
          <cell r="W416" t="str">
            <v>2017-646461-IDEA-341</v>
          </cell>
        </row>
        <row r="417">
          <cell r="B417" t="str">
            <v>406470</v>
          </cell>
          <cell r="C417" t="str">
            <v>Whitnall School District</v>
          </cell>
          <cell r="D417" t="str">
            <v>060456084</v>
          </cell>
          <cell r="E417" t="str">
            <v>Whitnall School District</v>
          </cell>
          <cell r="F417" t="str">
            <v>IDEA Flow Through</v>
          </cell>
          <cell r="G417" t="str">
            <v>00</v>
          </cell>
          <cell r="H417">
            <v>576615</v>
          </cell>
          <cell r="I417">
            <v>576615</v>
          </cell>
          <cell r="J417"/>
          <cell r="K417"/>
          <cell r="L417">
            <v>576615</v>
          </cell>
          <cell r="M417"/>
          <cell r="N417"/>
          <cell r="O417"/>
          <cell r="P417">
            <v>576615</v>
          </cell>
          <cell r="Q417"/>
          <cell r="R417"/>
          <cell r="S417"/>
          <cell r="T417">
            <v>576615</v>
          </cell>
          <cell r="U417"/>
          <cell r="V417"/>
          <cell r="W417" t="str">
            <v>2017-406470-IDEA-341</v>
          </cell>
        </row>
        <row r="418">
          <cell r="B418" t="str">
            <v>696475</v>
          </cell>
          <cell r="C418" t="str">
            <v>Wild Rose School District</v>
          </cell>
          <cell r="D418" t="str">
            <v>100593276</v>
          </cell>
          <cell r="E418" t="str">
            <v>Wild Rose School District</v>
          </cell>
          <cell r="F418" t="str">
            <v>IDEA Flow Through</v>
          </cell>
          <cell r="G418" t="str">
            <v>00</v>
          </cell>
          <cell r="H418">
            <v>109966</v>
          </cell>
          <cell r="I418">
            <v>109966</v>
          </cell>
          <cell r="J418"/>
          <cell r="K418"/>
          <cell r="L418">
            <v>109966</v>
          </cell>
          <cell r="M418"/>
          <cell r="N418"/>
          <cell r="O418"/>
          <cell r="P418">
            <v>109966</v>
          </cell>
          <cell r="Q418"/>
          <cell r="R418"/>
          <cell r="S418"/>
          <cell r="T418">
            <v>109966</v>
          </cell>
          <cell r="U418"/>
          <cell r="V418"/>
          <cell r="W418" t="str">
            <v>2017-696475-IDEA-341</v>
          </cell>
        </row>
        <row r="419">
          <cell r="B419" t="str">
            <v>646482</v>
          </cell>
          <cell r="C419" t="str">
            <v>Williams Bay School District</v>
          </cell>
          <cell r="D419">
            <v>193079647</v>
          </cell>
          <cell r="E419" t="str">
            <v>Williams Bay School District</v>
          </cell>
          <cell r="F419" t="str">
            <v>IDEA Flow Through</v>
          </cell>
          <cell r="G419" t="str">
            <v>00</v>
          </cell>
          <cell r="H419">
            <v>104810</v>
          </cell>
          <cell r="I419">
            <v>104810</v>
          </cell>
          <cell r="J419"/>
          <cell r="K419"/>
          <cell r="L419">
            <v>104810</v>
          </cell>
          <cell r="M419"/>
          <cell r="N419"/>
          <cell r="O419"/>
          <cell r="P419">
            <v>104810</v>
          </cell>
          <cell r="Q419"/>
          <cell r="R419"/>
          <cell r="S419"/>
          <cell r="T419">
            <v>104810</v>
          </cell>
          <cell r="U419"/>
          <cell r="V419"/>
          <cell r="W419" t="str">
            <v>2017-646482-IDEA-341</v>
          </cell>
        </row>
        <row r="420">
          <cell r="B420" t="str">
            <v>306545</v>
          </cell>
          <cell r="C420" t="str">
            <v>Wilmot Union High School District</v>
          </cell>
          <cell r="D420">
            <v>100084789</v>
          </cell>
          <cell r="E420" t="str">
            <v>Wilmot Union High School District</v>
          </cell>
          <cell r="F420" t="str">
            <v>IDEA Flow Through</v>
          </cell>
          <cell r="G420" t="str">
            <v>00</v>
          </cell>
          <cell r="H420">
            <v>182912</v>
          </cell>
          <cell r="I420">
            <v>182912</v>
          </cell>
          <cell r="J420"/>
          <cell r="K420"/>
          <cell r="L420">
            <v>182912</v>
          </cell>
          <cell r="M420"/>
          <cell r="N420"/>
          <cell r="O420"/>
          <cell r="P420">
            <v>182912</v>
          </cell>
          <cell r="Q420"/>
          <cell r="R420"/>
          <cell r="S420"/>
          <cell r="T420">
            <v>182912</v>
          </cell>
          <cell r="U420"/>
          <cell r="V420"/>
          <cell r="W420" t="str">
            <v>2017-306545-IDEA-341</v>
          </cell>
        </row>
        <row r="421">
          <cell r="B421" t="str">
            <v>706608</v>
          </cell>
          <cell r="C421" t="str">
            <v>Winneconne Community School District</v>
          </cell>
          <cell r="D421" t="str">
            <v>100593342</v>
          </cell>
          <cell r="E421" t="str">
            <v>Winneconne Community School District</v>
          </cell>
          <cell r="F421" t="str">
            <v>IDEA Flow Through</v>
          </cell>
          <cell r="G421" t="str">
            <v>00</v>
          </cell>
          <cell r="H421">
            <v>279019</v>
          </cell>
          <cell r="I421">
            <v>279019</v>
          </cell>
          <cell r="J421"/>
          <cell r="K421"/>
          <cell r="L421">
            <v>279019</v>
          </cell>
          <cell r="M421"/>
          <cell r="N421"/>
          <cell r="O421"/>
          <cell r="P421">
            <v>279019</v>
          </cell>
          <cell r="Q421"/>
          <cell r="R421"/>
          <cell r="S421"/>
          <cell r="T421">
            <v>279019</v>
          </cell>
          <cell r="U421"/>
          <cell r="V421"/>
          <cell r="W421" t="str">
            <v>2017-706608-IDEA-341</v>
          </cell>
        </row>
        <row r="422">
          <cell r="B422" t="str">
            <v>576615</v>
          </cell>
          <cell r="C422" t="str">
            <v>Winter School District</v>
          </cell>
          <cell r="D422" t="str">
            <v>193079456</v>
          </cell>
          <cell r="E422" t="str">
            <v>Winter School District</v>
          </cell>
          <cell r="F422" t="str">
            <v>IDEA Flow Through</v>
          </cell>
          <cell r="G422" t="str">
            <v>00</v>
          </cell>
          <cell r="H422">
            <v>81250</v>
          </cell>
          <cell r="I422">
            <v>81250</v>
          </cell>
          <cell r="J422"/>
          <cell r="K422"/>
          <cell r="L422">
            <v>81250</v>
          </cell>
          <cell r="M422"/>
          <cell r="N422"/>
          <cell r="O422"/>
          <cell r="P422">
            <v>81250</v>
          </cell>
          <cell r="Q422"/>
          <cell r="R422"/>
          <cell r="S422"/>
          <cell r="T422">
            <v>81250</v>
          </cell>
          <cell r="U422"/>
          <cell r="V422"/>
          <cell r="W422" t="str">
            <v>2017-576615-IDEA-341</v>
          </cell>
        </row>
        <row r="423">
          <cell r="B423" t="str">
            <v>566678</v>
          </cell>
          <cell r="C423" t="str">
            <v>Wisconsin Dells School District</v>
          </cell>
          <cell r="D423">
            <v>193505328</v>
          </cell>
          <cell r="E423" t="str">
            <v>Wisconsin Dells School District</v>
          </cell>
          <cell r="F423" t="str">
            <v>IDEA Flow Through</v>
          </cell>
          <cell r="G423" t="str">
            <v>00</v>
          </cell>
          <cell r="H423">
            <v>368952</v>
          </cell>
          <cell r="I423">
            <v>368952</v>
          </cell>
          <cell r="J423"/>
          <cell r="K423"/>
          <cell r="L423">
            <v>368952</v>
          </cell>
          <cell r="M423"/>
          <cell r="N423"/>
          <cell r="O423"/>
          <cell r="P423">
            <v>368952</v>
          </cell>
          <cell r="Q423"/>
          <cell r="R423"/>
          <cell r="S423"/>
          <cell r="T423">
            <v>368952</v>
          </cell>
          <cell r="U423"/>
          <cell r="V423"/>
          <cell r="W423" t="str">
            <v>2017-566678-IDEA-341</v>
          </cell>
        </row>
        <row r="424">
          <cell r="B424" t="str">
            <v>130469</v>
          </cell>
          <cell r="C424" t="str">
            <v>Wisconsin Heights School District</v>
          </cell>
          <cell r="D424">
            <v>193078086</v>
          </cell>
          <cell r="E424" t="str">
            <v>Wisconsin Heights School District</v>
          </cell>
          <cell r="F424" t="str">
            <v>IDEA Flow Through</v>
          </cell>
          <cell r="G424" t="str">
            <v>00</v>
          </cell>
          <cell r="H424">
            <v>167443</v>
          </cell>
          <cell r="I424">
            <v>167443</v>
          </cell>
          <cell r="J424"/>
          <cell r="K424"/>
          <cell r="L424">
            <v>167443</v>
          </cell>
          <cell r="M424"/>
          <cell r="N424"/>
          <cell r="O424"/>
          <cell r="P424">
            <v>167443</v>
          </cell>
          <cell r="Q424"/>
          <cell r="R424"/>
          <cell r="S424"/>
          <cell r="T424">
            <v>167443</v>
          </cell>
          <cell r="U424"/>
          <cell r="V424"/>
          <cell r="W424" t="str">
            <v>2017-130469-IDEA-341</v>
          </cell>
        </row>
        <row r="425">
          <cell r="B425" t="str">
            <v>716685</v>
          </cell>
          <cell r="C425" t="str">
            <v>Wisconsin Rapids School District</v>
          </cell>
          <cell r="D425" t="str">
            <v>083302729</v>
          </cell>
          <cell r="E425" t="str">
            <v>Wisconsin Rapids School District</v>
          </cell>
          <cell r="F425" t="str">
            <v>IDEA Flow Through</v>
          </cell>
          <cell r="G425" t="str">
            <v>00</v>
          </cell>
          <cell r="H425">
            <v>1160026</v>
          </cell>
          <cell r="I425">
            <v>1160026</v>
          </cell>
          <cell r="J425"/>
          <cell r="K425"/>
          <cell r="L425">
            <v>1160026</v>
          </cell>
          <cell r="M425"/>
          <cell r="N425"/>
          <cell r="O425"/>
          <cell r="P425">
            <v>1160026</v>
          </cell>
          <cell r="Q425"/>
          <cell r="R425"/>
          <cell r="S425"/>
          <cell r="T425">
            <v>1160026</v>
          </cell>
          <cell r="U425"/>
          <cell r="V425"/>
          <cell r="W425" t="str">
            <v>2017-716685-IDEA-341</v>
          </cell>
        </row>
        <row r="426">
          <cell r="B426" t="str">
            <v>586692</v>
          </cell>
          <cell r="C426" t="str">
            <v>Wittenberg-Birnamwood School District</v>
          </cell>
          <cell r="D426" t="str">
            <v>193079480</v>
          </cell>
          <cell r="E426" t="str">
            <v>Wittenberg-Birnamwood School District</v>
          </cell>
          <cell r="F426" t="str">
            <v>IDEA Flow Through</v>
          </cell>
          <cell r="G426" t="str">
            <v>00</v>
          </cell>
          <cell r="H426">
            <v>229360</v>
          </cell>
          <cell r="I426">
            <v>229360</v>
          </cell>
          <cell r="J426"/>
          <cell r="K426"/>
          <cell r="L426">
            <v>229360</v>
          </cell>
          <cell r="M426"/>
          <cell r="N426"/>
          <cell r="O426"/>
          <cell r="P426">
            <v>229360</v>
          </cell>
          <cell r="Q426"/>
          <cell r="R426"/>
          <cell r="S426"/>
          <cell r="T426">
            <v>229360</v>
          </cell>
          <cell r="U426"/>
          <cell r="V426"/>
          <cell r="W426" t="str">
            <v>2017-586692-IDEA-341</v>
          </cell>
        </row>
        <row r="427">
          <cell r="B427" t="str">
            <v>296713</v>
          </cell>
          <cell r="C427" t="str">
            <v>Wonewoc-Union Center School District</v>
          </cell>
          <cell r="D427" t="str">
            <v>780085643</v>
          </cell>
          <cell r="E427" t="str">
            <v>Wonewoc-Union Center School District</v>
          </cell>
          <cell r="F427" t="str">
            <v>IDEA Flow Through</v>
          </cell>
          <cell r="G427" t="str">
            <v>00</v>
          </cell>
          <cell r="H427">
            <v>78545</v>
          </cell>
          <cell r="I427">
            <v>78545</v>
          </cell>
          <cell r="J427"/>
          <cell r="K427"/>
          <cell r="L427">
            <v>78545</v>
          </cell>
          <cell r="M427"/>
          <cell r="N427"/>
          <cell r="O427"/>
          <cell r="P427">
            <v>78545</v>
          </cell>
          <cell r="Q427"/>
          <cell r="R427"/>
          <cell r="S427"/>
          <cell r="T427">
            <v>78545</v>
          </cell>
          <cell r="U427"/>
          <cell r="V427"/>
          <cell r="W427" t="str">
            <v>2017-296713-IDEA-341</v>
          </cell>
        </row>
        <row r="428">
          <cell r="B428" t="str">
            <v>636720</v>
          </cell>
          <cell r="C428" t="str">
            <v>Woodruff Joint #1 School District</v>
          </cell>
          <cell r="D428">
            <v>100593540</v>
          </cell>
          <cell r="E428" t="str">
            <v>Woodruff Joint #1 School District</v>
          </cell>
          <cell r="F428" t="str">
            <v>IDEA Flow Through</v>
          </cell>
          <cell r="G428" t="str">
            <v>00</v>
          </cell>
          <cell r="H428">
            <v>96905</v>
          </cell>
          <cell r="I428">
            <v>96905</v>
          </cell>
          <cell r="J428"/>
          <cell r="K428"/>
          <cell r="L428">
            <v>96905</v>
          </cell>
          <cell r="M428"/>
          <cell r="N428"/>
          <cell r="O428"/>
          <cell r="P428">
            <v>96905</v>
          </cell>
          <cell r="Q428"/>
          <cell r="R428"/>
          <cell r="S428"/>
          <cell r="T428">
            <v>96905</v>
          </cell>
          <cell r="U428"/>
          <cell r="V428"/>
          <cell r="W428" t="str">
            <v>2017-636720-IDEA-341</v>
          </cell>
        </row>
        <row r="429">
          <cell r="B429" t="str">
            <v>056734</v>
          </cell>
          <cell r="C429" t="str">
            <v>Wrightstown Community School District</v>
          </cell>
          <cell r="D429" t="str">
            <v>001957588</v>
          </cell>
          <cell r="E429" t="str">
            <v>Wrightstown Community School District</v>
          </cell>
          <cell r="F429" t="str">
            <v>IDEA Flow Through</v>
          </cell>
          <cell r="G429" t="str">
            <v>00</v>
          </cell>
          <cell r="H429">
            <v>239560</v>
          </cell>
          <cell r="I429">
            <v>239560</v>
          </cell>
          <cell r="J429"/>
          <cell r="K429"/>
          <cell r="L429">
            <v>239560</v>
          </cell>
          <cell r="M429"/>
          <cell r="N429"/>
          <cell r="O429"/>
          <cell r="P429">
            <v>239560</v>
          </cell>
          <cell r="Q429"/>
          <cell r="R429"/>
          <cell r="S429"/>
          <cell r="T429">
            <v>239560</v>
          </cell>
          <cell r="U429"/>
          <cell r="V429"/>
          <cell r="W429" t="str">
            <v>2017-056734-IDEA-341</v>
          </cell>
        </row>
        <row r="430">
          <cell r="B430" t="str">
            <v>516748</v>
          </cell>
          <cell r="C430" t="str">
            <v>Yorkville Joint #2 School Dist.</v>
          </cell>
          <cell r="D430">
            <v>100593573</v>
          </cell>
          <cell r="E430" t="str">
            <v>Yorkville Joint #2 School Dist.</v>
          </cell>
          <cell r="F430" t="str">
            <v>IDEA Flow Through</v>
          </cell>
          <cell r="G430" t="str">
            <v>00</v>
          </cell>
          <cell r="H430">
            <v>75072</v>
          </cell>
          <cell r="I430">
            <v>75072</v>
          </cell>
          <cell r="J430"/>
          <cell r="K430"/>
          <cell r="L430">
            <v>75072</v>
          </cell>
          <cell r="M430"/>
          <cell r="N430"/>
          <cell r="O430"/>
          <cell r="P430">
            <v>75072</v>
          </cell>
          <cell r="Q430"/>
          <cell r="R430"/>
          <cell r="S430"/>
          <cell r="T430">
            <v>75072</v>
          </cell>
          <cell r="U430"/>
          <cell r="V430"/>
          <cell r="W430" t="str">
            <v>2017-516748-IDEA-341</v>
          </cell>
        </row>
        <row r="431">
          <cell r="B431" t="str">
            <v>518110</v>
          </cell>
          <cell r="C431" t="str">
            <v>21st Century Preparatory School (Racine Charter One, Inc. )</v>
          </cell>
          <cell r="D431" t="str">
            <v>155400307</v>
          </cell>
          <cell r="E431" t="str">
            <v>21st Century Preparatory School (Racine Charter One, Inc. )</v>
          </cell>
          <cell r="F431" t="str">
            <v>IDEA Flow Through</v>
          </cell>
          <cell r="G431" t="str">
            <v>00</v>
          </cell>
          <cell r="H431">
            <v>82586</v>
          </cell>
          <cell r="I431">
            <v>82586</v>
          </cell>
          <cell r="J431"/>
          <cell r="K431"/>
          <cell r="L431">
            <v>82586</v>
          </cell>
          <cell r="M431"/>
          <cell r="N431"/>
          <cell r="O431"/>
          <cell r="P431">
            <v>82586</v>
          </cell>
          <cell r="Q431"/>
          <cell r="R431"/>
          <cell r="S431"/>
          <cell r="T431">
            <v>82586</v>
          </cell>
          <cell r="U431"/>
          <cell r="V431"/>
          <cell r="W431" t="str">
            <v>2017-518110-IDEA-341</v>
          </cell>
        </row>
        <row r="432">
          <cell r="B432" t="str">
            <v>408114</v>
          </cell>
          <cell r="C432" t="str">
            <v>Capitol West Academy</v>
          </cell>
          <cell r="D432" t="str">
            <v>161596858</v>
          </cell>
          <cell r="E432" t="str">
            <v>Capitol West Academy</v>
          </cell>
          <cell r="F432" t="str">
            <v>IDEA Flow Through</v>
          </cell>
          <cell r="G432" t="str">
            <v>00</v>
          </cell>
          <cell r="H432">
            <v>52112</v>
          </cell>
          <cell r="I432">
            <v>52112</v>
          </cell>
          <cell r="J432"/>
          <cell r="K432"/>
          <cell r="L432">
            <v>52112</v>
          </cell>
          <cell r="M432"/>
          <cell r="N432"/>
          <cell r="O432"/>
          <cell r="P432">
            <v>52112</v>
          </cell>
          <cell r="Q432"/>
          <cell r="R432"/>
          <cell r="S432"/>
          <cell r="T432">
            <v>52112</v>
          </cell>
          <cell r="U432"/>
          <cell r="V432"/>
          <cell r="W432" t="str">
            <v>2017-408114-IDEA-341</v>
          </cell>
        </row>
        <row r="433">
          <cell r="B433" t="str">
            <v>408123</v>
          </cell>
          <cell r="C433" t="str">
            <v>United Community Center Bruce Guadalupe Comm. School</v>
          </cell>
          <cell r="D433" t="str">
            <v>076145655</v>
          </cell>
          <cell r="E433" t="str">
            <v>Bruce Guadalupe Comm. School</v>
          </cell>
          <cell r="F433" t="str">
            <v>IDEA Flow Through</v>
          </cell>
          <cell r="G433" t="str">
            <v>00</v>
          </cell>
          <cell r="H433">
            <v>202999</v>
          </cell>
          <cell r="I433">
            <v>202999</v>
          </cell>
          <cell r="J433"/>
          <cell r="K433"/>
          <cell r="L433">
            <v>202999</v>
          </cell>
          <cell r="M433"/>
          <cell r="N433"/>
          <cell r="O433"/>
          <cell r="P433">
            <v>202999</v>
          </cell>
          <cell r="Q433"/>
          <cell r="R433"/>
          <cell r="S433"/>
          <cell r="T433">
            <v>202999</v>
          </cell>
          <cell r="U433"/>
          <cell r="V433"/>
          <cell r="W433" t="str">
            <v>2017-408123-IDEA-341</v>
          </cell>
        </row>
        <row r="434">
          <cell r="B434" t="str">
            <v>408105</v>
          </cell>
          <cell r="C434" t="str">
            <v>Central City Cyberschool</v>
          </cell>
          <cell r="D434" t="str">
            <v>074340436</v>
          </cell>
          <cell r="E434" t="str">
            <v>Central City Cyberschool</v>
          </cell>
          <cell r="F434" t="str">
            <v>IDEA Flow Through</v>
          </cell>
          <cell r="G434" t="str">
            <v>00</v>
          </cell>
          <cell r="H434">
            <v>84528</v>
          </cell>
          <cell r="I434">
            <v>84528</v>
          </cell>
          <cell r="J434"/>
          <cell r="K434"/>
          <cell r="L434">
            <v>84528</v>
          </cell>
          <cell r="M434"/>
          <cell r="N434"/>
          <cell r="O434"/>
          <cell r="P434">
            <v>84528</v>
          </cell>
          <cell r="Q434"/>
          <cell r="R434"/>
          <cell r="S434"/>
          <cell r="T434">
            <v>84528</v>
          </cell>
          <cell r="U434"/>
          <cell r="V434"/>
          <cell r="W434" t="str">
            <v>2017-408105-IDEA-341</v>
          </cell>
        </row>
        <row r="435">
          <cell r="B435" t="str">
            <v>408109</v>
          </cell>
          <cell r="C435" t="str">
            <v>Darrell Lynn Hines (DLH) Academy of Excellence</v>
          </cell>
          <cell r="D435" t="str">
            <v>624002494</v>
          </cell>
          <cell r="E435" t="str">
            <v>Darrell L. Hines Academy, Inc.</v>
          </cell>
          <cell r="F435" t="str">
            <v>IDEA Flow Through</v>
          </cell>
          <cell r="G435" t="str">
            <v>00</v>
          </cell>
          <cell r="H435">
            <v>55880</v>
          </cell>
          <cell r="I435">
            <v>55880</v>
          </cell>
          <cell r="J435"/>
          <cell r="K435"/>
          <cell r="L435">
            <v>55880</v>
          </cell>
          <cell r="M435"/>
          <cell r="N435"/>
          <cell r="O435"/>
          <cell r="P435">
            <v>55880</v>
          </cell>
          <cell r="Q435"/>
          <cell r="R435"/>
          <cell r="S435"/>
          <cell r="T435">
            <v>55880</v>
          </cell>
          <cell r="U435"/>
          <cell r="V435"/>
          <cell r="W435" t="str">
            <v>2017-408109-IDEA-341</v>
          </cell>
        </row>
        <row r="436">
          <cell r="B436" t="str">
            <v>408101</v>
          </cell>
          <cell r="C436" t="str">
            <v>Downtown Montessori Academy-2R</v>
          </cell>
          <cell r="D436" t="str">
            <v>147732457</v>
          </cell>
          <cell r="E436" t="str">
            <v>Downtown Montessori Academy</v>
          </cell>
          <cell r="F436" t="str">
            <v>IDEA Flow Through</v>
          </cell>
          <cell r="G436" t="str">
            <v>00</v>
          </cell>
          <cell r="H436">
            <v>31527</v>
          </cell>
          <cell r="I436">
            <v>31527</v>
          </cell>
          <cell r="J436"/>
          <cell r="K436"/>
          <cell r="L436">
            <v>31527</v>
          </cell>
          <cell r="M436"/>
          <cell r="N436"/>
          <cell r="O436"/>
          <cell r="P436">
            <v>31527</v>
          </cell>
          <cell r="Q436"/>
          <cell r="R436"/>
          <cell r="S436"/>
          <cell r="T436">
            <v>31527</v>
          </cell>
          <cell r="U436"/>
          <cell r="V436"/>
          <cell r="W436" t="str">
            <v>2017-408101-IDEA-341</v>
          </cell>
        </row>
        <row r="437">
          <cell r="B437" t="str">
            <v>408131</v>
          </cell>
          <cell r="C437" t="str">
            <v>Escuela Verde-2R</v>
          </cell>
          <cell r="D437" t="str">
            <v>926155982</v>
          </cell>
          <cell r="E437" t="str">
            <v>Escuela Verde</v>
          </cell>
          <cell r="F437" t="str">
            <v>IDEA Flow Through</v>
          </cell>
          <cell r="G437" t="str">
            <v>00</v>
          </cell>
          <cell r="H437">
            <v>18783</v>
          </cell>
          <cell r="I437">
            <v>18783</v>
          </cell>
          <cell r="J437"/>
          <cell r="K437"/>
          <cell r="L437">
            <v>18783</v>
          </cell>
          <cell r="M437"/>
          <cell r="N437"/>
          <cell r="O437"/>
          <cell r="P437">
            <v>18783</v>
          </cell>
          <cell r="Q437"/>
          <cell r="R437"/>
          <cell r="S437"/>
          <cell r="T437">
            <v>18783</v>
          </cell>
          <cell r="U437"/>
          <cell r="V437"/>
          <cell r="W437" t="str">
            <v>2017-408131-IDEA-341</v>
          </cell>
        </row>
        <row r="438">
          <cell r="B438" t="str">
            <v>678135</v>
          </cell>
          <cell r="C438" t="str">
            <v>La Casa de Esperanza Inc (2R Charter)</v>
          </cell>
          <cell r="D438" t="str">
            <v>079996848</v>
          </cell>
          <cell r="E438" t="str">
            <v>La Casa de Esperanza Inc (2R Charter)</v>
          </cell>
          <cell r="F438" t="str">
            <v>IDEA Flow Through</v>
          </cell>
          <cell r="G438" t="str">
            <v>00</v>
          </cell>
          <cell r="H438">
            <v>16778</v>
          </cell>
          <cell r="I438">
            <v>16778</v>
          </cell>
          <cell r="J438"/>
          <cell r="K438"/>
          <cell r="L438">
            <v>16778</v>
          </cell>
          <cell r="M438"/>
          <cell r="N438"/>
          <cell r="O438"/>
          <cell r="P438">
            <v>16778</v>
          </cell>
          <cell r="Q438"/>
          <cell r="R438"/>
          <cell r="S438"/>
          <cell r="T438">
            <v>16778</v>
          </cell>
          <cell r="U438"/>
          <cell r="V438"/>
          <cell r="W438" t="str">
            <v>2017-678135-IDEA-341</v>
          </cell>
        </row>
        <row r="439">
          <cell r="B439" t="str">
            <v>408106</v>
          </cell>
          <cell r="C439" t="str">
            <v>Milwaukee Academy of Science (Milwaukee Science Education Consortium, Inc)</v>
          </cell>
          <cell r="D439" t="str">
            <v>020364951</v>
          </cell>
          <cell r="E439" t="str">
            <v>Milwaukee Academy of Science (Milwaukee Science Education Consortium, Inc)</v>
          </cell>
          <cell r="F439" t="str">
            <v>IDEA Flow Through</v>
          </cell>
          <cell r="G439" t="str">
            <v>00</v>
          </cell>
          <cell r="H439">
            <v>209591</v>
          </cell>
          <cell r="I439">
            <v>209591</v>
          </cell>
          <cell r="J439"/>
          <cell r="K439"/>
          <cell r="L439">
            <v>209591</v>
          </cell>
          <cell r="M439"/>
          <cell r="N439"/>
          <cell r="O439"/>
          <cell r="P439">
            <v>209591</v>
          </cell>
          <cell r="Q439"/>
          <cell r="R439"/>
          <cell r="S439"/>
          <cell r="T439">
            <v>209591</v>
          </cell>
          <cell r="U439"/>
          <cell r="V439"/>
          <cell r="W439" t="str">
            <v>2017-408106-IDEA-341</v>
          </cell>
        </row>
        <row r="440">
          <cell r="B440" t="str">
            <v>408127</v>
          </cell>
          <cell r="C440" t="str">
            <v>Milwaukee Collegiate Academy</v>
          </cell>
          <cell r="D440" t="str">
            <v>164952991</v>
          </cell>
          <cell r="E440" t="str">
            <v>Milwaukee Collegiate Academy</v>
          </cell>
          <cell r="F440" t="str">
            <v>IDEA Flow Through</v>
          </cell>
          <cell r="G440" t="str">
            <v>00</v>
          </cell>
          <cell r="H440">
            <v>52047</v>
          </cell>
          <cell r="I440">
            <v>52047</v>
          </cell>
          <cell r="J440"/>
          <cell r="K440"/>
          <cell r="L440">
            <v>52047</v>
          </cell>
          <cell r="M440"/>
          <cell r="N440"/>
          <cell r="O440"/>
          <cell r="P440">
            <v>52047</v>
          </cell>
          <cell r="Q440"/>
          <cell r="R440"/>
          <cell r="S440"/>
          <cell r="T440">
            <v>52047</v>
          </cell>
          <cell r="U440"/>
          <cell r="V440"/>
          <cell r="W440" t="str">
            <v>2017-408127-IDEA-341</v>
          </cell>
        </row>
        <row r="441">
          <cell r="B441" t="str">
            <v>408128</v>
          </cell>
          <cell r="C441" t="str">
            <v>Milwaukee Math and Science Academy</v>
          </cell>
          <cell r="D441" t="str">
            <v>061322823</v>
          </cell>
          <cell r="E441" t="str">
            <v>Milwaukee Math and Science Academy</v>
          </cell>
          <cell r="F441" t="str">
            <v>IDEA Flow Through</v>
          </cell>
          <cell r="G441" t="str">
            <v>00</v>
          </cell>
          <cell r="H441">
            <v>62307</v>
          </cell>
          <cell r="I441">
            <v>62307</v>
          </cell>
          <cell r="J441"/>
          <cell r="K441"/>
          <cell r="L441">
            <v>62307</v>
          </cell>
          <cell r="M441"/>
          <cell r="N441"/>
          <cell r="O441"/>
          <cell r="P441">
            <v>62307</v>
          </cell>
          <cell r="Q441"/>
          <cell r="R441"/>
          <cell r="S441"/>
          <cell r="T441">
            <v>62307</v>
          </cell>
          <cell r="U441"/>
          <cell r="V441"/>
          <cell r="W441" t="str">
            <v>2017-408128-IDEA-341</v>
          </cell>
        </row>
        <row r="442">
          <cell r="B442" t="str">
            <v>408129</v>
          </cell>
          <cell r="C442" t="str">
            <v>Milwaukee Scholars Charter School</v>
          </cell>
          <cell r="D442" t="str">
            <v>968696679</v>
          </cell>
          <cell r="E442" t="str">
            <v>Milwaukee Scholars</v>
          </cell>
          <cell r="F442" t="str">
            <v>IDEA Flow Through</v>
          </cell>
          <cell r="G442" t="str">
            <v>00</v>
          </cell>
          <cell r="H442">
            <v>97002</v>
          </cell>
          <cell r="I442">
            <v>97002</v>
          </cell>
          <cell r="J442"/>
          <cell r="K442"/>
          <cell r="L442">
            <v>97002</v>
          </cell>
          <cell r="M442"/>
          <cell r="N442"/>
          <cell r="O442"/>
          <cell r="P442">
            <v>97002</v>
          </cell>
          <cell r="Q442"/>
          <cell r="R442"/>
          <cell r="S442"/>
          <cell r="T442">
            <v>97002</v>
          </cell>
          <cell r="U442"/>
          <cell r="V442"/>
          <cell r="W442" t="str">
            <v>2017-408129-IDEA-341</v>
          </cell>
        </row>
        <row r="443">
          <cell r="B443" t="str">
            <v>408138</v>
          </cell>
          <cell r="C443" t="str">
            <v>Penfield Montessori Academy</v>
          </cell>
          <cell r="D443" t="str">
            <v>080460241</v>
          </cell>
          <cell r="E443" t="str">
            <v>Penfield Montessori Academy</v>
          </cell>
          <cell r="F443" t="str">
            <v>IDEA Flow Through</v>
          </cell>
          <cell r="G443" t="str">
            <v>00</v>
          </cell>
          <cell r="H443">
            <v>19232</v>
          </cell>
          <cell r="I443">
            <v>19232</v>
          </cell>
          <cell r="J443"/>
          <cell r="K443"/>
          <cell r="L443">
            <v>19232</v>
          </cell>
          <cell r="M443"/>
          <cell r="N443"/>
          <cell r="O443"/>
          <cell r="P443">
            <v>19232</v>
          </cell>
          <cell r="Q443"/>
          <cell r="R443"/>
          <cell r="S443"/>
          <cell r="T443">
            <v>19232</v>
          </cell>
          <cell r="U443"/>
          <cell r="V443"/>
          <cell r="W443" t="str">
            <v>2017-408138-IDEA-341</v>
          </cell>
        </row>
        <row r="444">
          <cell r="B444" t="str">
            <v>408133</v>
          </cell>
          <cell r="C444" t="str">
            <v>Rocketship Southside Community Prep.</v>
          </cell>
          <cell r="D444" t="str">
            <v>780153370</v>
          </cell>
          <cell r="E444" t="str">
            <v>Rocketship Education</v>
          </cell>
          <cell r="F444" t="str">
            <v>IDEA Flow Through</v>
          </cell>
          <cell r="G444" t="str">
            <v>00</v>
          </cell>
          <cell r="H444">
            <v>82711</v>
          </cell>
          <cell r="I444">
            <v>82711</v>
          </cell>
          <cell r="J444"/>
          <cell r="K444"/>
          <cell r="L444">
            <v>82711</v>
          </cell>
          <cell r="M444"/>
          <cell r="N444"/>
          <cell r="O444"/>
          <cell r="P444">
            <v>82711</v>
          </cell>
          <cell r="Q444"/>
          <cell r="R444"/>
          <cell r="S444"/>
          <cell r="T444">
            <v>82711</v>
          </cell>
          <cell r="U444"/>
          <cell r="V444"/>
          <cell r="W444" t="str">
            <v>2017-408133-IDEA-341</v>
          </cell>
        </row>
        <row r="445">
          <cell r="B445" t="str">
            <v>408107</v>
          </cell>
          <cell r="C445" t="str">
            <v>School for Early Development &amp; Achievement, Inc. (SEDA)</v>
          </cell>
          <cell r="D445">
            <v>140723797</v>
          </cell>
          <cell r="E445" t="str">
            <v>School for Early Development &amp; Achievement, Inc. (SEDA)</v>
          </cell>
          <cell r="F445" t="str">
            <v>IDEA Flow Through</v>
          </cell>
          <cell r="G445" t="str">
            <v>00</v>
          </cell>
          <cell r="H445">
            <v>29165</v>
          </cell>
          <cell r="I445">
            <v>29165</v>
          </cell>
          <cell r="J445"/>
          <cell r="K445"/>
          <cell r="L445">
            <v>29165</v>
          </cell>
          <cell r="M445"/>
          <cell r="N445"/>
          <cell r="O445"/>
          <cell r="P445">
            <v>29165</v>
          </cell>
          <cell r="Q445"/>
          <cell r="R445"/>
          <cell r="S445"/>
          <cell r="T445">
            <v>29165</v>
          </cell>
          <cell r="U445"/>
          <cell r="V445"/>
          <cell r="W445" t="str">
            <v>2017-408107-IDEA-341</v>
          </cell>
        </row>
        <row r="446">
          <cell r="B446" t="str">
            <v>408001</v>
          </cell>
          <cell r="C446" t="str">
            <v xml:space="preserve">Seeds of Health, Inc. </v>
          </cell>
          <cell r="D446" t="str">
            <v>078564875</v>
          </cell>
          <cell r="E446" t="str">
            <v xml:space="preserve">Seeds of Health, Inc. </v>
          </cell>
          <cell r="F446" t="str">
            <v>IDEA Flow Through</v>
          </cell>
          <cell r="G446" t="str">
            <v>00</v>
          </cell>
          <cell r="H446">
            <v>177518</v>
          </cell>
          <cell r="I446">
            <v>177518</v>
          </cell>
          <cell r="J446"/>
          <cell r="K446"/>
          <cell r="L446">
            <v>177518</v>
          </cell>
          <cell r="M446"/>
          <cell r="N446"/>
          <cell r="O446"/>
          <cell r="P446">
            <v>177518</v>
          </cell>
          <cell r="Q446"/>
          <cell r="R446"/>
          <cell r="S446"/>
          <cell r="T446">
            <v>177518</v>
          </cell>
          <cell r="U446"/>
          <cell r="V446"/>
          <cell r="W446" t="str">
            <v>2017-408001-IDEA-341</v>
          </cell>
        </row>
        <row r="447">
          <cell r="B447" t="str">
            <v>408136</v>
          </cell>
          <cell r="C447" t="str">
            <v>Stellar Collegiate</v>
          </cell>
          <cell r="D447" t="str">
            <v>079978158</v>
          </cell>
          <cell r="E447" t="str">
            <v>Stellar College, Inc.</v>
          </cell>
          <cell r="F447" t="str">
            <v>IDEA Flow Through</v>
          </cell>
          <cell r="G447" t="str">
            <v>00</v>
          </cell>
          <cell r="H447">
            <v>19406</v>
          </cell>
          <cell r="I447">
            <v>19406</v>
          </cell>
          <cell r="J447"/>
          <cell r="K447"/>
          <cell r="L447">
            <v>19406</v>
          </cell>
          <cell r="M447"/>
          <cell r="N447"/>
          <cell r="O447"/>
          <cell r="P447">
            <v>19406</v>
          </cell>
          <cell r="Q447"/>
          <cell r="R447"/>
          <cell r="S447"/>
          <cell r="T447">
            <v>19406</v>
          </cell>
          <cell r="U447"/>
          <cell r="V447"/>
          <cell r="W447" t="str">
            <v>2017-408136-IDEA-341</v>
          </cell>
        </row>
        <row r="448">
          <cell r="B448" t="str">
            <v>408137</v>
          </cell>
          <cell r="C448" t="str">
            <v>UCC Acosta Middle School</v>
          </cell>
          <cell r="D448" t="str">
            <v>076145655</v>
          </cell>
          <cell r="E448" t="str">
            <v>United Community Center Bruce Guadalupe Comm. School</v>
          </cell>
          <cell r="F448" t="str">
            <v>IDEA Flow Through</v>
          </cell>
          <cell r="G448" t="str">
            <v>00</v>
          </cell>
          <cell r="H448">
            <v>9768</v>
          </cell>
          <cell r="I448">
            <v>9768</v>
          </cell>
          <cell r="J448"/>
          <cell r="K448"/>
          <cell r="L448">
            <v>9768</v>
          </cell>
          <cell r="M448"/>
          <cell r="N448"/>
          <cell r="O448"/>
          <cell r="P448">
            <v>9768</v>
          </cell>
          <cell r="Q448"/>
          <cell r="R448"/>
          <cell r="S448"/>
          <cell r="T448">
            <v>9768</v>
          </cell>
          <cell r="U448"/>
          <cell r="V448"/>
          <cell r="W448" t="str">
            <v>2017-408137-IDEA-341</v>
          </cell>
        </row>
        <row r="449">
          <cell r="B449" t="str">
            <v>408113</v>
          </cell>
          <cell r="C449" t="str">
            <v>Woodlands School</v>
          </cell>
          <cell r="D449">
            <v>607511292</v>
          </cell>
          <cell r="E449" t="str">
            <v>Woodlands School</v>
          </cell>
          <cell r="F449" t="str">
            <v>IDEA Flow Through</v>
          </cell>
          <cell r="G449" t="str">
            <v>00</v>
          </cell>
          <cell r="H449">
            <v>53793</v>
          </cell>
          <cell r="I449">
            <v>53793</v>
          </cell>
          <cell r="J449"/>
          <cell r="K449"/>
          <cell r="L449">
            <v>53793</v>
          </cell>
          <cell r="M449"/>
          <cell r="N449"/>
          <cell r="O449"/>
          <cell r="P449">
            <v>53793</v>
          </cell>
          <cell r="Q449"/>
          <cell r="R449"/>
          <cell r="S449"/>
          <cell r="T449">
            <v>53793</v>
          </cell>
          <cell r="U449"/>
          <cell r="V449"/>
          <cell r="W449" t="str">
            <v>2017-408113-IDEA-341</v>
          </cell>
        </row>
        <row r="450">
          <cell r="B450" t="str">
            <v>408132</v>
          </cell>
          <cell r="C450" t="str">
            <v>Woodlands School East</v>
          </cell>
          <cell r="D450" t="str">
            <v>607511292</v>
          </cell>
          <cell r="E450" t="str">
            <v>Woodlands East</v>
          </cell>
          <cell r="F450" t="str">
            <v>IDEA Flow Through</v>
          </cell>
          <cell r="G450" t="str">
            <v>00</v>
          </cell>
          <cell r="H450">
            <v>31544</v>
          </cell>
          <cell r="I450">
            <v>31544</v>
          </cell>
          <cell r="J450"/>
          <cell r="K450"/>
          <cell r="L450">
            <v>31544</v>
          </cell>
          <cell r="M450"/>
          <cell r="N450"/>
          <cell r="O450"/>
          <cell r="P450">
            <v>31544</v>
          </cell>
          <cell r="Q450"/>
          <cell r="R450"/>
          <cell r="S450"/>
          <cell r="T450">
            <v>31544</v>
          </cell>
          <cell r="U450"/>
          <cell r="V450"/>
          <cell r="W450" t="str">
            <v>2017-408132-IDEA-341</v>
          </cell>
        </row>
        <row r="451">
          <cell r="W451" t="str">
            <v>2017-759120-IDEA-341</v>
          </cell>
        </row>
        <row r="453">
          <cell r="W453" t="str">
            <v>2017-756770-IDEA-341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0"/>
  <sheetViews>
    <sheetView tabSelected="1" topLeftCell="A146" workbookViewId="0">
      <selection activeCell="A152" sqref="A152"/>
    </sheetView>
  </sheetViews>
  <sheetFormatPr defaultRowHeight="15" x14ac:dyDescent="0.25"/>
  <cols>
    <col min="1" max="1" width="74.140625" customWidth="1"/>
  </cols>
  <sheetData>
    <row r="1" spans="1:2" x14ac:dyDescent="0.25">
      <c r="A1" t="s">
        <v>2011</v>
      </c>
      <c r="B1" s="10" t="s">
        <v>528</v>
      </c>
    </row>
    <row r="2" spans="1:2" x14ac:dyDescent="0.25">
      <c r="A2" t="s">
        <v>2012</v>
      </c>
      <c r="B2" s="10" t="s">
        <v>529</v>
      </c>
    </row>
    <row r="3" spans="1:2" x14ac:dyDescent="0.25">
      <c r="A3" t="s">
        <v>2013</v>
      </c>
      <c r="B3" s="10" t="s">
        <v>530</v>
      </c>
    </row>
    <row r="4" spans="1:2" x14ac:dyDescent="0.25">
      <c r="A4" t="s">
        <v>2014</v>
      </c>
      <c r="B4" s="10" t="s">
        <v>531</v>
      </c>
    </row>
    <row r="5" spans="1:2" x14ac:dyDescent="0.25">
      <c r="A5" t="s">
        <v>2015</v>
      </c>
      <c r="B5" s="10" t="s">
        <v>532</v>
      </c>
    </row>
    <row r="6" spans="1:2" x14ac:dyDescent="0.25">
      <c r="A6" t="s">
        <v>2016</v>
      </c>
      <c r="B6" s="10" t="s">
        <v>533</v>
      </c>
    </row>
    <row r="7" spans="1:2" x14ac:dyDescent="0.25">
      <c r="A7" t="s">
        <v>2017</v>
      </c>
      <c r="B7" s="10" t="s">
        <v>534</v>
      </c>
    </row>
    <row r="8" spans="1:2" x14ac:dyDescent="0.25">
      <c r="A8" t="s">
        <v>2018</v>
      </c>
      <c r="B8" s="10" t="s">
        <v>535</v>
      </c>
    </row>
    <row r="9" spans="1:2" x14ac:dyDescent="0.25">
      <c r="A9" t="s">
        <v>2019</v>
      </c>
      <c r="B9" s="10" t="s">
        <v>536</v>
      </c>
    </row>
    <row r="10" spans="1:2" x14ac:dyDescent="0.25">
      <c r="A10" t="s">
        <v>2020</v>
      </c>
      <c r="B10" s="10" t="s">
        <v>537</v>
      </c>
    </row>
    <row r="11" spans="1:2" x14ac:dyDescent="0.25">
      <c r="A11" t="s">
        <v>2021</v>
      </c>
      <c r="B11" s="10" t="s">
        <v>538</v>
      </c>
    </row>
    <row r="12" spans="1:2" x14ac:dyDescent="0.25">
      <c r="A12" s="49" t="s">
        <v>12</v>
      </c>
      <c r="B12" s="13" t="s">
        <v>539</v>
      </c>
    </row>
    <row r="13" spans="1:2" x14ac:dyDescent="0.25">
      <c r="A13" s="49" t="s">
        <v>13</v>
      </c>
      <c r="B13" s="13" t="s">
        <v>540</v>
      </c>
    </row>
    <row r="14" spans="1:2" x14ac:dyDescent="0.25">
      <c r="A14" s="49" t="s">
        <v>14</v>
      </c>
      <c r="B14" s="13" t="s">
        <v>541</v>
      </c>
    </row>
    <row r="15" spans="1:2" x14ac:dyDescent="0.25">
      <c r="A15" s="49" t="s">
        <v>15</v>
      </c>
      <c r="B15" s="14" t="s">
        <v>542</v>
      </c>
    </row>
    <row r="16" spans="1:2" x14ac:dyDescent="0.25">
      <c r="A16" s="49" t="s">
        <v>16</v>
      </c>
      <c r="B16" s="14" t="s">
        <v>543</v>
      </c>
    </row>
    <row r="17" spans="1:2" x14ac:dyDescent="0.25">
      <c r="A17" s="49" t="s">
        <v>17</v>
      </c>
      <c r="B17" s="13" t="s">
        <v>544</v>
      </c>
    </row>
    <row r="18" spans="1:2" x14ac:dyDescent="0.25">
      <c r="A18" s="49" t="s">
        <v>18</v>
      </c>
      <c r="B18" s="13" t="s">
        <v>545</v>
      </c>
    </row>
    <row r="19" spans="1:2" x14ac:dyDescent="0.25">
      <c r="A19" s="49" t="s">
        <v>19</v>
      </c>
      <c r="B19" s="13" t="s">
        <v>546</v>
      </c>
    </row>
    <row r="20" spans="1:2" x14ac:dyDescent="0.25">
      <c r="A20" s="49" t="s">
        <v>20</v>
      </c>
      <c r="B20" s="13" t="s">
        <v>547</v>
      </c>
    </row>
    <row r="21" spans="1:2" x14ac:dyDescent="0.25">
      <c r="A21" s="49" t="s">
        <v>21</v>
      </c>
      <c r="B21" s="13" t="s">
        <v>548</v>
      </c>
    </row>
    <row r="22" spans="1:2" x14ac:dyDescent="0.25">
      <c r="A22" s="49" t="s">
        <v>22</v>
      </c>
      <c r="B22" s="13" t="s">
        <v>549</v>
      </c>
    </row>
    <row r="23" spans="1:2" x14ac:dyDescent="0.25">
      <c r="A23" s="49" t="s">
        <v>23</v>
      </c>
      <c r="B23" s="13" t="s">
        <v>550</v>
      </c>
    </row>
    <row r="24" spans="1:2" x14ac:dyDescent="0.25">
      <c r="A24" s="49" t="s">
        <v>24</v>
      </c>
      <c r="B24" s="14" t="s">
        <v>551</v>
      </c>
    </row>
    <row r="25" spans="1:2" x14ac:dyDescent="0.25">
      <c r="A25" s="49" t="s">
        <v>25</v>
      </c>
      <c r="B25" s="13" t="s">
        <v>552</v>
      </c>
    </row>
    <row r="26" spans="1:2" x14ac:dyDescent="0.25">
      <c r="A26" s="49" t="s">
        <v>26</v>
      </c>
      <c r="B26" s="13" t="s">
        <v>553</v>
      </c>
    </row>
    <row r="27" spans="1:2" x14ac:dyDescent="0.25">
      <c r="A27" s="49" t="s">
        <v>27</v>
      </c>
      <c r="B27" s="13" t="s">
        <v>554</v>
      </c>
    </row>
    <row r="28" spans="1:2" x14ac:dyDescent="0.25">
      <c r="A28" s="49" t="s">
        <v>28</v>
      </c>
      <c r="B28" s="13" t="s">
        <v>555</v>
      </c>
    </row>
    <row r="29" spans="1:2" x14ac:dyDescent="0.25">
      <c r="A29" s="49" t="s">
        <v>29</v>
      </c>
      <c r="B29" s="13" t="s">
        <v>556</v>
      </c>
    </row>
    <row r="30" spans="1:2" x14ac:dyDescent="0.25">
      <c r="A30" s="49" t="s">
        <v>30</v>
      </c>
      <c r="B30" s="13" t="s">
        <v>557</v>
      </c>
    </row>
    <row r="31" spans="1:2" x14ac:dyDescent="0.25">
      <c r="A31" s="49" t="s">
        <v>31</v>
      </c>
      <c r="B31" s="13" t="s">
        <v>558</v>
      </c>
    </row>
    <row r="32" spans="1:2" x14ac:dyDescent="0.25">
      <c r="A32" s="49" t="s">
        <v>32</v>
      </c>
      <c r="B32" s="13" t="s">
        <v>559</v>
      </c>
    </row>
    <row r="33" spans="1:2" x14ac:dyDescent="0.25">
      <c r="A33" s="49" t="s">
        <v>33</v>
      </c>
      <c r="B33" s="13" t="s">
        <v>560</v>
      </c>
    </row>
    <row r="34" spans="1:2" x14ac:dyDescent="0.25">
      <c r="A34" s="49" t="s">
        <v>34</v>
      </c>
      <c r="B34" s="13" t="s">
        <v>561</v>
      </c>
    </row>
    <row r="35" spans="1:2" x14ac:dyDescent="0.25">
      <c r="A35" s="49" t="s">
        <v>35</v>
      </c>
      <c r="B35" s="13" t="s">
        <v>562</v>
      </c>
    </row>
    <row r="36" spans="1:2" x14ac:dyDescent="0.25">
      <c r="A36" s="49" t="s">
        <v>36</v>
      </c>
      <c r="B36" s="13" t="s">
        <v>563</v>
      </c>
    </row>
    <row r="37" spans="1:2" x14ac:dyDescent="0.25">
      <c r="A37" s="49" t="s">
        <v>37</v>
      </c>
      <c r="B37" s="13" t="s">
        <v>564</v>
      </c>
    </row>
    <row r="38" spans="1:2" x14ac:dyDescent="0.25">
      <c r="A38" s="49" t="s">
        <v>38</v>
      </c>
      <c r="B38" s="13" t="s">
        <v>565</v>
      </c>
    </row>
    <row r="39" spans="1:2" x14ac:dyDescent="0.25">
      <c r="A39" s="49" t="s">
        <v>39</v>
      </c>
      <c r="B39" s="14" t="s">
        <v>566</v>
      </c>
    </row>
    <row r="40" spans="1:2" x14ac:dyDescent="0.25">
      <c r="A40" s="49" t="s">
        <v>40</v>
      </c>
      <c r="B40" s="13" t="s">
        <v>567</v>
      </c>
    </row>
    <row r="41" spans="1:2" x14ac:dyDescent="0.25">
      <c r="A41" s="49" t="s">
        <v>41</v>
      </c>
      <c r="B41" s="13" t="s">
        <v>568</v>
      </c>
    </row>
    <row r="42" spans="1:2" x14ac:dyDescent="0.25">
      <c r="A42" s="49" t="s">
        <v>42</v>
      </c>
      <c r="B42" s="13" t="s">
        <v>569</v>
      </c>
    </row>
    <row r="43" spans="1:2" x14ac:dyDescent="0.25">
      <c r="A43" s="49" t="s">
        <v>43</v>
      </c>
      <c r="B43" s="13" t="s">
        <v>570</v>
      </c>
    </row>
    <row r="44" spans="1:2" x14ac:dyDescent="0.25">
      <c r="A44" s="49" t="s">
        <v>44</v>
      </c>
      <c r="B44" s="13" t="s">
        <v>571</v>
      </c>
    </row>
    <row r="45" spans="1:2" x14ac:dyDescent="0.25">
      <c r="A45" s="49" t="s">
        <v>45</v>
      </c>
      <c r="B45" s="14" t="s">
        <v>572</v>
      </c>
    </row>
    <row r="46" spans="1:2" x14ac:dyDescent="0.25">
      <c r="A46" s="49" t="s">
        <v>46</v>
      </c>
      <c r="B46" s="13" t="s">
        <v>573</v>
      </c>
    </row>
    <row r="47" spans="1:2" x14ac:dyDescent="0.25">
      <c r="A47" s="49" t="s">
        <v>47</v>
      </c>
      <c r="B47" s="13" t="s">
        <v>574</v>
      </c>
    </row>
    <row r="48" spans="1:2" x14ac:dyDescent="0.25">
      <c r="A48" s="49" t="s">
        <v>49</v>
      </c>
      <c r="B48" s="13" t="s">
        <v>575</v>
      </c>
    </row>
    <row r="49" spans="1:2" x14ac:dyDescent="0.25">
      <c r="A49" s="49" t="s">
        <v>50</v>
      </c>
      <c r="B49" s="13" t="s">
        <v>576</v>
      </c>
    </row>
    <row r="50" spans="1:2" x14ac:dyDescent="0.25">
      <c r="A50" s="49" t="s">
        <v>52</v>
      </c>
      <c r="B50" s="13" t="s">
        <v>577</v>
      </c>
    </row>
    <row r="51" spans="1:2" x14ac:dyDescent="0.25">
      <c r="A51" s="49" t="s">
        <v>53</v>
      </c>
      <c r="B51" s="14" t="s">
        <v>578</v>
      </c>
    </row>
    <row r="52" spans="1:2" x14ac:dyDescent="0.25">
      <c r="A52" s="49" t="s">
        <v>54</v>
      </c>
      <c r="B52" s="14" t="s">
        <v>579</v>
      </c>
    </row>
    <row r="53" spans="1:2" x14ac:dyDescent="0.25">
      <c r="A53" s="49" t="s">
        <v>56</v>
      </c>
      <c r="B53" s="13" t="s">
        <v>580</v>
      </c>
    </row>
    <row r="54" spans="1:2" x14ac:dyDescent="0.25">
      <c r="A54" s="49" t="s">
        <v>57</v>
      </c>
      <c r="B54" s="13" t="s">
        <v>581</v>
      </c>
    </row>
    <row r="55" spans="1:2" x14ac:dyDescent="0.25">
      <c r="A55" s="49" t="s">
        <v>58</v>
      </c>
      <c r="B55" s="14" t="s">
        <v>582</v>
      </c>
    </row>
    <row r="56" spans="1:2" x14ac:dyDescent="0.25">
      <c r="A56" s="49" t="s">
        <v>59</v>
      </c>
      <c r="B56" s="13" t="s">
        <v>583</v>
      </c>
    </row>
    <row r="57" spans="1:2" x14ac:dyDescent="0.25">
      <c r="A57" s="49" t="s">
        <v>61</v>
      </c>
      <c r="B57" s="13" t="s">
        <v>584</v>
      </c>
    </row>
    <row r="58" spans="1:2" x14ac:dyDescent="0.25">
      <c r="A58" s="49" t="s">
        <v>62</v>
      </c>
      <c r="B58" s="13" t="s">
        <v>585</v>
      </c>
    </row>
    <row r="59" spans="1:2" x14ac:dyDescent="0.25">
      <c r="A59" s="49" t="s">
        <v>63</v>
      </c>
      <c r="B59" s="13" t="s">
        <v>586</v>
      </c>
    </row>
    <row r="60" spans="1:2" x14ac:dyDescent="0.25">
      <c r="A60" s="49" t="s">
        <v>64</v>
      </c>
      <c r="B60" s="13" t="s">
        <v>587</v>
      </c>
    </row>
    <row r="61" spans="1:2" x14ac:dyDescent="0.25">
      <c r="A61" s="49" t="s">
        <v>66</v>
      </c>
      <c r="B61" s="13" t="s">
        <v>588</v>
      </c>
    </row>
    <row r="62" spans="1:2" x14ac:dyDescent="0.25">
      <c r="A62" s="49" t="s">
        <v>67</v>
      </c>
      <c r="B62" s="13" t="s">
        <v>589</v>
      </c>
    </row>
    <row r="63" spans="1:2" x14ac:dyDescent="0.25">
      <c r="A63" s="49" t="s">
        <v>68</v>
      </c>
      <c r="B63" s="14" t="s">
        <v>590</v>
      </c>
    </row>
    <row r="64" spans="1:2" x14ac:dyDescent="0.25">
      <c r="A64" s="49" t="s">
        <v>69</v>
      </c>
      <c r="B64" s="14" t="s">
        <v>591</v>
      </c>
    </row>
    <row r="65" spans="1:2" x14ac:dyDescent="0.25">
      <c r="A65" s="49" t="s">
        <v>70</v>
      </c>
      <c r="B65" s="14" t="s">
        <v>592</v>
      </c>
    </row>
    <row r="66" spans="1:2" x14ac:dyDescent="0.25">
      <c r="A66" s="49" t="s">
        <v>71</v>
      </c>
      <c r="B66" s="13" t="s">
        <v>593</v>
      </c>
    </row>
    <row r="67" spans="1:2" x14ac:dyDescent="0.25">
      <c r="A67" s="49" t="s">
        <v>72</v>
      </c>
      <c r="B67" s="13" t="s">
        <v>594</v>
      </c>
    </row>
    <row r="68" spans="1:2" x14ac:dyDescent="0.25">
      <c r="A68" s="49" t="s">
        <v>73</v>
      </c>
      <c r="B68" s="13" t="s">
        <v>595</v>
      </c>
    </row>
    <row r="69" spans="1:2" x14ac:dyDescent="0.25">
      <c r="A69" s="49" t="s">
        <v>74</v>
      </c>
      <c r="B69" s="13" t="s">
        <v>596</v>
      </c>
    </row>
    <row r="70" spans="1:2" x14ac:dyDescent="0.25">
      <c r="A70" s="49" t="s">
        <v>75</v>
      </c>
      <c r="B70" s="14" t="s">
        <v>597</v>
      </c>
    </row>
    <row r="71" spans="1:2" x14ac:dyDescent="0.25">
      <c r="A71" s="49" t="s">
        <v>76</v>
      </c>
      <c r="B71" s="13" t="s">
        <v>598</v>
      </c>
    </row>
    <row r="72" spans="1:2" x14ac:dyDescent="0.25">
      <c r="A72" s="49" t="s">
        <v>77</v>
      </c>
      <c r="B72" s="13" t="s">
        <v>599</v>
      </c>
    </row>
    <row r="73" spans="1:2" x14ac:dyDescent="0.25">
      <c r="A73" s="49" t="s">
        <v>78</v>
      </c>
      <c r="B73" s="13" t="s">
        <v>600</v>
      </c>
    </row>
    <row r="74" spans="1:2" x14ac:dyDescent="0.25">
      <c r="A74" s="49" t="s">
        <v>79</v>
      </c>
      <c r="B74" s="13" t="s">
        <v>601</v>
      </c>
    </row>
    <row r="75" spans="1:2" x14ac:dyDescent="0.25">
      <c r="A75" s="49" t="s">
        <v>80</v>
      </c>
      <c r="B75" s="14" t="s">
        <v>602</v>
      </c>
    </row>
    <row r="76" spans="1:2" x14ac:dyDescent="0.25">
      <c r="A76" s="49" t="s">
        <v>81</v>
      </c>
      <c r="B76" s="13" t="s">
        <v>603</v>
      </c>
    </row>
    <row r="77" spans="1:2" x14ac:dyDescent="0.25">
      <c r="A77" s="49" t="s">
        <v>82</v>
      </c>
      <c r="B77" s="13" t="s">
        <v>604</v>
      </c>
    </row>
    <row r="78" spans="1:2" x14ac:dyDescent="0.25">
      <c r="A78" s="49" t="s">
        <v>83</v>
      </c>
      <c r="B78" s="13" t="s">
        <v>605</v>
      </c>
    </row>
    <row r="79" spans="1:2" x14ac:dyDescent="0.25">
      <c r="A79" s="49" t="s">
        <v>84</v>
      </c>
      <c r="B79" s="13" t="s">
        <v>606</v>
      </c>
    </row>
    <row r="80" spans="1:2" x14ac:dyDescent="0.25">
      <c r="A80" s="49" t="s">
        <v>85</v>
      </c>
      <c r="B80" s="14" t="s">
        <v>607</v>
      </c>
    </row>
    <row r="81" spans="1:2" x14ac:dyDescent="0.25">
      <c r="A81" s="49" t="s">
        <v>86</v>
      </c>
      <c r="B81" s="13" t="s">
        <v>608</v>
      </c>
    </row>
    <row r="82" spans="1:2" x14ac:dyDescent="0.25">
      <c r="A82" s="49" t="s">
        <v>87</v>
      </c>
      <c r="B82" s="13" t="s">
        <v>609</v>
      </c>
    </row>
    <row r="83" spans="1:2" x14ac:dyDescent="0.25">
      <c r="A83" s="50" t="s">
        <v>89</v>
      </c>
      <c r="B83" s="13" t="s">
        <v>610</v>
      </c>
    </row>
    <row r="84" spans="1:2" x14ac:dyDescent="0.25">
      <c r="A84" s="50" t="s">
        <v>90</v>
      </c>
      <c r="B84" s="14" t="s">
        <v>613</v>
      </c>
    </row>
    <row r="85" spans="1:2" x14ac:dyDescent="0.25">
      <c r="A85" s="50" t="s">
        <v>91</v>
      </c>
      <c r="B85" s="13" t="s">
        <v>614</v>
      </c>
    </row>
    <row r="86" spans="1:2" x14ac:dyDescent="0.25">
      <c r="A86" s="50" t="s">
        <v>92</v>
      </c>
      <c r="B86" s="14" t="s">
        <v>610</v>
      </c>
    </row>
    <row r="87" spans="1:2" x14ac:dyDescent="0.25">
      <c r="A87" s="50" t="s">
        <v>93</v>
      </c>
      <c r="B87" s="14" t="s">
        <v>611</v>
      </c>
    </row>
    <row r="88" spans="1:2" x14ac:dyDescent="0.25">
      <c r="A88" s="50" t="s">
        <v>94</v>
      </c>
      <c r="B88" s="14" t="s">
        <v>612</v>
      </c>
    </row>
    <row r="89" spans="1:2" x14ac:dyDescent="0.25">
      <c r="A89" s="49" t="s">
        <v>95</v>
      </c>
      <c r="B89" s="13" t="s">
        <v>615</v>
      </c>
    </row>
    <row r="90" spans="1:2" x14ac:dyDescent="0.25">
      <c r="A90" s="49" t="s">
        <v>96</v>
      </c>
      <c r="B90" s="13" t="s">
        <v>616</v>
      </c>
    </row>
    <row r="91" spans="1:2" x14ac:dyDescent="0.25">
      <c r="A91" s="49" t="s">
        <v>97</v>
      </c>
      <c r="B91" s="13" t="s">
        <v>617</v>
      </c>
    </row>
    <row r="92" spans="1:2" x14ac:dyDescent="0.25">
      <c r="A92" s="49" t="s">
        <v>98</v>
      </c>
      <c r="B92" s="14" t="s">
        <v>618</v>
      </c>
    </row>
    <row r="93" spans="1:2" x14ac:dyDescent="0.25">
      <c r="A93" s="49" t="s">
        <v>99</v>
      </c>
      <c r="B93" s="13" t="s">
        <v>619</v>
      </c>
    </row>
    <row r="94" spans="1:2" x14ac:dyDescent="0.25">
      <c r="A94" s="49" t="s">
        <v>100</v>
      </c>
      <c r="B94" s="13" t="s">
        <v>620</v>
      </c>
    </row>
    <row r="95" spans="1:2" x14ac:dyDescent="0.25">
      <c r="A95" s="49" t="s">
        <v>101</v>
      </c>
      <c r="B95" s="13" t="s">
        <v>621</v>
      </c>
    </row>
    <row r="96" spans="1:2" x14ac:dyDescent="0.25">
      <c r="A96" s="49" t="s">
        <v>102</v>
      </c>
      <c r="B96" s="13" t="s">
        <v>622</v>
      </c>
    </row>
    <row r="97" spans="1:2" x14ac:dyDescent="0.25">
      <c r="A97" s="49" t="s">
        <v>103</v>
      </c>
      <c r="B97" s="13" t="s">
        <v>623</v>
      </c>
    </row>
    <row r="98" spans="1:2" x14ac:dyDescent="0.25">
      <c r="A98" s="49" t="s">
        <v>104</v>
      </c>
      <c r="B98" s="13" t="s">
        <v>624</v>
      </c>
    </row>
    <row r="99" spans="1:2" x14ac:dyDescent="0.25">
      <c r="A99" s="49" t="s">
        <v>105</v>
      </c>
      <c r="B99" s="13" t="s">
        <v>625</v>
      </c>
    </row>
    <row r="100" spans="1:2" x14ac:dyDescent="0.25">
      <c r="A100" s="49" t="s">
        <v>106</v>
      </c>
      <c r="B100" s="13" t="s">
        <v>626</v>
      </c>
    </row>
    <row r="101" spans="1:2" x14ac:dyDescent="0.25">
      <c r="A101" s="49" t="s">
        <v>107</v>
      </c>
      <c r="B101" s="13" t="s">
        <v>627</v>
      </c>
    </row>
    <row r="102" spans="1:2" x14ac:dyDescent="0.25">
      <c r="A102" s="49" t="s">
        <v>108</v>
      </c>
      <c r="B102" s="13" t="s">
        <v>628</v>
      </c>
    </row>
    <row r="103" spans="1:2" x14ac:dyDescent="0.25">
      <c r="A103" s="49" t="s">
        <v>109</v>
      </c>
      <c r="B103" s="13" t="s">
        <v>629</v>
      </c>
    </row>
    <row r="104" spans="1:2" x14ac:dyDescent="0.25">
      <c r="A104" s="49" t="s">
        <v>110</v>
      </c>
      <c r="B104" s="13" t="s">
        <v>630</v>
      </c>
    </row>
    <row r="105" spans="1:2" x14ac:dyDescent="0.25">
      <c r="A105" s="49" t="s">
        <v>111</v>
      </c>
      <c r="B105" s="13" t="s">
        <v>631</v>
      </c>
    </row>
    <row r="106" spans="1:2" x14ac:dyDescent="0.25">
      <c r="A106" s="49" t="s">
        <v>112</v>
      </c>
      <c r="B106" s="13" t="s">
        <v>632</v>
      </c>
    </row>
    <row r="107" spans="1:2" x14ac:dyDescent="0.25">
      <c r="A107" s="49" t="s">
        <v>113</v>
      </c>
      <c r="B107" s="13" t="s">
        <v>633</v>
      </c>
    </row>
    <row r="108" spans="1:2" x14ac:dyDescent="0.25">
      <c r="A108" s="49" t="s">
        <v>114</v>
      </c>
      <c r="B108" s="13" t="s">
        <v>634</v>
      </c>
    </row>
    <row r="109" spans="1:2" x14ac:dyDescent="0.25">
      <c r="A109" s="49" t="s">
        <v>115</v>
      </c>
      <c r="B109" s="13" t="s">
        <v>635</v>
      </c>
    </row>
    <row r="110" spans="1:2" x14ac:dyDescent="0.25">
      <c r="A110" s="49" t="s">
        <v>116</v>
      </c>
      <c r="B110" s="13" t="s">
        <v>636</v>
      </c>
    </row>
    <row r="111" spans="1:2" x14ac:dyDescent="0.25">
      <c r="A111" s="49" t="s">
        <v>117</v>
      </c>
      <c r="B111" s="13" t="s">
        <v>637</v>
      </c>
    </row>
    <row r="112" spans="1:2" x14ac:dyDescent="0.25">
      <c r="A112" s="49" t="s">
        <v>118</v>
      </c>
      <c r="B112" s="13" t="s">
        <v>638</v>
      </c>
    </row>
    <row r="113" spans="1:2" x14ac:dyDescent="0.25">
      <c r="A113" s="49" t="s">
        <v>119</v>
      </c>
      <c r="B113" s="13" t="s">
        <v>639</v>
      </c>
    </row>
    <row r="114" spans="1:2" x14ac:dyDescent="0.25">
      <c r="A114" s="49" t="s">
        <v>120</v>
      </c>
      <c r="B114" s="13" t="s">
        <v>640</v>
      </c>
    </row>
    <row r="115" spans="1:2" x14ac:dyDescent="0.25">
      <c r="A115" s="49" t="s">
        <v>121</v>
      </c>
      <c r="B115" s="13" t="s">
        <v>641</v>
      </c>
    </row>
    <row r="116" spans="1:2" x14ac:dyDescent="0.25">
      <c r="A116" s="49" t="s">
        <v>122</v>
      </c>
      <c r="B116" s="13" t="s">
        <v>642</v>
      </c>
    </row>
    <row r="117" spans="1:2" x14ac:dyDescent="0.25">
      <c r="A117" s="49" t="s">
        <v>123</v>
      </c>
      <c r="B117" s="13" t="s">
        <v>643</v>
      </c>
    </row>
    <row r="118" spans="1:2" x14ac:dyDescent="0.25">
      <c r="A118" s="49" t="s">
        <v>124</v>
      </c>
      <c r="B118" s="13" t="s">
        <v>644</v>
      </c>
    </row>
    <row r="119" spans="1:2" x14ac:dyDescent="0.25">
      <c r="A119" s="49" t="s">
        <v>125</v>
      </c>
      <c r="B119" s="13" t="s">
        <v>645</v>
      </c>
    </row>
    <row r="120" spans="1:2" x14ac:dyDescent="0.25">
      <c r="A120" s="49" t="s">
        <v>126</v>
      </c>
      <c r="B120" s="13" t="s">
        <v>646</v>
      </c>
    </row>
    <row r="121" spans="1:2" x14ac:dyDescent="0.25">
      <c r="A121" s="49" t="s">
        <v>127</v>
      </c>
      <c r="B121" s="13" t="s">
        <v>647</v>
      </c>
    </row>
    <row r="122" spans="1:2" x14ac:dyDescent="0.25">
      <c r="A122" s="49" t="s">
        <v>128</v>
      </c>
      <c r="B122" s="13" t="s">
        <v>648</v>
      </c>
    </row>
    <row r="123" spans="1:2" x14ac:dyDescent="0.25">
      <c r="A123" s="49" t="s">
        <v>129</v>
      </c>
      <c r="B123" s="13" t="s">
        <v>649</v>
      </c>
    </row>
    <row r="124" spans="1:2" x14ac:dyDescent="0.25">
      <c r="A124" s="49" t="s">
        <v>130</v>
      </c>
      <c r="B124" s="13" t="s">
        <v>650</v>
      </c>
    </row>
    <row r="125" spans="1:2" x14ac:dyDescent="0.25">
      <c r="A125" s="49" t="s">
        <v>131</v>
      </c>
      <c r="B125" s="13" t="s">
        <v>651</v>
      </c>
    </row>
    <row r="126" spans="1:2" x14ac:dyDescent="0.25">
      <c r="A126" s="49" t="s">
        <v>132</v>
      </c>
      <c r="B126" s="13" t="s">
        <v>652</v>
      </c>
    </row>
    <row r="127" spans="1:2" x14ac:dyDescent="0.25">
      <c r="A127" s="49" t="s">
        <v>133</v>
      </c>
      <c r="B127" s="13" t="s">
        <v>653</v>
      </c>
    </row>
    <row r="128" spans="1:2" x14ac:dyDescent="0.25">
      <c r="A128" s="49" t="s">
        <v>134</v>
      </c>
      <c r="B128" s="14" t="s">
        <v>654</v>
      </c>
    </row>
    <row r="129" spans="1:2" x14ac:dyDescent="0.25">
      <c r="A129" s="49" t="s">
        <v>135</v>
      </c>
      <c r="B129" s="13" t="s">
        <v>655</v>
      </c>
    </row>
    <row r="130" spans="1:2" x14ac:dyDescent="0.25">
      <c r="A130" s="49" t="s">
        <v>136</v>
      </c>
      <c r="B130" s="13" t="s">
        <v>656</v>
      </c>
    </row>
    <row r="131" spans="1:2" x14ac:dyDescent="0.25">
      <c r="A131" s="49" t="s">
        <v>137</v>
      </c>
      <c r="B131" s="13" t="s">
        <v>657</v>
      </c>
    </row>
    <row r="132" spans="1:2" x14ac:dyDescent="0.25">
      <c r="A132" s="49" t="s">
        <v>138</v>
      </c>
      <c r="B132" s="13" t="s">
        <v>658</v>
      </c>
    </row>
    <row r="133" spans="1:2" x14ac:dyDescent="0.25">
      <c r="A133" s="49" t="s">
        <v>139</v>
      </c>
      <c r="B133" s="13" t="s">
        <v>659</v>
      </c>
    </row>
    <row r="134" spans="1:2" x14ac:dyDescent="0.25">
      <c r="A134" s="49" t="s">
        <v>140</v>
      </c>
      <c r="B134" s="14" t="s">
        <v>660</v>
      </c>
    </row>
    <row r="135" spans="1:2" x14ac:dyDescent="0.25">
      <c r="A135" s="49" t="s">
        <v>141</v>
      </c>
      <c r="B135" s="14" t="s">
        <v>661</v>
      </c>
    </row>
    <row r="136" spans="1:2" x14ac:dyDescent="0.25">
      <c r="A136" s="49" t="s">
        <v>142</v>
      </c>
      <c r="B136" s="13" t="s">
        <v>662</v>
      </c>
    </row>
    <row r="137" spans="1:2" x14ac:dyDescent="0.25">
      <c r="A137" s="49" t="s">
        <v>143</v>
      </c>
      <c r="B137" s="13" t="s">
        <v>663</v>
      </c>
    </row>
    <row r="138" spans="1:2" x14ac:dyDescent="0.25">
      <c r="A138" s="49" t="s">
        <v>144</v>
      </c>
      <c r="B138" s="13" t="s">
        <v>664</v>
      </c>
    </row>
    <row r="139" spans="1:2" x14ac:dyDescent="0.25">
      <c r="A139" s="49" t="s">
        <v>145</v>
      </c>
      <c r="B139" s="13" t="s">
        <v>665</v>
      </c>
    </row>
    <row r="140" spans="1:2" x14ac:dyDescent="0.25">
      <c r="A140" s="49" t="s">
        <v>146</v>
      </c>
      <c r="B140" s="13" t="s">
        <v>666</v>
      </c>
    </row>
    <row r="141" spans="1:2" x14ac:dyDescent="0.25">
      <c r="A141" s="49" t="s">
        <v>147</v>
      </c>
      <c r="B141" s="13" t="s">
        <v>667</v>
      </c>
    </row>
    <row r="142" spans="1:2" x14ac:dyDescent="0.25">
      <c r="A142" s="49" t="s">
        <v>148</v>
      </c>
      <c r="B142" s="13" t="s">
        <v>668</v>
      </c>
    </row>
    <row r="143" spans="1:2" x14ac:dyDescent="0.25">
      <c r="A143" s="49" t="s">
        <v>149</v>
      </c>
      <c r="B143" s="13" t="s">
        <v>669</v>
      </c>
    </row>
    <row r="144" spans="1:2" x14ac:dyDescent="0.25">
      <c r="A144" s="49" t="s">
        <v>150</v>
      </c>
      <c r="B144" s="13" t="s">
        <v>670</v>
      </c>
    </row>
    <row r="145" spans="1:2" x14ac:dyDescent="0.25">
      <c r="A145" s="49" t="s">
        <v>151</v>
      </c>
      <c r="B145" s="13" t="s">
        <v>671</v>
      </c>
    </row>
    <row r="146" spans="1:2" x14ac:dyDescent="0.25">
      <c r="A146" s="50" t="s">
        <v>1051</v>
      </c>
      <c r="B146" s="13" t="s">
        <v>1052</v>
      </c>
    </row>
    <row r="147" spans="1:2" x14ac:dyDescent="0.25">
      <c r="A147" s="49" t="s">
        <v>152</v>
      </c>
      <c r="B147" s="13" t="s">
        <v>672</v>
      </c>
    </row>
    <row r="148" spans="1:2" x14ac:dyDescent="0.25">
      <c r="A148" s="49" t="s">
        <v>153</v>
      </c>
      <c r="B148" s="14" t="s">
        <v>673</v>
      </c>
    </row>
    <row r="149" spans="1:2" x14ac:dyDescent="0.25">
      <c r="A149" s="49" t="s">
        <v>154</v>
      </c>
      <c r="B149" s="13" t="s">
        <v>674</v>
      </c>
    </row>
    <row r="150" spans="1:2" x14ac:dyDescent="0.25">
      <c r="A150" s="49" t="s">
        <v>155</v>
      </c>
      <c r="B150" s="13" t="s">
        <v>675</v>
      </c>
    </row>
    <row r="151" spans="1:2" x14ac:dyDescent="0.25">
      <c r="A151" s="49" t="s">
        <v>156</v>
      </c>
      <c r="B151" s="13" t="s">
        <v>676</v>
      </c>
    </row>
    <row r="152" spans="1:2" x14ac:dyDescent="0.25">
      <c r="A152" s="49" t="s">
        <v>157</v>
      </c>
      <c r="B152" s="13" t="s">
        <v>677</v>
      </c>
    </row>
    <row r="153" spans="1:2" x14ac:dyDescent="0.25">
      <c r="A153" s="49" t="s">
        <v>158</v>
      </c>
      <c r="B153" s="13" t="s">
        <v>678</v>
      </c>
    </row>
    <row r="154" spans="1:2" x14ac:dyDescent="0.25">
      <c r="A154" s="49" t="s">
        <v>159</v>
      </c>
      <c r="B154" s="14" t="s">
        <v>679</v>
      </c>
    </row>
    <row r="155" spans="1:2" x14ac:dyDescent="0.25">
      <c r="A155" s="49" t="s">
        <v>160</v>
      </c>
      <c r="B155" s="13" t="s">
        <v>680</v>
      </c>
    </row>
    <row r="156" spans="1:2" x14ac:dyDescent="0.25">
      <c r="A156" s="49" t="s">
        <v>161</v>
      </c>
      <c r="B156" s="13" t="s">
        <v>681</v>
      </c>
    </row>
    <row r="157" spans="1:2" x14ac:dyDescent="0.25">
      <c r="A157" s="49" t="s">
        <v>162</v>
      </c>
      <c r="B157" s="13" t="s">
        <v>682</v>
      </c>
    </row>
    <row r="158" spans="1:2" x14ac:dyDescent="0.25">
      <c r="A158" s="49" t="s">
        <v>163</v>
      </c>
      <c r="B158" s="13" t="s">
        <v>683</v>
      </c>
    </row>
    <row r="159" spans="1:2" x14ac:dyDescent="0.25">
      <c r="A159" s="49" t="s">
        <v>164</v>
      </c>
      <c r="B159" s="13" t="s">
        <v>684</v>
      </c>
    </row>
    <row r="160" spans="1:2" x14ac:dyDescent="0.25">
      <c r="A160" s="49" t="s">
        <v>165</v>
      </c>
      <c r="B160" s="13" t="s">
        <v>685</v>
      </c>
    </row>
    <row r="161" spans="1:2" x14ac:dyDescent="0.25">
      <c r="A161" s="49" t="s">
        <v>166</v>
      </c>
      <c r="B161" s="13" t="s">
        <v>686</v>
      </c>
    </row>
    <row r="162" spans="1:2" x14ac:dyDescent="0.25">
      <c r="A162" s="49" t="s">
        <v>167</v>
      </c>
      <c r="B162" s="13" t="s">
        <v>687</v>
      </c>
    </row>
    <row r="163" spans="1:2" x14ac:dyDescent="0.25">
      <c r="A163" s="49" t="s">
        <v>168</v>
      </c>
      <c r="B163" s="13" t="s">
        <v>688</v>
      </c>
    </row>
    <row r="164" spans="1:2" x14ac:dyDescent="0.25">
      <c r="A164" s="49" t="s">
        <v>169</v>
      </c>
      <c r="B164" s="13" t="s">
        <v>689</v>
      </c>
    </row>
    <row r="165" spans="1:2" x14ac:dyDescent="0.25">
      <c r="A165" s="49" t="s">
        <v>170</v>
      </c>
      <c r="B165" s="13" t="s">
        <v>690</v>
      </c>
    </row>
    <row r="166" spans="1:2" x14ac:dyDescent="0.25">
      <c r="A166" s="49" t="s">
        <v>171</v>
      </c>
      <c r="B166" s="13" t="s">
        <v>691</v>
      </c>
    </row>
    <row r="167" spans="1:2" x14ac:dyDescent="0.25">
      <c r="A167" s="49" t="s">
        <v>172</v>
      </c>
      <c r="B167" s="13" t="s">
        <v>692</v>
      </c>
    </row>
    <row r="168" spans="1:2" x14ac:dyDescent="0.25">
      <c r="A168" s="49" t="s">
        <v>173</v>
      </c>
      <c r="B168" s="13" t="s">
        <v>693</v>
      </c>
    </row>
    <row r="169" spans="1:2" x14ac:dyDescent="0.25">
      <c r="A169" s="49" t="s">
        <v>174</v>
      </c>
      <c r="B169" s="13" t="s">
        <v>694</v>
      </c>
    </row>
    <row r="170" spans="1:2" x14ac:dyDescent="0.25">
      <c r="A170" s="49" t="s">
        <v>175</v>
      </c>
      <c r="B170" s="13" t="s">
        <v>695</v>
      </c>
    </row>
    <row r="171" spans="1:2" x14ac:dyDescent="0.25">
      <c r="A171" s="49" t="s">
        <v>176</v>
      </c>
      <c r="B171" s="13" t="s">
        <v>696</v>
      </c>
    </row>
    <row r="172" spans="1:2" x14ac:dyDescent="0.25">
      <c r="A172" s="49" t="s">
        <v>177</v>
      </c>
      <c r="B172" s="13" t="s">
        <v>697</v>
      </c>
    </row>
    <row r="173" spans="1:2" x14ac:dyDescent="0.25">
      <c r="A173" s="49" t="s">
        <v>178</v>
      </c>
      <c r="B173" s="13" t="s">
        <v>698</v>
      </c>
    </row>
    <row r="174" spans="1:2" x14ac:dyDescent="0.25">
      <c r="A174" s="49" t="s">
        <v>179</v>
      </c>
      <c r="B174" s="13" t="s">
        <v>699</v>
      </c>
    </row>
    <row r="175" spans="1:2" x14ac:dyDescent="0.25">
      <c r="A175" s="50" t="s">
        <v>181</v>
      </c>
      <c r="B175" s="13" t="s">
        <v>701</v>
      </c>
    </row>
    <row r="176" spans="1:2" x14ac:dyDescent="0.25">
      <c r="A176" s="50" t="s">
        <v>182</v>
      </c>
      <c r="B176" s="13" t="s">
        <v>703</v>
      </c>
    </row>
    <row r="177" spans="1:2" x14ac:dyDescent="0.25">
      <c r="A177" s="50" t="s">
        <v>183</v>
      </c>
      <c r="B177" s="13" t="s">
        <v>700</v>
      </c>
    </row>
    <row r="178" spans="1:2" x14ac:dyDescent="0.25">
      <c r="A178" s="50" t="s">
        <v>184</v>
      </c>
      <c r="B178" s="13" t="s">
        <v>702</v>
      </c>
    </row>
    <row r="179" spans="1:2" x14ac:dyDescent="0.25">
      <c r="A179" s="49" t="s">
        <v>185</v>
      </c>
      <c r="B179" s="13" t="s">
        <v>704</v>
      </c>
    </row>
    <row r="180" spans="1:2" x14ac:dyDescent="0.25">
      <c r="A180" s="49" t="s">
        <v>186</v>
      </c>
      <c r="B180" s="13" t="s">
        <v>705</v>
      </c>
    </row>
    <row r="181" spans="1:2" x14ac:dyDescent="0.25">
      <c r="A181" s="49" t="s">
        <v>187</v>
      </c>
      <c r="B181" s="13" t="s">
        <v>706</v>
      </c>
    </row>
    <row r="182" spans="1:2" x14ac:dyDescent="0.25">
      <c r="A182" s="49" t="s">
        <v>188</v>
      </c>
      <c r="B182" s="14" t="s">
        <v>707</v>
      </c>
    </row>
    <row r="183" spans="1:2" x14ac:dyDescent="0.25">
      <c r="A183" s="49" t="s">
        <v>189</v>
      </c>
      <c r="B183" s="13" t="s">
        <v>708</v>
      </c>
    </row>
    <row r="184" spans="1:2" x14ac:dyDescent="0.25">
      <c r="A184" s="49" t="s">
        <v>190</v>
      </c>
      <c r="B184" s="13" t="s">
        <v>709</v>
      </c>
    </row>
    <row r="185" spans="1:2" x14ac:dyDescent="0.25">
      <c r="A185" s="49" t="s">
        <v>191</v>
      </c>
      <c r="B185" s="13" t="s">
        <v>710</v>
      </c>
    </row>
    <row r="186" spans="1:2" x14ac:dyDescent="0.25">
      <c r="A186" s="49" t="s">
        <v>192</v>
      </c>
      <c r="B186" s="13" t="s">
        <v>711</v>
      </c>
    </row>
    <row r="187" spans="1:2" x14ac:dyDescent="0.25">
      <c r="A187" s="49" t="s">
        <v>193</v>
      </c>
      <c r="B187" s="13" t="s">
        <v>712</v>
      </c>
    </row>
    <row r="188" spans="1:2" x14ac:dyDescent="0.25">
      <c r="A188" s="49" t="s">
        <v>194</v>
      </c>
      <c r="B188" s="13" t="s">
        <v>713</v>
      </c>
    </row>
    <row r="189" spans="1:2" x14ac:dyDescent="0.25">
      <c r="A189" s="49" t="s">
        <v>195</v>
      </c>
      <c r="B189" s="13" t="s">
        <v>714</v>
      </c>
    </row>
    <row r="190" spans="1:2" x14ac:dyDescent="0.25">
      <c r="A190" s="49" t="s">
        <v>196</v>
      </c>
      <c r="B190" s="13" t="s">
        <v>715</v>
      </c>
    </row>
    <row r="191" spans="1:2" x14ac:dyDescent="0.25">
      <c r="A191" s="49" t="s">
        <v>197</v>
      </c>
      <c r="B191" s="13" t="s">
        <v>716</v>
      </c>
    </row>
    <row r="192" spans="1:2" x14ac:dyDescent="0.25">
      <c r="A192" s="49" t="s">
        <v>198</v>
      </c>
      <c r="B192" s="13" t="s">
        <v>717</v>
      </c>
    </row>
    <row r="193" spans="1:2" x14ac:dyDescent="0.25">
      <c r="A193" s="49" t="s">
        <v>199</v>
      </c>
      <c r="B193" s="13" t="s">
        <v>718</v>
      </c>
    </row>
    <row r="194" spans="1:2" x14ac:dyDescent="0.25">
      <c r="A194" s="49" t="s">
        <v>200</v>
      </c>
      <c r="B194" s="13" t="s">
        <v>719</v>
      </c>
    </row>
    <row r="195" spans="1:2" x14ac:dyDescent="0.25">
      <c r="A195" s="49" t="s">
        <v>201</v>
      </c>
      <c r="B195" s="13" t="s">
        <v>720</v>
      </c>
    </row>
    <row r="196" spans="1:2" x14ac:dyDescent="0.25">
      <c r="A196" s="49" t="s">
        <v>202</v>
      </c>
      <c r="B196" s="13" t="s">
        <v>721</v>
      </c>
    </row>
    <row r="197" spans="1:2" x14ac:dyDescent="0.25">
      <c r="A197" s="49" t="s">
        <v>203</v>
      </c>
      <c r="B197" s="13" t="s">
        <v>722</v>
      </c>
    </row>
    <row r="198" spans="1:2" x14ac:dyDescent="0.25">
      <c r="A198" s="49" t="s">
        <v>204</v>
      </c>
      <c r="B198" s="13" t="s">
        <v>723</v>
      </c>
    </row>
    <row r="199" spans="1:2" x14ac:dyDescent="0.25">
      <c r="A199" s="49" t="s">
        <v>205</v>
      </c>
      <c r="B199" s="13" t="s">
        <v>724</v>
      </c>
    </row>
    <row r="200" spans="1:2" x14ac:dyDescent="0.25">
      <c r="A200" s="49" t="s">
        <v>206</v>
      </c>
      <c r="B200" s="13" t="s">
        <v>725</v>
      </c>
    </row>
    <row r="201" spans="1:2" x14ac:dyDescent="0.25">
      <c r="A201" s="49" t="s">
        <v>207</v>
      </c>
      <c r="B201" s="13" t="s">
        <v>726</v>
      </c>
    </row>
    <row r="202" spans="1:2" x14ac:dyDescent="0.25">
      <c r="A202" s="49" t="s">
        <v>209</v>
      </c>
      <c r="B202" s="13" t="s">
        <v>727</v>
      </c>
    </row>
    <row r="203" spans="1:2" x14ac:dyDescent="0.25">
      <c r="A203" s="49" t="s">
        <v>210</v>
      </c>
      <c r="B203" s="13" t="s">
        <v>728</v>
      </c>
    </row>
    <row r="204" spans="1:2" x14ac:dyDescent="0.25">
      <c r="A204" s="49" t="s">
        <v>211</v>
      </c>
      <c r="B204" s="13" t="s">
        <v>729</v>
      </c>
    </row>
    <row r="205" spans="1:2" x14ac:dyDescent="0.25">
      <c r="A205" s="49" t="s">
        <v>212</v>
      </c>
      <c r="B205" s="13" t="s">
        <v>730</v>
      </c>
    </row>
    <row r="206" spans="1:2" x14ac:dyDescent="0.25">
      <c r="A206" s="49" t="s">
        <v>213</v>
      </c>
      <c r="B206" s="13" t="s">
        <v>731</v>
      </c>
    </row>
    <row r="207" spans="1:2" x14ac:dyDescent="0.25">
      <c r="A207" s="49" t="s">
        <v>214</v>
      </c>
      <c r="B207" s="13" t="s">
        <v>732</v>
      </c>
    </row>
    <row r="208" spans="1:2" x14ac:dyDescent="0.25">
      <c r="A208" s="49" t="s">
        <v>215</v>
      </c>
      <c r="B208" s="13" t="s">
        <v>733</v>
      </c>
    </row>
    <row r="209" spans="1:2" x14ac:dyDescent="0.25">
      <c r="A209" s="49" t="s">
        <v>216</v>
      </c>
      <c r="B209" s="13" t="s">
        <v>734</v>
      </c>
    </row>
    <row r="210" spans="1:2" x14ac:dyDescent="0.25">
      <c r="A210" s="49" t="s">
        <v>217</v>
      </c>
      <c r="B210" s="13" t="s">
        <v>735</v>
      </c>
    </row>
    <row r="211" spans="1:2" x14ac:dyDescent="0.25">
      <c r="A211" s="49" t="s">
        <v>218</v>
      </c>
      <c r="B211" s="14" t="s">
        <v>736</v>
      </c>
    </row>
    <row r="212" spans="1:2" x14ac:dyDescent="0.25">
      <c r="A212" s="49" t="s">
        <v>219</v>
      </c>
      <c r="B212" s="13" t="s">
        <v>737</v>
      </c>
    </row>
    <row r="213" spans="1:2" x14ac:dyDescent="0.25">
      <c r="A213" s="49" t="s">
        <v>220</v>
      </c>
      <c r="B213" s="13" t="s">
        <v>738</v>
      </c>
    </row>
    <row r="214" spans="1:2" x14ac:dyDescent="0.25">
      <c r="A214" s="49" t="s">
        <v>221</v>
      </c>
      <c r="B214" s="13" t="s">
        <v>739</v>
      </c>
    </row>
    <row r="215" spans="1:2" x14ac:dyDescent="0.25">
      <c r="A215" s="49" t="s">
        <v>222</v>
      </c>
      <c r="B215" s="13" t="s">
        <v>740</v>
      </c>
    </row>
    <row r="216" spans="1:2" x14ac:dyDescent="0.25">
      <c r="A216" s="49" t="s">
        <v>223</v>
      </c>
      <c r="B216" s="13" t="s">
        <v>741</v>
      </c>
    </row>
    <row r="217" spans="1:2" x14ac:dyDescent="0.25">
      <c r="A217" s="49" t="s">
        <v>224</v>
      </c>
      <c r="B217" s="13" t="s">
        <v>742</v>
      </c>
    </row>
    <row r="218" spans="1:2" x14ac:dyDescent="0.25">
      <c r="A218" s="49" t="s">
        <v>225</v>
      </c>
      <c r="B218" s="13" t="s">
        <v>743</v>
      </c>
    </row>
    <row r="219" spans="1:2" x14ac:dyDescent="0.25">
      <c r="A219" s="49" t="s">
        <v>226</v>
      </c>
      <c r="B219" s="13" t="s">
        <v>744</v>
      </c>
    </row>
    <row r="220" spans="1:2" x14ac:dyDescent="0.25">
      <c r="A220" s="49" t="s">
        <v>227</v>
      </c>
      <c r="B220" s="13" t="s">
        <v>745</v>
      </c>
    </row>
    <row r="221" spans="1:2" x14ac:dyDescent="0.25">
      <c r="A221" s="49" t="s">
        <v>228</v>
      </c>
      <c r="B221" s="13" t="s">
        <v>746</v>
      </c>
    </row>
    <row r="222" spans="1:2" x14ac:dyDescent="0.25">
      <c r="A222" s="49" t="s">
        <v>229</v>
      </c>
      <c r="B222" s="13" t="s">
        <v>747</v>
      </c>
    </row>
    <row r="223" spans="1:2" x14ac:dyDescent="0.25">
      <c r="A223" s="49" t="s">
        <v>230</v>
      </c>
      <c r="B223" s="13" t="s">
        <v>748</v>
      </c>
    </row>
    <row r="224" spans="1:2" x14ac:dyDescent="0.25">
      <c r="A224" s="49" t="s">
        <v>232</v>
      </c>
      <c r="B224" s="13" t="s">
        <v>749</v>
      </c>
    </row>
    <row r="225" spans="1:2" x14ac:dyDescent="0.25">
      <c r="A225" s="49" t="s">
        <v>233</v>
      </c>
      <c r="B225" s="13" t="s">
        <v>750</v>
      </c>
    </row>
    <row r="226" spans="1:2" x14ac:dyDescent="0.25">
      <c r="A226" s="49" t="s">
        <v>234</v>
      </c>
      <c r="B226" s="13" t="s">
        <v>751</v>
      </c>
    </row>
    <row r="227" spans="1:2" x14ac:dyDescent="0.25">
      <c r="A227" s="49" t="s">
        <v>235</v>
      </c>
      <c r="B227" s="14" t="s">
        <v>752</v>
      </c>
    </row>
    <row r="228" spans="1:2" x14ac:dyDescent="0.25">
      <c r="A228" s="49" t="s">
        <v>236</v>
      </c>
      <c r="B228" s="13" t="s">
        <v>753</v>
      </c>
    </row>
    <row r="229" spans="1:2" x14ac:dyDescent="0.25">
      <c r="A229" s="49" t="s">
        <v>237</v>
      </c>
      <c r="B229" s="13" t="s">
        <v>754</v>
      </c>
    </row>
    <row r="230" spans="1:2" x14ac:dyDescent="0.25">
      <c r="A230" s="49" t="s">
        <v>238</v>
      </c>
      <c r="B230" s="13" t="s">
        <v>755</v>
      </c>
    </row>
    <row r="231" spans="1:2" x14ac:dyDescent="0.25">
      <c r="A231" s="49" t="s">
        <v>239</v>
      </c>
      <c r="B231" s="13" t="s">
        <v>756</v>
      </c>
    </row>
    <row r="232" spans="1:2" x14ac:dyDescent="0.25">
      <c r="A232" s="49" t="s">
        <v>240</v>
      </c>
      <c r="B232" s="13" t="s">
        <v>757</v>
      </c>
    </row>
    <row r="233" spans="1:2" x14ac:dyDescent="0.25">
      <c r="A233" s="49" t="s">
        <v>241</v>
      </c>
      <c r="B233" s="13" t="s">
        <v>758</v>
      </c>
    </row>
    <row r="234" spans="1:2" x14ac:dyDescent="0.25">
      <c r="A234" s="49" t="s">
        <v>242</v>
      </c>
      <c r="B234" s="13" t="s">
        <v>759</v>
      </c>
    </row>
    <row r="235" spans="1:2" x14ac:dyDescent="0.25">
      <c r="A235" s="49" t="s">
        <v>243</v>
      </c>
      <c r="B235" s="13" t="s">
        <v>760</v>
      </c>
    </row>
    <row r="236" spans="1:2" x14ac:dyDescent="0.25">
      <c r="A236" s="49" t="s">
        <v>244</v>
      </c>
      <c r="B236" s="13" t="s">
        <v>761</v>
      </c>
    </row>
    <row r="237" spans="1:2" x14ac:dyDescent="0.25">
      <c r="A237" s="49" t="s">
        <v>245</v>
      </c>
      <c r="B237" s="13" t="s">
        <v>762</v>
      </c>
    </row>
    <row r="238" spans="1:2" x14ac:dyDescent="0.25">
      <c r="A238" s="49" t="s">
        <v>246</v>
      </c>
      <c r="B238" s="13" t="s">
        <v>763</v>
      </c>
    </row>
    <row r="239" spans="1:2" x14ac:dyDescent="0.25">
      <c r="A239" s="49" t="s">
        <v>247</v>
      </c>
      <c r="B239" s="13" t="s">
        <v>764</v>
      </c>
    </row>
    <row r="240" spans="1:2" x14ac:dyDescent="0.25">
      <c r="A240" s="49" t="s">
        <v>248</v>
      </c>
      <c r="B240" s="14" t="s">
        <v>765</v>
      </c>
    </row>
    <row r="241" spans="1:2" x14ac:dyDescent="0.25">
      <c r="A241" s="49" t="s">
        <v>249</v>
      </c>
      <c r="B241" s="13" t="s">
        <v>766</v>
      </c>
    </row>
    <row r="242" spans="1:2" x14ac:dyDescent="0.25">
      <c r="A242" s="49" t="s">
        <v>250</v>
      </c>
      <c r="B242" s="13" t="s">
        <v>767</v>
      </c>
    </row>
    <row r="243" spans="1:2" x14ac:dyDescent="0.25">
      <c r="A243" s="49" t="s">
        <v>251</v>
      </c>
      <c r="B243" s="14" t="s">
        <v>768</v>
      </c>
    </row>
    <row r="244" spans="1:2" x14ac:dyDescent="0.25">
      <c r="A244" s="49" t="s">
        <v>252</v>
      </c>
      <c r="B244" s="13" t="s">
        <v>769</v>
      </c>
    </row>
    <row r="245" spans="1:2" x14ac:dyDescent="0.25">
      <c r="A245" s="49" t="s">
        <v>253</v>
      </c>
      <c r="B245" s="13" t="s">
        <v>770</v>
      </c>
    </row>
    <row r="246" spans="1:2" x14ac:dyDescent="0.25">
      <c r="A246" s="49" t="s">
        <v>254</v>
      </c>
      <c r="B246" s="13" t="s">
        <v>771</v>
      </c>
    </row>
    <row r="247" spans="1:2" x14ac:dyDescent="0.25">
      <c r="A247" s="49" t="s">
        <v>255</v>
      </c>
      <c r="B247" s="13" t="s">
        <v>772</v>
      </c>
    </row>
    <row r="248" spans="1:2" x14ac:dyDescent="0.25">
      <c r="A248" s="49" t="s">
        <v>256</v>
      </c>
      <c r="B248" s="13" t="s">
        <v>773</v>
      </c>
    </row>
    <row r="249" spans="1:2" x14ac:dyDescent="0.25">
      <c r="A249" s="49" t="s">
        <v>257</v>
      </c>
      <c r="B249" s="13" t="s">
        <v>774</v>
      </c>
    </row>
    <row r="250" spans="1:2" x14ac:dyDescent="0.25">
      <c r="A250" s="49" t="s">
        <v>258</v>
      </c>
      <c r="B250" s="13" t="s">
        <v>775</v>
      </c>
    </row>
    <row r="251" spans="1:2" x14ac:dyDescent="0.25">
      <c r="A251" s="49" t="s">
        <v>259</v>
      </c>
      <c r="B251" s="13" t="s">
        <v>776</v>
      </c>
    </row>
    <row r="252" spans="1:2" x14ac:dyDescent="0.25">
      <c r="A252" s="49" t="s">
        <v>260</v>
      </c>
      <c r="B252" s="13" t="s">
        <v>777</v>
      </c>
    </row>
    <row r="253" spans="1:2" x14ac:dyDescent="0.25">
      <c r="A253" s="49" t="s">
        <v>261</v>
      </c>
      <c r="B253" s="13" t="s">
        <v>778</v>
      </c>
    </row>
    <row r="254" spans="1:2" x14ac:dyDescent="0.25">
      <c r="A254" s="49" t="s">
        <v>262</v>
      </c>
      <c r="B254" s="13" t="s">
        <v>779</v>
      </c>
    </row>
    <row r="255" spans="1:2" x14ac:dyDescent="0.25">
      <c r="A255" s="49" t="s">
        <v>263</v>
      </c>
      <c r="B255" s="13" t="s">
        <v>780</v>
      </c>
    </row>
    <row r="256" spans="1:2" x14ac:dyDescent="0.25">
      <c r="A256" s="49" t="s">
        <v>264</v>
      </c>
      <c r="B256" s="13" t="s">
        <v>781</v>
      </c>
    </row>
    <row r="257" spans="1:2" x14ac:dyDescent="0.25">
      <c r="A257" s="49" t="s">
        <v>265</v>
      </c>
      <c r="B257" s="13" t="s">
        <v>782</v>
      </c>
    </row>
    <row r="258" spans="1:2" x14ac:dyDescent="0.25">
      <c r="A258" s="49" t="s">
        <v>266</v>
      </c>
      <c r="B258" s="13" t="s">
        <v>783</v>
      </c>
    </row>
    <row r="259" spans="1:2" x14ac:dyDescent="0.25">
      <c r="A259" s="49" t="s">
        <v>267</v>
      </c>
      <c r="B259" s="13" t="s">
        <v>784</v>
      </c>
    </row>
    <row r="260" spans="1:2" x14ac:dyDescent="0.25">
      <c r="A260" s="49" t="s">
        <v>268</v>
      </c>
      <c r="B260" s="13" t="s">
        <v>785</v>
      </c>
    </row>
    <row r="261" spans="1:2" x14ac:dyDescent="0.25">
      <c r="A261" s="49" t="s">
        <v>269</v>
      </c>
      <c r="B261" s="13" t="s">
        <v>786</v>
      </c>
    </row>
    <row r="262" spans="1:2" x14ac:dyDescent="0.25">
      <c r="A262" s="49" t="s">
        <v>270</v>
      </c>
      <c r="B262" s="13" t="s">
        <v>787</v>
      </c>
    </row>
    <row r="263" spans="1:2" x14ac:dyDescent="0.25">
      <c r="A263" s="49" t="s">
        <v>271</v>
      </c>
      <c r="B263" s="13" t="s">
        <v>788</v>
      </c>
    </row>
    <row r="264" spans="1:2" x14ac:dyDescent="0.25">
      <c r="A264" s="49" t="s">
        <v>272</v>
      </c>
      <c r="B264" s="13" t="s">
        <v>789</v>
      </c>
    </row>
    <row r="265" spans="1:2" x14ac:dyDescent="0.25">
      <c r="A265" s="49" t="s">
        <v>273</v>
      </c>
      <c r="B265" s="13" t="s">
        <v>790</v>
      </c>
    </row>
    <row r="266" spans="1:2" x14ac:dyDescent="0.25">
      <c r="A266" s="49" t="s">
        <v>274</v>
      </c>
      <c r="B266" s="13" t="s">
        <v>791</v>
      </c>
    </row>
    <row r="267" spans="1:2" x14ac:dyDescent="0.25">
      <c r="A267" s="49" t="s">
        <v>275</v>
      </c>
      <c r="B267" s="13" t="s">
        <v>792</v>
      </c>
    </row>
    <row r="268" spans="1:2" x14ac:dyDescent="0.25">
      <c r="A268" s="49" t="s">
        <v>276</v>
      </c>
      <c r="B268" s="13" t="s">
        <v>793</v>
      </c>
    </row>
    <row r="269" spans="1:2" x14ac:dyDescent="0.25">
      <c r="A269" s="49" t="s">
        <v>277</v>
      </c>
      <c r="B269" s="13" t="s">
        <v>794</v>
      </c>
    </row>
    <row r="270" spans="1:2" x14ac:dyDescent="0.25">
      <c r="A270" s="49" t="s">
        <v>278</v>
      </c>
      <c r="B270" s="13" t="s">
        <v>795</v>
      </c>
    </row>
    <row r="271" spans="1:2" x14ac:dyDescent="0.25">
      <c r="A271" s="49" t="s">
        <v>279</v>
      </c>
      <c r="B271" s="13" t="s">
        <v>796</v>
      </c>
    </row>
    <row r="272" spans="1:2" x14ac:dyDescent="0.25">
      <c r="A272" s="49" t="s">
        <v>280</v>
      </c>
      <c r="B272" s="13" t="s">
        <v>797</v>
      </c>
    </row>
    <row r="273" spans="1:2" x14ac:dyDescent="0.25">
      <c r="A273" s="49" t="s">
        <v>281</v>
      </c>
      <c r="B273" s="13" t="s">
        <v>798</v>
      </c>
    </row>
    <row r="274" spans="1:2" x14ac:dyDescent="0.25">
      <c r="A274" s="49" t="s">
        <v>282</v>
      </c>
      <c r="B274" s="13" t="s">
        <v>799</v>
      </c>
    </row>
    <row r="275" spans="1:2" x14ac:dyDescent="0.25">
      <c r="A275" s="49" t="s">
        <v>283</v>
      </c>
      <c r="B275" s="13" t="s">
        <v>800</v>
      </c>
    </row>
    <row r="276" spans="1:2" x14ac:dyDescent="0.25">
      <c r="A276" s="49" t="s">
        <v>284</v>
      </c>
      <c r="B276" s="13" t="s">
        <v>801</v>
      </c>
    </row>
    <row r="277" spans="1:2" x14ac:dyDescent="0.25">
      <c r="A277" s="49" t="s">
        <v>285</v>
      </c>
      <c r="B277" s="13" t="s">
        <v>802</v>
      </c>
    </row>
    <row r="278" spans="1:2" x14ac:dyDescent="0.25">
      <c r="A278" s="49" t="s">
        <v>286</v>
      </c>
      <c r="B278" s="13" t="s">
        <v>803</v>
      </c>
    </row>
    <row r="279" spans="1:2" x14ac:dyDescent="0.25">
      <c r="A279" s="49" t="s">
        <v>287</v>
      </c>
      <c r="B279" s="13" t="s">
        <v>804</v>
      </c>
    </row>
    <row r="280" spans="1:2" x14ac:dyDescent="0.25">
      <c r="A280" s="49" t="s">
        <v>288</v>
      </c>
      <c r="B280" s="13" t="s">
        <v>805</v>
      </c>
    </row>
    <row r="281" spans="1:2" x14ac:dyDescent="0.25">
      <c r="A281" s="49" t="s">
        <v>289</v>
      </c>
      <c r="B281" s="13" t="s">
        <v>806</v>
      </c>
    </row>
    <row r="282" spans="1:2" x14ac:dyDescent="0.25">
      <c r="A282" s="49" t="s">
        <v>290</v>
      </c>
      <c r="B282" s="13" t="s">
        <v>807</v>
      </c>
    </row>
    <row r="283" spans="1:2" x14ac:dyDescent="0.25">
      <c r="A283" s="49" t="s">
        <v>291</v>
      </c>
      <c r="B283" s="13" t="s">
        <v>808</v>
      </c>
    </row>
    <row r="284" spans="1:2" x14ac:dyDescent="0.25">
      <c r="A284" s="49" t="s">
        <v>292</v>
      </c>
      <c r="B284" s="13" t="s">
        <v>809</v>
      </c>
    </row>
    <row r="285" spans="1:2" x14ac:dyDescent="0.25">
      <c r="A285" s="49" t="s">
        <v>293</v>
      </c>
      <c r="B285" s="13" t="s">
        <v>810</v>
      </c>
    </row>
    <row r="286" spans="1:2" x14ac:dyDescent="0.25">
      <c r="A286" s="49" t="s">
        <v>294</v>
      </c>
      <c r="B286" s="13" t="s">
        <v>811</v>
      </c>
    </row>
    <row r="287" spans="1:2" x14ac:dyDescent="0.25">
      <c r="A287" s="49" t="s">
        <v>295</v>
      </c>
      <c r="B287" s="13" t="s">
        <v>812</v>
      </c>
    </row>
    <row r="288" spans="1:2" x14ac:dyDescent="0.25">
      <c r="A288" s="49" t="s">
        <v>296</v>
      </c>
      <c r="B288" s="13" t="s">
        <v>813</v>
      </c>
    </row>
    <row r="289" spans="1:2" x14ac:dyDescent="0.25">
      <c r="A289" s="49" t="s">
        <v>297</v>
      </c>
      <c r="B289" s="13" t="s">
        <v>814</v>
      </c>
    </row>
    <row r="290" spans="1:2" x14ac:dyDescent="0.25">
      <c r="A290" s="49" t="s">
        <v>298</v>
      </c>
      <c r="B290" s="13" t="s">
        <v>815</v>
      </c>
    </row>
    <row r="291" spans="1:2" x14ac:dyDescent="0.25">
      <c r="A291" s="49" t="s">
        <v>299</v>
      </c>
      <c r="B291" s="13" t="s">
        <v>816</v>
      </c>
    </row>
    <row r="292" spans="1:2" x14ac:dyDescent="0.25">
      <c r="A292" s="49" t="s">
        <v>300</v>
      </c>
      <c r="B292" s="13" t="s">
        <v>817</v>
      </c>
    </row>
    <row r="293" spans="1:2" x14ac:dyDescent="0.25">
      <c r="A293" s="49" t="s">
        <v>301</v>
      </c>
      <c r="B293" s="14" t="s">
        <v>818</v>
      </c>
    </row>
    <row r="294" spans="1:2" x14ac:dyDescent="0.25">
      <c r="A294" s="49" t="s">
        <v>302</v>
      </c>
      <c r="B294" s="13" t="s">
        <v>819</v>
      </c>
    </row>
    <row r="295" spans="1:2" x14ac:dyDescent="0.25">
      <c r="A295" s="49" t="s">
        <v>303</v>
      </c>
      <c r="B295" s="13" t="s">
        <v>820</v>
      </c>
    </row>
    <row r="296" spans="1:2" x14ac:dyDescent="0.25">
      <c r="A296" s="49" t="s">
        <v>304</v>
      </c>
      <c r="B296" s="13" t="s">
        <v>821</v>
      </c>
    </row>
    <row r="297" spans="1:2" x14ac:dyDescent="0.25">
      <c r="A297" s="49" t="s">
        <v>305</v>
      </c>
      <c r="B297" s="14" t="s">
        <v>822</v>
      </c>
    </row>
    <row r="298" spans="1:2" x14ac:dyDescent="0.25">
      <c r="A298" s="49" t="s">
        <v>306</v>
      </c>
      <c r="B298" s="13" t="s">
        <v>823</v>
      </c>
    </row>
    <row r="299" spans="1:2" x14ac:dyDescent="0.25">
      <c r="A299" s="49" t="s">
        <v>307</v>
      </c>
      <c r="B299" s="13" t="s">
        <v>824</v>
      </c>
    </row>
    <row r="300" spans="1:2" x14ac:dyDescent="0.25">
      <c r="A300" s="49" t="s">
        <v>308</v>
      </c>
      <c r="B300" s="13" t="s">
        <v>825</v>
      </c>
    </row>
    <row r="301" spans="1:2" x14ac:dyDescent="0.25">
      <c r="A301" s="49" t="s">
        <v>309</v>
      </c>
      <c r="B301" s="13" t="s">
        <v>826</v>
      </c>
    </row>
    <row r="302" spans="1:2" x14ac:dyDescent="0.25">
      <c r="A302" s="49" t="s">
        <v>310</v>
      </c>
      <c r="B302" s="13" t="s">
        <v>827</v>
      </c>
    </row>
    <row r="303" spans="1:2" x14ac:dyDescent="0.25">
      <c r="A303" s="49" t="s">
        <v>311</v>
      </c>
      <c r="B303" s="13" t="s">
        <v>828</v>
      </c>
    </row>
    <row r="304" spans="1:2" x14ac:dyDescent="0.25">
      <c r="A304" s="49" t="s">
        <v>312</v>
      </c>
      <c r="B304" s="13" t="s">
        <v>829</v>
      </c>
    </row>
    <row r="305" spans="1:2" x14ac:dyDescent="0.25">
      <c r="A305" s="49" t="s">
        <v>313</v>
      </c>
      <c r="B305" s="13" t="s">
        <v>830</v>
      </c>
    </row>
    <row r="306" spans="1:2" x14ac:dyDescent="0.25">
      <c r="A306" s="49" t="s">
        <v>314</v>
      </c>
      <c r="B306" s="13" t="s">
        <v>831</v>
      </c>
    </row>
    <row r="307" spans="1:2" x14ac:dyDescent="0.25">
      <c r="A307" s="49" t="s">
        <v>315</v>
      </c>
      <c r="B307" s="14" t="s">
        <v>832</v>
      </c>
    </row>
    <row r="308" spans="1:2" x14ac:dyDescent="0.25">
      <c r="A308" s="49" t="s">
        <v>316</v>
      </c>
      <c r="B308" s="13" t="s">
        <v>833</v>
      </c>
    </row>
    <row r="309" spans="1:2" x14ac:dyDescent="0.25">
      <c r="A309" s="49" t="s">
        <v>317</v>
      </c>
      <c r="B309" s="13" t="s">
        <v>834</v>
      </c>
    </row>
    <row r="310" spans="1:2" x14ac:dyDescent="0.25">
      <c r="A310" s="49" t="s">
        <v>318</v>
      </c>
      <c r="B310" s="13" t="s">
        <v>835</v>
      </c>
    </row>
    <row r="311" spans="1:2" x14ac:dyDescent="0.25">
      <c r="A311" s="49" t="s">
        <v>319</v>
      </c>
      <c r="B311" s="13">
        <v>4865</v>
      </c>
    </row>
    <row r="312" spans="1:2" x14ac:dyDescent="0.25">
      <c r="A312" s="49" t="s">
        <v>320</v>
      </c>
      <c r="B312" s="13" t="s">
        <v>836</v>
      </c>
    </row>
    <row r="313" spans="1:2" x14ac:dyDescent="0.25">
      <c r="A313" s="49" t="s">
        <v>321</v>
      </c>
      <c r="B313" s="13" t="s">
        <v>837</v>
      </c>
    </row>
    <row r="314" spans="1:2" x14ac:dyDescent="0.25">
      <c r="A314" s="49" t="s">
        <v>322</v>
      </c>
      <c r="B314" s="13" t="s">
        <v>838</v>
      </c>
    </row>
    <row r="315" spans="1:2" x14ac:dyDescent="0.25">
      <c r="A315" s="49" t="s">
        <v>323</v>
      </c>
      <c r="B315" s="13" t="s">
        <v>839</v>
      </c>
    </row>
    <row r="316" spans="1:2" x14ac:dyDescent="0.25">
      <c r="A316" s="49" t="s">
        <v>324</v>
      </c>
      <c r="B316" s="13" t="s">
        <v>840</v>
      </c>
    </row>
    <row r="317" spans="1:2" x14ac:dyDescent="0.25">
      <c r="A317" s="49" t="s">
        <v>325</v>
      </c>
      <c r="B317" s="13" t="s">
        <v>841</v>
      </c>
    </row>
    <row r="318" spans="1:2" x14ac:dyDescent="0.25">
      <c r="A318" s="49" t="s">
        <v>326</v>
      </c>
      <c r="B318" s="13" t="s">
        <v>842</v>
      </c>
    </row>
    <row r="319" spans="1:2" x14ac:dyDescent="0.25">
      <c r="A319" s="49" t="s">
        <v>327</v>
      </c>
      <c r="B319" s="13" t="s">
        <v>843</v>
      </c>
    </row>
    <row r="320" spans="1:2" x14ac:dyDescent="0.25">
      <c r="A320" s="49" t="s">
        <v>328</v>
      </c>
      <c r="B320" s="13" t="s">
        <v>844</v>
      </c>
    </row>
    <row r="321" spans="1:2" x14ac:dyDescent="0.25">
      <c r="A321" s="49" t="s">
        <v>329</v>
      </c>
      <c r="B321" s="13" t="s">
        <v>845</v>
      </c>
    </row>
    <row r="322" spans="1:2" x14ac:dyDescent="0.25">
      <c r="A322" s="49" t="s">
        <v>330</v>
      </c>
      <c r="B322" s="13" t="s">
        <v>846</v>
      </c>
    </row>
    <row r="323" spans="1:2" x14ac:dyDescent="0.25">
      <c r="A323" s="49" t="s">
        <v>331</v>
      </c>
      <c r="B323" s="13" t="s">
        <v>847</v>
      </c>
    </row>
    <row r="324" spans="1:2" x14ac:dyDescent="0.25">
      <c r="A324" s="49" t="s">
        <v>332</v>
      </c>
      <c r="B324" s="13" t="s">
        <v>848</v>
      </c>
    </row>
    <row r="325" spans="1:2" x14ac:dyDescent="0.25">
      <c r="A325" s="49" t="s">
        <v>333</v>
      </c>
      <c r="B325" s="13" t="s">
        <v>849</v>
      </c>
    </row>
    <row r="326" spans="1:2" x14ac:dyDescent="0.25">
      <c r="A326" s="49" t="s">
        <v>334</v>
      </c>
      <c r="B326" s="13" t="s">
        <v>850</v>
      </c>
    </row>
    <row r="327" spans="1:2" x14ac:dyDescent="0.25">
      <c r="A327" s="49" t="s">
        <v>335</v>
      </c>
      <c r="B327" s="13" t="s">
        <v>851</v>
      </c>
    </row>
    <row r="328" spans="1:2" x14ac:dyDescent="0.25">
      <c r="A328" s="49" t="s">
        <v>336</v>
      </c>
      <c r="B328" s="13" t="s">
        <v>852</v>
      </c>
    </row>
    <row r="329" spans="1:2" x14ac:dyDescent="0.25">
      <c r="A329" s="49" t="s">
        <v>337</v>
      </c>
      <c r="B329" s="13" t="s">
        <v>853</v>
      </c>
    </row>
    <row r="330" spans="1:2" x14ac:dyDescent="0.25">
      <c r="A330" s="49" t="s">
        <v>338</v>
      </c>
      <c r="B330" s="13" t="s">
        <v>854</v>
      </c>
    </row>
    <row r="331" spans="1:2" x14ac:dyDescent="0.25">
      <c r="A331" s="49" t="s">
        <v>339</v>
      </c>
      <c r="B331" s="13" t="s">
        <v>855</v>
      </c>
    </row>
    <row r="332" spans="1:2" x14ac:dyDescent="0.25">
      <c r="A332" s="49" t="s">
        <v>340</v>
      </c>
      <c r="B332" s="13" t="s">
        <v>856</v>
      </c>
    </row>
    <row r="333" spans="1:2" x14ac:dyDescent="0.25">
      <c r="A333" s="49" t="s">
        <v>341</v>
      </c>
      <c r="B333" s="13" t="s">
        <v>857</v>
      </c>
    </row>
    <row r="334" spans="1:2" x14ac:dyDescent="0.25">
      <c r="A334" s="49" t="s">
        <v>342</v>
      </c>
      <c r="B334" s="13" t="s">
        <v>858</v>
      </c>
    </row>
    <row r="335" spans="1:2" x14ac:dyDescent="0.25">
      <c r="A335" s="49" t="s">
        <v>343</v>
      </c>
      <c r="B335" s="13" t="s">
        <v>859</v>
      </c>
    </row>
    <row r="336" spans="1:2" x14ac:dyDescent="0.25">
      <c r="A336" s="49" t="s">
        <v>344</v>
      </c>
      <c r="B336" s="13" t="s">
        <v>860</v>
      </c>
    </row>
    <row r="337" spans="1:2" x14ac:dyDescent="0.25">
      <c r="A337" s="49" t="s">
        <v>345</v>
      </c>
      <c r="B337" s="14" t="s">
        <v>861</v>
      </c>
    </row>
    <row r="338" spans="1:2" x14ac:dyDescent="0.25">
      <c r="A338" s="49" t="s">
        <v>346</v>
      </c>
      <c r="B338" s="13" t="s">
        <v>862</v>
      </c>
    </row>
    <row r="339" spans="1:2" x14ac:dyDescent="0.25">
      <c r="A339" s="49" t="s">
        <v>347</v>
      </c>
      <c r="B339" s="13" t="s">
        <v>863</v>
      </c>
    </row>
    <row r="340" spans="1:2" x14ac:dyDescent="0.25">
      <c r="A340" s="49" t="s">
        <v>348</v>
      </c>
      <c r="B340" s="13" t="s">
        <v>864</v>
      </c>
    </row>
    <row r="341" spans="1:2" x14ac:dyDescent="0.25">
      <c r="A341" s="49" t="s">
        <v>349</v>
      </c>
      <c r="B341" s="13" t="s">
        <v>865</v>
      </c>
    </row>
    <row r="342" spans="1:2" x14ac:dyDescent="0.25">
      <c r="A342" s="49" t="s">
        <v>350</v>
      </c>
      <c r="B342" s="14" t="s">
        <v>866</v>
      </c>
    </row>
    <row r="343" spans="1:2" x14ac:dyDescent="0.25">
      <c r="A343" s="49" t="s">
        <v>351</v>
      </c>
      <c r="B343" s="13" t="s">
        <v>867</v>
      </c>
    </row>
    <row r="344" spans="1:2" x14ac:dyDescent="0.25">
      <c r="A344" s="49" t="s">
        <v>352</v>
      </c>
      <c r="B344" s="13" t="s">
        <v>868</v>
      </c>
    </row>
    <row r="345" spans="1:2" x14ac:dyDescent="0.25">
      <c r="A345" s="49" t="s">
        <v>353</v>
      </c>
      <c r="B345" s="13" t="s">
        <v>869</v>
      </c>
    </row>
    <row r="346" spans="1:2" x14ac:dyDescent="0.25">
      <c r="A346" s="49" t="s">
        <v>354</v>
      </c>
      <c r="B346" s="13" t="s">
        <v>870</v>
      </c>
    </row>
    <row r="347" spans="1:2" x14ac:dyDescent="0.25">
      <c r="A347" s="49" t="s">
        <v>355</v>
      </c>
      <c r="B347" s="13" t="s">
        <v>871</v>
      </c>
    </row>
    <row r="348" spans="1:2" x14ac:dyDescent="0.25">
      <c r="A348" s="49" t="s">
        <v>356</v>
      </c>
      <c r="B348" s="13" t="s">
        <v>872</v>
      </c>
    </row>
    <row r="349" spans="1:2" x14ac:dyDescent="0.25">
      <c r="A349" s="49" t="s">
        <v>357</v>
      </c>
      <c r="B349" s="14" t="s">
        <v>873</v>
      </c>
    </row>
    <row r="350" spans="1:2" x14ac:dyDescent="0.25">
      <c r="A350" s="49" t="s">
        <v>358</v>
      </c>
      <c r="B350" s="13" t="s">
        <v>874</v>
      </c>
    </row>
    <row r="351" spans="1:2" x14ac:dyDescent="0.25">
      <c r="A351" s="49" t="s">
        <v>359</v>
      </c>
      <c r="B351" s="14" t="s">
        <v>875</v>
      </c>
    </row>
    <row r="352" spans="1:2" x14ac:dyDescent="0.25">
      <c r="A352" s="49" t="s">
        <v>360</v>
      </c>
      <c r="B352" s="13" t="s">
        <v>876</v>
      </c>
    </row>
    <row r="353" spans="1:2" x14ac:dyDescent="0.25">
      <c r="A353" s="49" t="s">
        <v>361</v>
      </c>
      <c r="B353" s="13" t="s">
        <v>877</v>
      </c>
    </row>
    <row r="354" spans="1:2" x14ac:dyDescent="0.25">
      <c r="A354" s="49" t="s">
        <v>362</v>
      </c>
      <c r="B354" s="13" t="s">
        <v>2022</v>
      </c>
    </row>
    <row r="355" spans="1:2" x14ac:dyDescent="0.25">
      <c r="A355" s="49" t="s">
        <v>363</v>
      </c>
      <c r="B355" s="13" t="s">
        <v>878</v>
      </c>
    </row>
    <row r="356" spans="1:2" x14ac:dyDescent="0.25">
      <c r="A356" s="49" t="s">
        <v>364</v>
      </c>
      <c r="B356" s="13" t="s">
        <v>879</v>
      </c>
    </row>
    <row r="357" spans="1:2" x14ac:dyDescent="0.25">
      <c r="A357" s="49" t="s">
        <v>365</v>
      </c>
      <c r="B357" s="13" t="s">
        <v>880</v>
      </c>
    </row>
    <row r="358" spans="1:2" x14ac:dyDescent="0.25">
      <c r="A358" s="49" t="s">
        <v>366</v>
      </c>
      <c r="B358" s="13" t="s">
        <v>881</v>
      </c>
    </row>
    <row r="359" spans="1:2" x14ac:dyDescent="0.25">
      <c r="A359" s="49" t="s">
        <v>367</v>
      </c>
      <c r="B359" s="13" t="s">
        <v>882</v>
      </c>
    </row>
    <row r="360" spans="1:2" x14ac:dyDescent="0.25">
      <c r="A360" s="49" t="s">
        <v>368</v>
      </c>
      <c r="B360" s="13" t="s">
        <v>883</v>
      </c>
    </row>
    <row r="361" spans="1:2" x14ac:dyDescent="0.25">
      <c r="A361" s="49" t="s">
        <v>369</v>
      </c>
      <c r="B361" s="13" t="s">
        <v>884</v>
      </c>
    </row>
    <row r="362" spans="1:2" x14ac:dyDescent="0.25">
      <c r="A362" s="49" t="s">
        <v>370</v>
      </c>
      <c r="B362" s="13" t="s">
        <v>885</v>
      </c>
    </row>
    <row r="363" spans="1:2" x14ac:dyDescent="0.25">
      <c r="A363" s="49" t="s">
        <v>371</v>
      </c>
      <c r="B363" s="13" t="s">
        <v>886</v>
      </c>
    </row>
    <row r="364" spans="1:2" x14ac:dyDescent="0.25">
      <c r="A364" s="49" t="s">
        <v>372</v>
      </c>
      <c r="B364" s="13" t="s">
        <v>887</v>
      </c>
    </row>
    <row r="365" spans="1:2" x14ac:dyDescent="0.25">
      <c r="A365" s="49" t="s">
        <v>373</v>
      </c>
      <c r="B365" s="13" t="s">
        <v>888</v>
      </c>
    </row>
    <row r="366" spans="1:2" x14ac:dyDescent="0.25">
      <c r="A366" s="49" t="s">
        <v>374</v>
      </c>
      <c r="B366" s="13" t="s">
        <v>889</v>
      </c>
    </row>
    <row r="367" spans="1:2" x14ac:dyDescent="0.25">
      <c r="A367" s="49" t="s">
        <v>375</v>
      </c>
      <c r="B367" s="13" t="s">
        <v>890</v>
      </c>
    </row>
    <row r="368" spans="1:2" x14ac:dyDescent="0.25">
      <c r="A368" s="49" t="s">
        <v>376</v>
      </c>
      <c r="B368" s="14" t="s">
        <v>951</v>
      </c>
    </row>
    <row r="369" spans="1:2" x14ac:dyDescent="0.25">
      <c r="A369" s="49" t="s">
        <v>377</v>
      </c>
      <c r="B369" s="13" t="s">
        <v>891</v>
      </c>
    </row>
    <row r="370" spans="1:2" x14ac:dyDescent="0.25">
      <c r="A370" s="49" t="s">
        <v>378</v>
      </c>
      <c r="B370" s="13" t="s">
        <v>892</v>
      </c>
    </row>
    <row r="371" spans="1:2" x14ac:dyDescent="0.25">
      <c r="A371" s="49" t="s">
        <v>379</v>
      </c>
      <c r="B371" s="13" t="s">
        <v>893</v>
      </c>
    </row>
    <row r="372" spans="1:2" x14ac:dyDescent="0.25">
      <c r="A372" s="49" t="s">
        <v>380</v>
      </c>
      <c r="B372" s="13" t="s">
        <v>894</v>
      </c>
    </row>
    <row r="373" spans="1:2" x14ac:dyDescent="0.25">
      <c r="A373" s="49" t="s">
        <v>381</v>
      </c>
      <c r="B373" s="13" t="s">
        <v>895</v>
      </c>
    </row>
    <row r="374" spans="1:2" x14ac:dyDescent="0.25">
      <c r="A374" s="49" t="s">
        <v>382</v>
      </c>
      <c r="B374" s="13" t="s">
        <v>896</v>
      </c>
    </row>
    <row r="375" spans="1:2" x14ac:dyDescent="0.25">
      <c r="A375" s="49" t="s">
        <v>383</v>
      </c>
      <c r="B375" s="13" t="s">
        <v>897</v>
      </c>
    </row>
    <row r="376" spans="1:2" x14ac:dyDescent="0.25">
      <c r="A376" s="49" t="s">
        <v>384</v>
      </c>
      <c r="B376" s="13" t="s">
        <v>898</v>
      </c>
    </row>
    <row r="377" spans="1:2" x14ac:dyDescent="0.25">
      <c r="A377" s="49" t="s">
        <v>385</v>
      </c>
      <c r="B377" s="13" t="s">
        <v>899</v>
      </c>
    </row>
    <row r="378" spans="1:2" x14ac:dyDescent="0.25">
      <c r="A378" s="49" t="s">
        <v>387</v>
      </c>
      <c r="B378" s="13" t="s">
        <v>900</v>
      </c>
    </row>
    <row r="379" spans="1:2" x14ac:dyDescent="0.25">
      <c r="A379" s="49" t="s">
        <v>388</v>
      </c>
      <c r="B379" s="14" t="s">
        <v>901</v>
      </c>
    </row>
    <row r="380" spans="1:2" x14ac:dyDescent="0.25">
      <c r="A380" s="49" t="s">
        <v>389</v>
      </c>
      <c r="B380" s="13" t="s">
        <v>902</v>
      </c>
    </row>
    <row r="381" spans="1:2" x14ac:dyDescent="0.25">
      <c r="A381" s="49" t="s">
        <v>390</v>
      </c>
      <c r="B381" s="13" t="s">
        <v>903</v>
      </c>
    </row>
    <row r="382" spans="1:2" x14ac:dyDescent="0.25">
      <c r="A382" s="49" t="s">
        <v>391</v>
      </c>
      <c r="B382" s="13" t="s">
        <v>904</v>
      </c>
    </row>
    <row r="383" spans="1:2" x14ac:dyDescent="0.25">
      <c r="A383" s="49" t="s">
        <v>392</v>
      </c>
      <c r="B383" s="13" t="s">
        <v>905</v>
      </c>
    </row>
    <row r="384" spans="1:2" x14ac:dyDescent="0.25">
      <c r="A384" s="49" t="s">
        <v>393</v>
      </c>
      <c r="B384" s="13" t="s">
        <v>906</v>
      </c>
    </row>
    <row r="385" spans="1:2" x14ac:dyDescent="0.25">
      <c r="A385" s="49" t="s">
        <v>394</v>
      </c>
      <c r="B385" s="13" t="s">
        <v>907</v>
      </c>
    </row>
    <row r="386" spans="1:2" x14ac:dyDescent="0.25">
      <c r="A386" s="49" t="s">
        <v>395</v>
      </c>
      <c r="B386" s="13" t="s">
        <v>908</v>
      </c>
    </row>
    <row r="387" spans="1:2" x14ac:dyDescent="0.25">
      <c r="A387" s="49" t="s">
        <v>396</v>
      </c>
      <c r="B387" s="13" t="s">
        <v>909</v>
      </c>
    </row>
    <row r="388" spans="1:2" x14ac:dyDescent="0.25">
      <c r="A388" s="49" t="s">
        <v>397</v>
      </c>
      <c r="B388" s="13" t="s">
        <v>910</v>
      </c>
    </row>
    <row r="389" spans="1:2" x14ac:dyDescent="0.25">
      <c r="A389" s="49" t="s">
        <v>398</v>
      </c>
      <c r="B389" s="13" t="s">
        <v>911</v>
      </c>
    </row>
    <row r="390" spans="1:2" x14ac:dyDescent="0.25">
      <c r="A390" s="49" t="s">
        <v>399</v>
      </c>
      <c r="B390" s="13" t="s">
        <v>912</v>
      </c>
    </row>
    <row r="391" spans="1:2" x14ac:dyDescent="0.25">
      <c r="A391" s="49" t="s">
        <v>400</v>
      </c>
      <c r="B391" s="13" t="s">
        <v>913</v>
      </c>
    </row>
    <row r="392" spans="1:2" x14ac:dyDescent="0.25">
      <c r="A392" s="49" t="s">
        <v>401</v>
      </c>
      <c r="B392" s="13" t="s">
        <v>914</v>
      </c>
    </row>
    <row r="393" spans="1:2" x14ac:dyDescent="0.25">
      <c r="A393" s="49" t="s">
        <v>402</v>
      </c>
      <c r="B393" s="13" t="s">
        <v>915</v>
      </c>
    </row>
    <row r="394" spans="1:2" x14ac:dyDescent="0.25">
      <c r="A394" s="49" t="s">
        <v>403</v>
      </c>
      <c r="B394" s="13" t="s">
        <v>916</v>
      </c>
    </row>
    <row r="395" spans="1:2" x14ac:dyDescent="0.25">
      <c r="A395" s="49" t="s">
        <v>404</v>
      </c>
      <c r="B395" s="14" t="s">
        <v>917</v>
      </c>
    </row>
    <row r="396" spans="1:2" x14ac:dyDescent="0.25">
      <c r="A396" s="49" t="s">
        <v>405</v>
      </c>
      <c r="B396" s="13" t="s">
        <v>918</v>
      </c>
    </row>
    <row r="397" spans="1:2" x14ac:dyDescent="0.25">
      <c r="A397" s="49" t="s">
        <v>406</v>
      </c>
      <c r="B397" s="13" t="s">
        <v>919</v>
      </c>
    </row>
    <row r="398" spans="1:2" x14ac:dyDescent="0.25">
      <c r="A398" s="49" t="s">
        <v>407</v>
      </c>
      <c r="B398" s="14" t="s">
        <v>920</v>
      </c>
    </row>
    <row r="399" spans="1:2" x14ac:dyDescent="0.25">
      <c r="A399" s="49" t="s">
        <v>408</v>
      </c>
      <c r="B399" s="13" t="s">
        <v>921</v>
      </c>
    </row>
    <row r="400" spans="1:2" x14ac:dyDescent="0.25">
      <c r="A400" s="49" t="s">
        <v>409</v>
      </c>
      <c r="B400" s="13" t="s">
        <v>922</v>
      </c>
    </row>
    <row r="401" spans="1:2" x14ac:dyDescent="0.25">
      <c r="A401" s="49" t="s">
        <v>410</v>
      </c>
      <c r="B401" s="13" t="s">
        <v>923</v>
      </c>
    </row>
    <row r="402" spans="1:2" x14ac:dyDescent="0.25">
      <c r="A402" s="49" t="s">
        <v>411</v>
      </c>
      <c r="B402" s="13" t="s">
        <v>924</v>
      </c>
    </row>
    <row r="403" spans="1:2" x14ac:dyDescent="0.25">
      <c r="A403" s="49" t="s">
        <v>412</v>
      </c>
      <c r="B403" s="13" t="s">
        <v>925</v>
      </c>
    </row>
    <row r="404" spans="1:2" x14ac:dyDescent="0.25">
      <c r="A404" s="49" t="s">
        <v>413</v>
      </c>
      <c r="B404" s="13" t="s">
        <v>926</v>
      </c>
    </row>
    <row r="405" spans="1:2" x14ac:dyDescent="0.25">
      <c r="A405" s="49" t="s">
        <v>414</v>
      </c>
      <c r="B405" s="13" t="s">
        <v>927</v>
      </c>
    </row>
    <row r="406" spans="1:2" x14ac:dyDescent="0.25">
      <c r="A406" s="49" t="s">
        <v>415</v>
      </c>
      <c r="B406" s="13" t="s">
        <v>928</v>
      </c>
    </row>
    <row r="407" spans="1:2" x14ac:dyDescent="0.25">
      <c r="A407" s="49" t="s">
        <v>416</v>
      </c>
      <c r="B407" s="13" t="s">
        <v>929</v>
      </c>
    </row>
    <row r="408" spans="1:2" x14ac:dyDescent="0.25">
      <c r="A408" s="49" t="s">
        <v>417</v>
      </c>
      <c r="B408" s="13" t="s">
        <v>930</v>
      </c>
    </row>
    <row r="409" spans="1:2" x14ac:dyDescent="0.25">
      <c r="A409" s="49" t="s">
        <v>418</v>
      </c>
      <c r="B409" s="13" t="s">
        <v>931</v>
      </c>
    </row>
    <row r="410" spans="1:2" x14ac:dyDescent="0.25">
      <c r="A410" s="49" t="s">
        <v>419</v>
      </c>
      <c r="B410" s="13" t="s">
        <v>932</v>
      </c>
    </row>
    <row r="411" spans="1:2" x14ac:dyDescent="0.25">
      <c r="A411" s="49" t="s">
        <v>420</v>
      </c>
      <c r="B411" s="13" t="s">
        <v>933</v>
      </c>
    </row>
    <row r="412" spans="1:2" x14ac:dyDescent="0.25">
      <c r="A412" s="49" t="s">
        <v>421</v>
      </c>
      <c r="B412" s="13" t="s">
        <v>934</v>
      </c>
    </row>
    <row r="413" spans="1:2" x14ac:dyDescent="0.25">
      <c r="A413" s="49" t="s">
        <v>422</v>
      </c>
      <c r="B413" s="13" t="s">
        <v>935</v>
      </c>
    </row>
    <row r="414" spans="1:2" x14ac:dyDescent="0.25">
      <c r="A414" s="49" t="s">
        <v>423</v>
      </c>
      <c r="B414" s="13" t="s">
        <v>936</v>
      </c>
    </row>
    <row r="415" spans="1:2" x14ac:dyDescent="0.25">
      <c r="A415" s="49" t="s">
        <v>424</v>
      </c>
      <c r="B415" s="13" t="s">
        <v>937</v>
      </c>
    </row>
    <row r="416" spans="1:2" x14ac:dyDescent="0.25">
      <c r="A416" s="49" t="s">
        <v>425</v>
      </c>
      <c r="B416" s="13" t="s">
        <v>938</v>
      </c>
    </row>
    <row r="417" spans="1:2" x14ac:dyDescent="0.25">
      <c r="A417" s="49" t="s">
        <v>426</v>
      </c>
      <c r="B417" s="13" t="s">
        <v>939</v>
      </c>
    </row>
    <row r="418" spans="1:2" x14ac:dyDescent="0.25">
      <c r="A418" s="49" t="s">
        <v>427</v>
      </c>
      <c r="B418" s="13" t="s">
        <v>940</v>
      </c>
    </row>
    <row r="419" spans="1:2" x14ac:dyDescent="0.25">
      <c r="A419" s="49" t="s">
        <v>428</v>
      </c>
      <c r="B419" s="13" t="s">
        <v>941</v>
      </c>
    </row>
    <row r="420" spans="1:2" x14ac:dyDescent="0.25">
      <c r="A420" s="49" t="s">
        <v>430</v>
      </c>
      <c r="B420" s="13" t="s">
        <v>942</v>
      </c>
    </row>
    <row r="421" spans="1:2" x14ac:dyDescent="0.25">
      <c r="A421" s="49" t="s">
        <v>431</v>
      </c>
      <c r="B421" s="14" t="s">
        <v>943</v>
      </c>
    </row>
    <row r="422" spans="1:2" x14ac:dyDescent="0.25">
      <c r="A422" s="49" t="s">
        <v>432</v>
      </c>
      <c r="B422" s="13" t="s">
        <v>944</v>
      </c>
    </row>
    <row r="423" spans="1:2" x14ac:dyDescent="0.25">
      <c r="A423" s="50" t="s">
        <v>0</v>
      </c>
      <c r="B423" s="12">
        <v>518110</v>
      </c>
    </row>
    <row r="424" spans="1:2" x14ac:dyDescent="0.25">
      <c r="A424" s="50" t="s">
        <v>51</v>
      </c>
      <c r="B424" s="12">
        <v>408123</v>
      </c>
    </row>
    <row r="425" spans="1:2" x14ac:dyDescent="0.25">
      <c r="A425" s="50" t="s">
        <v>60</v>
      </c>
      <c r="B425" s="12">
        <v>408114</v>
      </c>
    </row>
    <row r="426" spans="1:2" x14ac:dyDescent="0.25">
      <c r="A426" s="50" t="s">
        <v>65</v>
      </c>
      <c r="B426" s="12">
        <v>408105</v>
      </c>
    </row>
    <row r="427" spans="1:2" x14ac:dyDescent="0.25">
      <c r="A427" s="50" t="s">
        <v>88</v>
      </c>
      <c r="B427" s="12">
        <v>408109</v>
      </c>
    </row>
    <row r="428" spans="1:2" s="1" customFormat="1" x14ac:dyDescent="0.25">
      <c r="A428" s="50" t="s">
        <v>481</v>
      </c>
      <c r="B428" s="11">
        <v>408101</v>
      </c>
    </row>
    <row r="429" spans="1:2" x14ac:dyDescent="0.25">
      <c r="A429" s="49" t="s">
        <v>482</v>
      </c>
      <c r="B429" s="10">
        <v>408131</v>
      </c>
    </row>
    <row r="430" spans="1:2" x14ac:dyDescent="0.25">
      <c r="A430" s="51" t="s">
        <v>180</v>
      </c>
      <c r="B430" s="15">
        <v>678135</v>
      </c>
    </row>
    <row r="431" spans="1:2" x14ac:dyDescent="0.25">
      <c r="A431" s="51" t="s">
        <v>491</v>
      </c>
      <c r="B431" s="15">
        <v>406803</v>
      </c>
    </row>
    <row r="432" spans="1:2" x14ac:dyDescent="0.25">
      <c r="A432" s="51" t="s">
        <v>483</v>
      </c>
      <c r="B432" s="15">
        <v>408106</v>
      </c>
    </row>
    <row r="433" spans="1:2" x14ac:dyDescent="0.25">
      <c r="A433" s="51" t="s">
        <v>484</v>
      </c>
      <c r="B433" s="15">
        <v>408103</v>
      </c>
    </row>
    <row r="434" spans="1:2" x14ac:dyDescent="0.25">
      <c r="A434" s="51" t="s">
        <v>1980</v>
      </c>
      <c r="B434" s="15">
        <v>408127</v>
      </c>
    </row>
    <row r="435" spans="1:2" x14ac:dyDescent="0.25">
      <c r="A435" s="51" t="s">
        <v>231</v>
      </c>
      <c r="B435" s="15">
        <v>408128</v>
      </c>
    </row>
    <row r="436" spans="1:2" x14ac:dyDescent="0.25">
      <c r="A436" s="51" t="s">
        <v>485</v>
      </c>
      <c r="B436" s="15">
        <v>408129</v>
      </c>
    </row>
    <row r="437" spans="1:2" x14ac:dyDescent="0.25">
      <c r="A437" s="51" t="s">
        <v>2024</v>
      </c>
      <c r="B437" s="15">
        <v>408138</v>
      </c>
    </row>
    <row r="438" spans="1:2" x14ac:dyDescent="0.25">
      <c r="A438" s="49" t="s">
        <v>487</v>
      </c>
      <c r="B438" s="15">
        <v>408133</v>
      </c>
    </row>
    <row r="439" spans="1:2" x14ac:dyDescent="0.25">
      <c r="A439" s="41" t="s">
        <v>489</v>
      </c>
      <c r="B439" s="4">
        <v>408001</v>
      </c>
    </row>
    <row r="440" spans="1:2" x14ac:dyDescent="0.25">
      <c r="A440" s="49" t="s">
        <v>486</v>
      </c>
      <c r="B440" s="15">
        <v>408107</v>
      </c>
    </row>
    <row r="441" spans="1:2" x14ac:dyDescent="0.25">
      <c r="A441" s="49" t="s">
        <v>1011</v>
      </c>
      <c r="B441" s="10">
        <v>408136</v>
      </c>
    </row>
    <row r="442" spans="1:2" x14ac:dyDescent="0.25">
      <c r="A442" s="49" t="s">
        <v>1010</v>
      </c>
      <c r="B442" s="10">
        <v>408137</v>
      </c>
    </row>
    <row r="443" spans="1:2" x14ac:dyDescent="0.25">
      <c r="A443" s="49" t="s">
        <v>488</v>
      </c>
      <c r="B443" s="10">
        <v>408132</v>
      </c>
    </row>
    <row r="444" spans="1:2" x14ac:dyDescent="0.25">
      <c r="A444" s="49" t="s">
        <v>429</v>
      </c>
      <c r="B444" s="10">
        <v>408113</v>
      </c>
    </row>
    <row r="445" spans="1:2" x14ac:dyDescent="0.25">
      <c r="A445" s="50" t="s">
        <v>48</v>
      </c>
      <c r="B445" s="52" t="s">
        <v>955</v>
      </c>
    </row>
    <row r="446" spans="1:2" x14ac:dyDescent="0.25">
      <c r="A446" s="50" t="s">
        <v>55</v>
      </c>
      <c r="B446" s="52" t="s">
        <v>2023</v>
      </c>
    </row>
    <row r="447" spans="1:2" x14ac:dyDescent="0.25">
      <c r="A447" s="50" t="s">
        <v>208</v>
      </c>
      <c r="B447" s="10">
        <v>376937</v>
      </c>
    </row>
    <row r="448" spans="1:2" x14ac:dyDescent="0.25">
      <c r="A448" s="50" t="s">
        <v>386</v>
      </c>
      <c r="B448" s="10">
        <v>641648</v>
      </c>
    </row>
    <row r="449" spans="1:2" x14ac:dyDescent="0.25">
      <c r="A449" s="49" t="s">
        <v>972</v>
      </c>
      <c r="B449" s="10">
        <v>749901</v>
      </c>
    </row>
    <row r="450" spans="1:2" x14ac:dyDescent="0.25">
      <c r="A450" s="49" t="s">
        <v>973</v>
      </c>
      <c r="B450" s="10">
        <v>749902</v>
      </c>
    </row>
    <row r="451" spans="1:2" x14ac:dyDescent="0.25">
      <c r="A451" s="49" t="s">
        <v>974</v>
      </c>
      <c r="B451" s="10">
        <v>749903</v>
      </c>
    </row>
    <row r="452" spans="1:2" x14ac:dyDescent="0.25">
      <c r="A452" s="49" t="s">
        <v>975</v>
      </c>
      <c r="B452" s="10">
        <v>749904</v>
      </c>
    </row>
    <row r="453" spans="1:2" x14ac:dyDescent="0.25">
      <c r="A453" s="49" t="s">
        <v>976</v>
      </c>
      <c r="B453" s="10">
        <v>749905</v>
      </c>
    </row>
    <row r="454" spans="1:2" x14ac:dyDescent="0.25">
      <c r="A454" s="49" t="s">
        <v>977</v>
      </c>
      <c r="B454" s="10">
        <v>749906</v>
      </c>
    </row>
    <row r="455" spans="1:2" x14ac:dyDescent="0.25">
      <c r="A455" s="49" t="s">
        <v>978</v>
      </c>
      <c r="B455" s="10">
        <v>749907</v>
      </c>
    </row>
    <row r="456" spans="1:2" x14ac:dyDescent="0.25">
      <c r="A456" s="49" t="s">
        <v>979</v>
      </c>
      <c r="B456" s="10">
        <v>749908</v>
      </c>
    </row>
    <row r="457" spans="1:2" x14ac:dyDescent="0.25">
      <c r="A457" s="49" t="s">
        <v>980</v>
      </c>
      <c r="B457" s="10">
        <v>749909</v>
      </c>
    </row>
    <row r="458" spans="1:2" x14ac:dyDescent="0.25">
      <c r="A458" s="49" t="s">
        <v>981</v>
      </c>
      <c r="B458" s="10">
        <v>749910</v>
      </c>
    </row>
    <row r="459" spans="1:2" x14ac:dyDescent="0.25">
      <c r="A459" s="49" t="s">
        <v>982</v>
      </c>
      <c r="B459" s="10">
        <v>749911</v>
      </c>
    </row>
    <row r="460" spans="1:2" x14ac:dyDescent="0.25">
      <c r="A460" s="49" t="s">
        <v>983</v>
      </c>
      <c r="B460" s="10">
        <v>749912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4"/>
  <sheetViews>
    <sheetView topLeftCell="A151" workbookViewId="0">
      <selection activeCell="C171" sqref="C171"/>
    </sheetView>
  </sheetViews>
  <sheetFormatPr defaultRowHeight="15" x14ac:dyDescent="0.25"/>
  <cols>
    <col min="1" max="1" width="35.85546875" bestFit="1" customWidth="1"/>
    <col min="2" max="2" width="12.42578125" bestFit="1" customWidth="1"/>
    <col min="3" max="3" width="31.140625" bestFit="1" customWidth="1"/>
    <col min="4" max="4" width="40" bestFit="1" customWidth="1"/>
    <col min="5" max="5" width="34.5703125" bestFit="1" customWidth="1"/>
    <col min="6" max="7" width="28.85546875" bestFit="1" customWidth="1"/>
    <col min="8" max="8" width="34.28515625" bestFit="1" customWidth="1"/>
    <col min="9" max="10" width="32.42578125" bestFit="1" customWidth="1"/>
    <col min="11" max="11" width="22.42578125" bestFit="1" customWidth="1"/>
    <col min="12" max="12" width="21.140625" bestFit="1" customWidth="1"/>
    <col min="13" max="13" width="26.5703125" customWidth="1"/>
    <col min="14" max="14" width="25.28515625" customWidth="1"/>
    <col min="15" max="15" width="26.42578125" customWidth="1"/>
    <col min="16" max="16" width="21.5703125" customWidth="1"/>
  </cols>
  <sheetData>
    <row r="1" spans="1:16" ht="45" x14ac:dyDescent="0.25">
      <c r="A1" s="16" t="s">
        <v>1001</v>
      </c>
      <c r="C1" s="12" t="s">
        <v>523</v>
      </c>
      <c r="D1" s="12" t="s">
        <v>947</v>
      </c>
      <c r="E1" s="9" t="s">
        <v>527</v>
      </c>
      <c r="F1" s="12" t="s">
        <v>522</v>
      </c>
      <c r="G1" s="12" t="s">
        <v>522</v>
      </c>
      <c r="H1" s="12" t="s">
        <v>522</v>
      </c>
      <c r="I1" s="12" t="s">
        <v>516</v>
      </c>
      <c r="J1" s="12" t="s">
        <v>516</v>
      </c>
      <c r="K1" s="6" t="s">
        <v>439</v>
      </c>
      <c r="L1" s="6" t="s">
        <v>439</v>
      </c>
      <c r="M1" s="3" t="s">
        <v>455</v>
      </c>
      <c r="N1" s="3" t="s">
        <v>442</v>
      </c>
      <c r="O1" s="6" t="s">
        <v>451</v>
      </c>
      <c r="P1" s="8" t="s">
        <v>515</v>
      </c>
    </row>
    <row r="2" spans="1:16" ht="45" x14ac:dyDescent="0.25">
      <c r="A2" s="17" t="s">
        <v>1002</v>
      </c>
      <c r="C2" s="12" t="s">
        <v>526</v>
      </c>
      <c r="D2" s="12" t="s">
        <v>946</v>
      </c>
      <c r="E2" s="12" t="s">
        <v>524</v>
      </c>
      <c r="F2" s="6" t="s">
        <v>949</v>
      </c>
      <c r="G2" s="6" t="s">
        <v>949</v>
      </c>
      <c r="H2" s="6" t="s">
        <v>949</v>
      </c>
      <c r="I2" s="12" t="s">
        <v>516</v>
      </c>
      <c r="J2" s="12" t="s">
        <v>516</v>
      </c>
      <c r="K2" s="6" t="s">
        <v>439</v>
      </c>
      <c r="L2" s="6" t="s">
        <v>439</v>
      </c>
      <c r="M2" s="10" t="s">
        <v>454</v>
      </c>
      <c r="N2" s="6" t="s">
        <v>442</v>
      </c>
      <c r="O2" s="6" t="s">
        <v>451</v>
      </c>
      <c r="P2" s="8" t="s">
        <v>515</v>
      </c>
    </row>
    <row r="3" spans="1:16" ht="30" x14ac:dyDescent="0.25">
      <c r="A3" s="17" t="s">
        <v>952</v>
      </c>
      <c r="C3" s="12" t="s">
        <v>523</v>
      </c>
      <c r="D3" s="12" t="s">
        <v>1715</v>
      </c>
      <c r="E3" s="6" t="s">
        <v>1714</v>
      </c>
      <c r="F3" s="6" t="s">
        <v>1697</v>
      </c>
      <c r="G3" s="6" t="s">
        <v>1657</v>
      </c>
      <c r="H3" s="6" t="s">
        <v>1658</v>
      </c>
      <c r="I3" s="10" t="s">
        <v>1628</v>
      </c>
      <c r="J3" s="12" t="s">
        <v>1629</v>
      </c>
      <c r="K3" s="6" t="s">
        <v>439</v>
      </c>
      <c r="L3" s="6" t="s">
        <v>439</v>
      </c>
      <c r="M3" s="6" t="s">
        <v>454</v>
      </c>
      <c r="N3" s="6" t="s">
        <v>495</v>
      </c>
      <c r="O3" s="6" t="s">
        <v>506</v>
      </c>
      <c r="P3" s="8" t="s">
        <v>515</v>
      </c>
    </row>
    <row r="4" spans="1:16" x14ac:dyDescent="0.25">
      <c r="A4" s="21" t="s">
        <v>1049</v>
      </c>
      <c r="C4" s="12" t="s">
        <v>520</v>
      </c>
      <c r="D4" s="12" t="s">
        <v>945</v>
      </c>
      <c r="E4" s="12" t="s">
        <v>518</v>
      </c>
      <c r="F4" s="12" t="s">
        <v>519</v>
      </c>
      <c r="G4" s="12" t="s">
        <v>519</v>
      </c>
      <c r="H4" s="12" t="s">
        <v>519</v>
      </c>
      <c r="I4" s="12" t="s">
        <v>517</v>
      </c>
      <c r="J4" s="12" t="s">
        <v>517</v>
      </c>
      <c r="K4" s="6" t="s">
        <v>463</v>
      </c>
      <c r="L4" s="6" t="s">
        <v>463</v>
      </c>
      <c r="M4" s="20" t="s">
        <v>971</v>
      </c>
      <c r="N4" s="3" t="s">
        <v>468</v>
      </c>
      <c r="O4" s="6" t="s">
        <v>467</v>
      </c>
      <c r="P4" s="7" t="s">
        <v>514</v>
      </c>
    </row>
    <row r="5" spans="1:16" x14ac:dyDescent="0.25">
      <c r="A5" s="21"/>
      <c r="B5" s="22" t="s">
        <v>954</v>
      </c>
      <c r="C5" s="22"/>
      <c r="D5" s="22"/>
      <c r="E5" s="22"/>
      <c r="F5" s="22"/>
      <c r="G5" s="22"/>
      <c r="H5" s="22"/>
      <c r="I5" s="22"/>
      <c r="J5" s="22"/>
      <c r="K5" s="6"/>
      <c r="L5" s="6"/>
      <c r="M5" s="23"/>
    </row>
    <row r="6" spans="1:16" x14ac:dyDescent="0.25">
      <c r="A6" t="str">
        <f>'[34]Federal Grants'!$C$8</f>
        <v>Wisconsin Head Start Association</v>
      </c>
      <c r="B6" s="36" t="s">
        <v>970</v>
      </c>
      <c r="C6" s="36"/>
      <c r="D6" s="36"/>
      <c r="E6" s="36"/>
      <c r="F6" s="36"/>
      <c r="G6" s="36"/>
      <c r="H6" s="36"/>
      <c r="M6" t="str">
        <f>'[34]Federal Grants'!$W$8</f>
        <v>2017-18-137804-HSC-556</v>
      </c>
    </row>
    <row r="7" spans="1:16" x14ac:dyDescent="0.25">
      <c r="A7" s="38" t="s">
        <v>1015</v>
      </c>
      <c r="B7" s="10">
        <v>407004</v>
      </c>
      <c r="C7" s="10"/>
      <c r="D7" s="10"/>
      <c r="E7" s="10"/>
      <c r="F7" s="10"/>
      <c r="G7" s="10"/>
      <c r="H7" s="10"/>
      <c r="K7" s="10" t="str">
        <f>'[35]Federal Grants'!$W$8</f>
        <v>2016-407004-FF&amp;VP-595</v>
      </c>
      <c r="L7" t="s">
        <v>1032</v>
      </c>
    </row>
    <row r="8" spans="1:16" x14ac:dyDescent="0.25">
      <c r="A8" s="19" t="s">
        <v>1016</v>
      </c>
      <c r="B8" s="10">
        <v>402843</v>
      </c>
      <c r="C8" s="10"/>
      <c r="D8" s="10"/>
      <c r="E8" s="10"/>
      <c r="F8" s="10"/>
      <c r="G8" s="10"/>
      <c r="H8" s="10"/>
      <c r="K8" s="10" t="str">
        <f>'[35]Federal Grants'!$W$9</f>
        <v>2016-402843-FF&amp;VP-595</v>
      </c>
      <c r="L8" t="s">
        <v>1033</v>
      </c>
    </row>
    <row r="9" spans="1:16" x14ac:dyDescent="0.25">
      <c r="A9" s="19" t="s">
        <v>1017</v>
      </c>
      <c r="B9" s="10">
        <v>407112</v>
      </c>
      <c r="C9" s="10"/>
      <c r="D9" s="10"/>
      <c r="E9" s="10"/>
      <c r="F9" s="10"/>
      <c r="G9" s="10"/>
      <c r="H9" s="10"/>
      <c r="K9" s="10" t="str">
        <f>'[35]Federal Grants'!$W$10</f>
        <v>2016-407112-FF&amp;VP-595</v>
      </c>
      <c r="L9" t="s">
        <v>1034</v>
      </c>
    </row>
    <row r="10" spans="1:16" x14ac:dyDescent="0.25">
      <c r="A10" s="19" t="s">
        <v>1018</v>
      </c>
      <c r="B10" s="10">
        <v>404024</v>
      </c>
      <c r="C10" s="10"/>
      <c r="D10" s="10"/>
      <c r="E10" s="10"/>
      <c r="F10" s="10"/>
      <c r="G10" s="10"/>
      <c r="H10" s="10"/>
      <c r="K10" s="10" t="str">
        <f>'[35]Federal Grants'!$W$11</f>
        <v>2016-404024-FF&amp;VP-595</v>
      </c>
      <c r="L10" t="s">
        <v>1035</v>
      </c>
    </row>
    <row r="11" spans="1:16" x14ac:dyDescent="0.25">
      <c r="A11" s="19" t="s">
        <v>1019</v>
      </c>
      <c r="B11" s="10">
        <v>407178</v>
      </c>
      <c r="C11" s="10"/>
      <c r="D11" s="10"/>
      <c r="E11" s="10"/>
      <c r="F11" s="10"/>
      <c r="G11" s="10"/>
      <c r="H11" s="10"/>
      <c r="K11" s="10" t="str">
        <f>'[35]Federal Grants'!$W$12</f>
        <v>2016-407178-FF&amp;VP-595</v>
      </c>
      <c r="L11" t="s">
        <v>1036</v>
      </c>
    </row>
    <row r="12" spans="1:16" x14ac:dyDescent="0.25">
      <c r="A12" s="19" t="s">
        <v>1020</v>
      </c>
      <c r="B12" s="10">
        <v>409862</v>
      </c>
      <c r="C12" s="10"/>
      <c r="D12" s="10"/>
      <c r="E12" s="10"/>
      <c r="F12" s="10"/>
      <c r="G12" s="10"/>
      <c r="H12" s="10"/>
      <c r="K12" s="10" t="str">
        <f>'[35]Federal Grants'!$W$13</f>
        <v>2016-409862-FF&amp;VP-595</v>
      </c>
      <c r="L12" t="s">
        <v>1037</v>
      </c>
    </row>
    <row r="13" spans="1:16" s="1" customFormat="1" x14ac:dyDescent="0.25">
      <c r="A13" s="19" t="s">
        <v>1021</v>
      </c>
      <c r="B13" s="11">
        <v>727381</v>
      </c>
      <c r="C13" s="11"/>
      <c r="D13" s="11"/>
      <c r="E13" s="11"/>
      <c r="F13" s="11"/>
      <c r="G13" s="11"/>
      <c r="H13" s="11"/>
      <c r="I13" s="46" t="str">
        <f>CONCATENATE(2017,"-",B13,"-","CCI","-",551)</f>
        <v>2017-727381-CCI-551</v>
      </c>
      <c r="K13" s="11" t="str">
        <f>'[35]Federal Grants'!$W$14</f>
        <v>2016-727381-FF&amp;VP-595</v>
      </c>
      <c r="L13" s="1" t="s">
        <v>1038</v>
      </c>
    </row>
    <row r="14" spans="1:16" x14ac:dyDescent="0.25">
      <c r="A14" s="19" t="s">
        <v>1022</v>
      </c>
      <c r="B14" s="10">
        <v>407186</v>
      </c>
      <c r="C14" s="10"/>
      <c r="D14" s="10"/>
      <c r="E14" s="10"/>
      <c r="F14" s="10"/>
      <c r="G14" s="10"/>
      <c r="H14" s="10"/>
      <c r="K14" s="10" t="str">
        <f>'[35]Federal Grants'!$W$15</f>
        <v>2016-407186-FF&amp;VP-595</v>
      </c>
      <c r="L14" t="s">
        <v>1039</v>
      </c>
    </row>
    <row r="15" spans="1:16" x14ac:dyDescent="0.25">
      <c r="A15" s="19" t="s">
        <v>1031</v>
      </c>
      <c r="B15" s="10">
        <v>401489</v>
      </c>
      <c r="C15" s="10"/>
      <c r="D15" s="10"/>
      <c r="E15" s="10"/>
      <c r="F15" s="10"/>
      <c r="G15" s="10"/>
      <c r="H15" s="10"/>
      <c r="K15" t="str">
        <f>'[35]Federal Grants'!$W$16</f>
        <v>2016-401489-FF&amp;VP-595</v>
      </c>
      <c r="L15" t="s">
        <v>1040</v>
      </c>
    </row>
    <row r="16" spans="1:16" x14ac:dyDescent="0.25">
      <c r="A16" s="19" t="s">
        <v>1023</v>
      </c>
      <c r="B16" s="10">
        <v>407215</v>
      </c>
      <c r="C16" s="10"/>
      <c r="D16" s="10"/>
      <c r="E16" s="10"/>
      <c r="F16" s="10"/>
      <c r="G16" s="10"/>
      <c r="H16" s="10"/>
      <c r="K16" s="10" t="str">
        <f>'[35]Federal Grants'!$W$17</f>
        <v>2016-407215-FF&amp;VP-595</v>
      </c>
      <c r="L16" t="s">
        <v>1041</v>
      </c>
    </row>
    <row r="17" spans="1:16" x14ac:dyDescent="0.25">
      <c r="A17" s="19" t="s">
        <v>1024</v>
      </c>
      <c r="B17" s="10">
        <v>407205</v>
      </c>
      <c r="C17" s="10"/>
      <c r="D17" s="10"/>
      <c r="E17" s="10"/>
      <c r="F17" s="10"/>
      <c r="G17" s="10"/>
      <c r="H17" s="10"/>
      <c r="K17" s="10" t="str">
        <f>'[35]Federal Grants'!$W$18</f>
        <v>2016-407205-FF&amp;VP-595</v>
      </c>
      <c r="L17" t="s">
        <v>1042</v>
      </c>
    </row>
    <row r="18" spans="1:16" s="1" customFormat="1" x14ac:dyDescent="0.25">
      <c r="A18" s="19" t="s">
        <v>1025</v>
      </c>
      <c r="B18" s="11">
        <v>447223</v>
      </c>
      <c r="C18" s="11"/>
      <c r="D18" s="11"/>
      <c r="E18" s="11"/>
      <c r="F18" s="11"/>
      <c r="G18" s="11"/>
      <c r="H18" s="11"/>
      <c r="I18"/>
      <c r="K18" s="11" t="str">
        <f>'[35]Federal Grants'!$W$19</f>
        <v>2016-447223-FF&amp;VP-595</v>
      </c>
      <c r="L18" s="1" t="s">
        <v>1048</v>
      </c>
    </row>
    <row r="19" spans="1:16" x14ac:dyDescent="0.25">
      <c r="A19" s="19" t="s">
        <v>1026</v>
      </c>
      <c r="B19" s="10">
        <v>407618</v>
      </c>
      <c r="C19" s="10"/>
      <c r="D19" s="10"/>
      <c r="E19" s="10"/>
      <c r="F19" s="10"/>
      <c r="G19" s="10"/>
      <c r="H19" s="10"/>
      <c r="K19" t="str">
        <f>'[35]Federal Grants'!$W$20</f>
        <v>2016-407618-FF&amp;VP-595</v>
      </c>
      <c r="L19" t="s">
        <v>1043</v>
      </c>
    </row>
    <row r="20" spans="1:16" x14ac:dyDescent="0.25">
      <c r="A20" s="19" t="s">
        <v>1027</v>
      </c>
      <c r="B20" s="10">
        <v>407330</v>
      </c>
      <c r="C20" s="10"/>
      <c r="D20" s="10"/>
      <c r="E20" s="10"/>
      <c r="F20" s="10"/>
      <c r="G20" s="10"/>
      <c r="H20" s="10"/>
      <c r="K20" s="10" t="str">
        <f>'[35]Federal Grants'!$W$21</f>
        <v>2016-407330-FF&amp;VP-595</v>
      </c>
      <c r="L20" t="s">
        <v>1044</v>
      </c>
    </row>
    <row r="21" spans="1:16" x14ac:dyDescent="0.25">
      <c r="A21" s="19" t="s">
        <v>1028</v>
      </c>
      <c r="B21" s="10">
        <v>407646</v>
      </c>
      <c r="C21" s="10"/>
      <c r="D21" s="10"/>
      <c r="E21" s="10"/>
      <c r="F21" s="10"/>
      <c r="G21" s="10"/>
      <c r="H21" s="10"/>
      <c r="I21" s="46" t="str">
        <f>CONCATENATE(2017,"-",B21,"-","CCI","-",551)</f>
        <v>2017-407646-CCI-551</v>
      </c>
      <c r="K21" s="10" t="str">
        <f>'[35]Federal Grants'!$W$22</f>
        <v>2016-407646-FF&amp;VP-595</v>
      </c>
      <c r="L21" t="s">
        <v>1045</v>
      </c>
    </row>
    <row r="22" spans="1:16" x14ac:dyDescent="0.25">
      <c r="A22" s="19" t="s">
        <v>1029</v>
      </c>
      <c r="B22" s="10">
        <v>407834</v>
      </c>
      <c r="C22" s="10"/>
      <c r="D22" s="10"/>
      <c r="E22" s="10"/>
      <c r="F22" s="10"/>
      <c r="G22" s="10"/>
      <c r="H22" s="10"/>
      <c r="K22" s="10" t="str">
        <f>'[35]Federal Grants'!$W$23</f>
        <v>2016-407834-FF&amp;VP-595</v>
      </c>
      <c r="L22" t="s">
        <v>1046</v>
      </c>
    </row>
    <row r="23" spans="1:16" x14ac:dyDescent="0.25">
      <c r="A23" s="19" t="s">
        <v>1030</v>
      </c>
      <c r="B23" s="10">
        <v>407096</v>
      </c>
      <c r="C23" s="10"/>
      <c r="D23" s="10"/>
      <c r="E23" s="10"/>
      <c r="F23" s="10"/>
      <c r="G23" s="10"/>
      <c r="H23" s="10"/>
      <c r="K23" s="10" t="str">
        <f>'[35]Federal Grants'!$W$24</f>
        <v>2016-407096-FF&amp;VP-595</v>
      </c>
      <c r="L23" t="s">
        <v>1047</v>
      </c>
    </row>
    <row r="24" spans="1:16" x14ac:dyDescent="0.25">
      <c r="A24" s="19" t="s">
        <v>1071</v>
      </c>
      <c r="B24" s="10">
        <v>409112</v>
      </c>
      <c r="C24" s="10"/>
      <c r="D24" s="10"/>
      <c r="E24" s="10"/>
      <c r="F24" s="10"/>
      <c r="G24" s="10"/>
      <c r="H24" s="10"/>
      <c r="N24" s="4" t="str">
        <f>'[21]Federal Grants'!$W$12</f>
        <v>FY2017-409112-Refugee-538</v>
      </c>
    </row>
    <row r="25" spans="1:16" x14ac:dyDescent="0.25">
      <c r="A25" s="19" t="s">
        <v>1075</v>
      </c>
      <c r="B25" s="36" t="s">
        <v>1072</v>
      </c>
      <c r="C25" s="36"/>
      <c r="D25" s="36"/>
      <c r="E25" s="36"/>
      <c r="F25" s="36"/>
      <c r="G25" s="36"/>
      <c r="H25" s="36"/>
      <c r="O25" t="str">
        <f>'[36]Federal Grants'!$W$10</f>
        <v>2016-17-136899-WILY-334</v>
      </c>
    </row>
    <row r="26" spans="1:16" x14ac:dyDescent="0.25">
      <c r="A26" s="19" t="s">
        <v>1076</v>
      </c>
      <c r="B26" s="36" t="s">
        <v>1073</v>
      </c>
      <c r="C26" s="36"/>
      <c r="D26" s="36"/>
      <c r="E26" s="36"/>
      <c r="F26" s="36"/>
      <c r="G26" s="36"/>
      <c r="H26" s="36"/>
      <c r="O26" t="str">
        <f>'[36]Federal Grants'!$W$11</f>
        <v>2016-17-136906-WILY-334</v>
      </c>
    </row>
    <row r="27" spans="1:16" x14ac:dyDescent="0.25">
      <c r="A27" s="19" t="s">
        <v>1077</v>
      </c>
      <c r="B27" s="36" t="s">
        <v>1074</v>
      </c>
      <c r="C27" s="36"/>
      <c r="D27" s="36"/>
      <c r="E27" s="36"/>
      <c r="F27" s="36"/>
      <c r="G27" s="36"/>
      <c r="H27" s="36"/>
      <c r="O27" t="str">
        <f>'[36]Federal Grants'!$W$12</f>
        <v>2016-17-136907-WILY-334</v>
      </c>
    </row>
    <row r="28" spans="1:16" x14ac:dyDescent="0.25">
      <c r="A28" s="19" t="s">
        <v>1138</v>
      </c>
      <c r="B28" s="10">
        <v>401558</v>
      </c>
      <c r="C28" s="10"/>
      <c r="D28" s="10"/>
      <c r="E28" s="10"/>
      <c r="F28" s="10"/>
      <c r="G28" s="10"/>
      <c r="H28" s="10"/>
      <c r="P28" t="str">
        <f>'[37]Federal Grants'!$W$9</f>
        <v>FY17-401558-Equip-531</v>
      </c>
    </row>
    <row r="29" spans="1:16" x14ac:dyDescent="0.25">
      <c r="A29" s="19" t="s">
        <v>1139</v>
      </c>
      <c r="B29" s="10">
        <v>401729</v>
      </c>
      <c r="C29" s="10"/>
      <c r="D29" s="10"/>
      <c r="E29" s="10"/>
      <c r="F29" s="10"/>
      <c r="G29" s="10"/>
      <c r="H29" s="10"/>
      <c r="P29" t="str">
        <f>'[37]Federal Grants'!$W$10</f>
        <v>FY17-401729-Equip-531</v>
      </c>
    </row>
    <row r="30" spans="1:16" x14ac:dyDescent="0.25">
      <c r="A30" s="42" t="s">
        <v>1158</v>
      </c>
      <c r="B30" s="43">
        <v>186901</v>
      </c>
      <c r="C30" s="43"/>
      <c r="D30" s="43"/>
      <c r="E30" s="43"/>
      <c r="F30" s="43"/>
      <c r="G30" s="43"/>
      <c r="H30" s="43"/>
      <c r="J30" s="43" t="str">
        <f t="shared" ref="J30:J38" si="0">CONCATENATE(2017,"-",B30,"-","ADC","-",551)</f>
        <v>2017-186901-ADC-551</v>
      </c>
    </row>
    <row r="31" spans="1:16" x14ac:dyDescent="0.25">
      <c r="A31" s="42" t="s">
        <v>1159</v>
      </c>
      <c r="B31" s="43">
        <v>206901</v>
      </c>
      <c r="C31" s="43"/>
      <c r="D31" s="43"/>
      <c r="E31" s="43"/>
      <c r="F31" s="43"/>
      <c r="G31" s="43"/>
      <c r="H31" s="43"/>
      <c r="J31" s="43" t="str">
        <f t="shared" si="0"/>
        <v>2017-206901-ADC-551</v>
      </c>
    </row>
    <row r="32" spans="1:16" x14ac:dyDescent="0.25">
      <c r="A32" s="42" t="s">
        <v>1160</v>
      </c>
      <c r="B32" s="43">
        <v>346803</v>
      </c>
      <c r="C32" s="43"/>
      <c r="D32" s="43"/>
      <c r="E32" s="43"/>
      <c r="F32" s="43"/>
      <c r="G32" s="43"/>
      <c r="H32" s="43"/>
      <c r="I32" s="46" t="str">
        <f>CONCATENATE(2017,"-",B32,"-","CCI","-",551)</f>
        <v>2017-346803-CCI-551</v>
      </c>
      <c r="J32" s="43" t="str">
        <f t="shared" si="0"/>
        <v>2017-346803-ADC-551</v>
      </c>
    </row>
    <row r="33" spans="1:10" x14ac:dyDescent="0.25">
      <c r="A33" s="42" t="s">
        <v>1161</v>
      </c>
      <c r="B33" s="43">
        <v>402568</v>
      </c>
      <c r="C33" s="43"/>
      <c r="D33" s="43"/>
      <c r="E33" s="43"/>
      <c r="F33" s="43"/>
      <c r="G33" s="43"/>
      <c r="H33" s="43"/>
      <c r="I33" s="43"/>
      <c r="J33" s="43" t="str">
        <f t="shared" si="0"/>
        <v>2017-402568-ADC-551</v>
      </c>
    </row>
    <row r="34" spans="1:10" x14ac:dyDescent="0.25">
      <c r="A34" s="42" t="s">
        <v>1162</v>
      </c>
      <c r="B34" s="43">
        <v>402841</v>
      </c>
      <c r="C34" s="43"/>
      <c r="D34" s="43"/>
      <c r="E34" s="43"/>
      <c r="F34" s="43"/>
      <c r="G34" s="43"/>
      <c r="H34" s="43"/>
      <c r="I34" s="46" t="str">
        <f>CONCATENATE(2017,"-",B34,"-","CCI","-",551)</f>
        <v>2017-402841-CCI-551</v>
      </c>
      <c r="J34" s="43" t="str">
        <f t="shared" si="0"/>
        <v>2017-402841-ADC-551</v>
      </c>
    </row>
    <row r="35" spans="1:10" x14ac:dyDescent="0.25">
      <c r="A35" s="42" t="s">
        <v>1163</v>
      </c>
      <c r="B35" s="43">
        <v>406901</v>
      </c>
      <c r="C35" s="43"/>
      <c r="D35" s="43"/>
      <c r="E35" s="43"/>
      <c r="F35" s="43"/>
      <c r="G35" s="43"/>
      <c r="H35" s="43"/>
      <c r="I35" s="43"/>
      <c r="J35" s="43" t="str">
        <f t="shared" si="0"/>
        <v>2017-406901-ADC-551</v>
      </c>
    </row>
    <row r="36" spans="1:10" x14ac:dyDescent="0.25">
      <c r="A36" s="42" t="s">
        <v>1164</v>
      </c>
      <c r="B36" s="43">
        <v>406977</v>
      </c>
      <c r="C36" s="43"/>
      <c r="D36" s="43"/>
      <c r="E36" s="43"/>
      <c r="F36" s="43"/>
      <c r="G36" s="43"/>
      <c r="H36" s="43"/>
      <c r="I36" s="43"/>
      <c r="J36" s="43" t="str">
        <f t="shared" si="0"/>
        <v>2017-406977-ADC-551</v>
      </c>
    </row>
    <row r="37" spans="1:10" x14ac:dyDescent="0.25">
      <c r="A37" s="42" t="s">
        <v>1165</v>
      </c>
      <c r="B37" s="43">
        <v>676814</v>
      </c>
      <c r="C37" s="43"/>
      <c r="D37" s="43"/>
      <c r="E37" s="43"/>
      <c r="F37" s="43"/>
      <c r="G37" s="43"/>
      <c r="H37" s="43"/>
      <c r="I37" s="43"/>
      <c r="J37" s="43" t="str">
        <f t="shared" si="0"/>
        <v>2017-676814-ADC-551</v>
      </c>
    </row>
    <row r="38" spans="1:10" x14ac:dyDescent="0.25">
      <c r="A38" s="42" t="s">
        <v>1166</v>
      </c>
      <c r="B38" s="43">
        <v>716817</v>
      </c>
      <c r="C38" s="43"/>
      <c r="D38" s="43"/>
      <c r="E38" s="43"/>
      <c r="F38" s="43"/>
      <c r="G38" s="43"/>
      <c r="H38" s="43"/>
      <c r="I38" s="43"/>
      <c r="J38" s="43" t="str">
        <f t="shared" si="0"/>
        <v>2017-716817-ADC-551</v>
      </c>
    </row>
    <row r="39" spans="1:10" x14ac:dyDescent="0.25">
      <c r="A39" s="42" t="s">
        <v>1167</v>
      </c>
      <c r="B39" s="43">
        <v>446816</v>
      </c>
      <c r="C39" s="43"/>
      <c r="D39" s="43"/>
      <c r="E39" s="43"/>
      <c r="F39" s="43"/>
      <c r="G39" s="43"/>
      <c r="H39" s="43"/>
      <c r="I39" s="46" t="str">
        <f t="shared" ref="I39:I102" si="1">CONCATENATE(2017,"-",B39,"-","CCI","-",551)</f>
        <v>2017-446816-CCI-551</v>
      </c>
    </row>
    <row r="40" spans="1:10" x14ac:dyDescent="0.25">
      <c r="A40" s="42" t="s">
        <v>1168</v>
      </c>
      <c r="B40" s="43">
        <v>407044</v>
      </c>
      <c r="C40" s="43"/>
      <c r="D40" s="43"/>
      <c r="E40" s="43"/>
      <c r="F40" s="43"/>
      <c r="G40" s="43"/>
      <c r="H40" s="43"/>
      <c r="I40" s="46" t="str">
        <f t="shared" si="1"/>
        <v>2017-407044-CCI-551</v>
      </c>
    </row>
    <row r="41" spans="1:10" x14ac:dyDescent="0.25">
      <c r="A41" s="42" t="s">
        <v>1169</v>
      </c>
      <c r="B41" s="43">
        <v>407041</v>
      </c>
      <c r="C41" s="43"/>
      <c r="D41" s="43"/>
      <c r="E41" s="43"/>
      <c r="F41" s="43"/>
      <c r="G41" s="43"/>
      <c r="H41" s="43"/>
      <c r="I41" s="46" t="str">
        <f t="shared" si="1"/>
        <v>2017-407041-CCI-551</v>
      </c>
    </row>
    <row r="42" spans="1:10" x14ac:dyDescent="0.25">
      <c r="A42" s="42" t="s">
        <v>1170</v>
      </c>
      <c r="B42" s="43">
        <v>716812</v>
      </c>
      <c r="C42" s="43"/>
      <c r="D42" s="43"/>
      <c r="E42" s="43"/>
      <c r="F42" s="43"/>
      <c r="G42" s="43"/>
      <c r="H42" s="43"/>
      <c r="I42" s="46" t="str">
        <f t="shared" si="1"/>
        <v>2017-716812-CCI-551</v>
      </c>
    </row>
    <row r="43" spans="1:10" x14ac:dyDescent="0.25">
      <c r="A43" s="42" t="s">
        <v>1171</v>
      </c>
      <c r="B43" s="43">
        <v>176808</v>
      </c>
      <c r="C43" s="43"/>
      <c r="D43" s="43"/>
      <c r="E43" s="43"/>
      <c r="F43" s="43"/>
      <c r="G43" s="43"/>
      <c r="H43" s="43"/>
      <c r="I43" s="46" t="str">
        <f t="shared" si="1"/>
        <v>2017-176808-CCI-551</v>
      </c>
    </row>
    <row r="44" spans="1:10" x14ac:dyDescent="0.25">
      <c r="A44" s="42" t="s">
        <v>1172</v>
      </c>
      <c r="B44" s="43">
        <v>676817</v>
      </c>
      <c r="C44" s="43"/>
      <c r="D44" s="43"/>
      <c r="E44" s="43"/>
      <c r="F44" s="43"/>
      <c r="G44" s="43"/>
      <c r="H44" s="43"/>
      <c r="I44" s="46" t="str">
        <f t="shared" si="1"/>
        <v>2017-676817-CCI-551</v>
      </c>
    </row>
    <row r="45" spans="1:10" x14ac:dyDescent="0.25">
      <c r="A45" s="42" t="s">
        <v>1173</v>
      </c>
      <c r="B45" s="43">
        <v>556826</v>
      </c>
      <c r="C45" s="43"/>
      <c r="D45" s="43"/>
      <c r="E45" s="43"/>
      <c r="F45" s="43"/>
      <c r="G45" s="43"/>
      <c r="H45" s="43"/>
      <c r="I45" s="46" t="str">
        <f t="shared" si="1"/>
        <v>2017-556826-CCI-551</v>
      </c>
    </row>
    <row r="46" spans="1:10" x14ac:dyDescent="0.25">
      <c r="A46" s="42" t="s">
        <v>1174</v>
      </c>
      <c r="B46" s="43">
        <v>407095</v>
      </c>
      <c r="C46" s="43"/>
      <c r="D46" s="43"/>
      <c r="E46" s="43"/>
      <c r="F46" s="43"/>
      <c r="G46" s="43"/>
      <c r="H46" s="43"/>
      <c r="I46" s="46" t="str">
        <f t="shared" si="1"/>
        <v>2017-407095-CCI-551</v>
      </c>
    </row>
    <row r="47" spans="1:10" x14ac:dyDescent="0.25">
      <c r="A47" s="42" t="s">
        <v>1175</v>
      </c>
      <c r="B47" s="43">
        <v>206803</v>
      </c>
      <c r="C47" s="43"/>
      <c r="D47" s="43"/>
      <c r="E47" s="43"/>
      <c r="F47" s="43"/>
      <c r="G47" s="43"/>
      <c r="H47" s="43"/>
      <c r="I47" s="46" t="str">
        <f t="shared" si="1"/>
        <v>2017-206803-CCI-551</v>
      </c>
    </row>
    <row r="48" spans="1:10" x14ac:dyDescent="0.25">
      <c r="A48" s="42" t="s">
        <v>1159</v>
      </c>
      <c r="B48" s="43">
        <v>206901</v>
      </c>
      <c r="C48" s="43"/>
      <c r="D48" s="43"/>
      <c r="E48" s="43"/>
      <c r="F48" s="43"/>
      <c r="G48" s="43"/>
      <c r="H48" s="43"/>
      <c r="I48" s="46" t="str">
        <f t="shared" si="1"/>
        <v>2017-206901-CCI-551</v>
      </c>
    </row>
    <row r="49" spans="1:9" x14ac:dyDescent="0.25">
      <c r="A49" s="42" t="s">
        <v>1176</v>
      </c>
      <c r="B49" s="43">
        <v>516899</v>
      </c>
      <c r="C49" s="43"/>
      <c r="D49" s="43"/>
      <c r="E49" s="43"/>
      <c r="F49" s="43"/>
      <c r="G49" s="43"/>
      <c r="H49" s="43"/>
      <c r="I49" s="46" t="str">
        <f t="shared" si="1"/>
        <v>2017-516899-CCI-551</v>
      </c>
    </row>
    <row r="50" spans="1:9" x14ac:dyDescent="0.25">
      <c r="A50" s="42" t="s">
        <v>1177</v>
      </c>
      <c r="B50" s="43">
        <v>676819</v>
      </c>
      <c r="C50" s="43"/>
      <c r="D50" s="43"/>
      <c r="E50" s="43"/>
      <c r="F50" s="43"/>
      <c r="G50" s="43"/>
      <c r="H50" s="43"/>
      <c r="I50" s="46" t="str">
        <f t="shared" si="1"/>
        <v>2017-676819-CCI-551</v>
      </c>
    </row>
    <row r="51" spans="1:9" x14ac:dyDescent="0.25">
      <c r="A51" s="42" t="s">
        <v>1178</v>
      </c>
      <c r="B51" s="43">
        <v>256804</v>
      </c>
      <c r="C51" s="43"/>
      <c r="D51" s="43"/>
      <c r="E51" s="43"/>
      <c r="F51" s="43"/>
      <c r="G51" s="43"/>
      <c r="H51" s="43"/>
      <c r="I51" s="46" t="str">
        <f t="shared" si="1"/>
        <v>2017-256804-CCI-551</v>
      </c>
    </row>
    <row r="52" spans="1:9" x14ac:dyDescent="0.25">
      <c r="A52" s="42" t="s">
        <v>1179</v>
      </c>
      <c r="B52" s="43">
        <v>376819</v>
      </c>
      <c r="C52" s="43"/>
      <c r="D52" s="43"/>
      <c r="E52" s="43"/>
      <c r="F52" s="43"/>
      <c r="G52" s="43"/>
      <c r="H52" s="43"/>
      <c r="I52" s="46" t="str">
        <f t="shared" si="1"/>
        <v>2017-376819-CCI-551</v>
      </c>
    </row>
    <row r="53" spans="1:9" x14ac:dyDescent="0.25">
      <c r="A53" s="42" t="s">
        <v>1180</v>
      </c>
      <c r="B53" s="43">
        <v>186801</v>
      </c>
      <c r="C53" s="43"/>
      <c r="D53" s="43"/>
      <c r="E53" s="43"/>
      <c r="F53" s="43"/>
      <c r="G53" s="43"/>
      <c r="H53" s="43"/>
      <c r="I53" s="46" t="str">
        <f t="shared" si="1"/>
        <v>2017-186801-CCI-551</v>
      </c>
    </row>
    <row r="54" spans="1:9" x14ac:dyDescent="0.25">
      <c r="A54" s="42" t="s">
        <v>1181</v>
      </c>
      <c r="B54" s="43">
        <v>496810</v>
      </c>
      <c r="C54" s="43"/>
      <c r="D54" s="43"/>
      <c r="E54" s="43"/>
      <c r="F54" s="43"/>
      <c r="G54" s="43"/>
      <c r="H54" s="43"/>
      <c r="I54" s="46" t="str">
        <f t="shared" si="1"/>
        <v>2017-496810-CCI-551</v>
      </c>
    </row>
    <row r="55" spans="1:9" x14ac:dyDescent="0.25">
      <c r="A55" s="42" t="s">
        <v>1182</v>
      </c>
      <c r="B55" s="43">
        <v>136818</v>
      </c>
      <c r="C55" s="43"/>
      <c r="D55" s="43"/>
      <c r="E55" s="43"/>
      <c r="F55" s="43"/>
      <c r="G55" s="43"/>
      <c r="H55" s="43"/>
      <c r="I55" s="46" t="str">
        <f t="shared" si="1"/>
        <v>2017-136818-CCI-551</v>
      </c>
    </row>
    <row r="56" spans="1:9" x14ac:dyDescent="0.25">
      <c r="A56" s="42" t="s">
        <v>1183</v>
      </c>
      <c r="B56" s="43">
        <v>442624</v>
      </c>
      <c r="C56" s="43"/>
      <c r="D56" s="43"/>
      <c r="E56" s="43"/>
      <c r="F56" s="43"/>
      <c r="G56" s="43"/>
      <c r="H56" s="43"/>
      <c r="I56" s="46" t="str">
        <f t="shared" si="1"/>
        <v>2017-442624-CCI-551</v>
      </c>
    </row>
    <row r="57" spans="1:9" x14ac:dyDescent="0.25">
      <c r="A57" s="42" t="s">
        <v>1184</v>
      </c>
      <c r="B57" s="43">
        <v>532631</v>
      </c>
      <c r="C57" s="43"/>
      <c r="D57" s="43"/>
      <c r="E57" s="43"/>
      <c r="F57" s="43"/>
      <c r="G57" s="43"/>
      <c r="H57" s="43"/>
      <c r="I57" s="46" t="str">
        <f t="shared" si="1"/>
        <v>2017-532631-CCI-551</v>
      </c>
    </row>
    <row r="58" spans="1:9" x14ac:dyDescent="0.25">
      <c r="A58" s="42" t="s">
        <v>1185</v>
      </c>
      <c r="B58" s="43">
        <v>136830</v>
      </c>
      <c r="C58" s="43"/>
      <c r="D58" s="43"/>
      <c r="E58" s="43"/>
      <c r="F58" s="43"/>
      <c r="G58" s="43"/>
      <c r="H58" s="43"/>
      <c r="I58" s="46" t="str">
        <f t="shared" si="1"/>
        <v>2017-136830-CCI-551</v>
      </c>
    </row>
    <row r="59" spans="1:9" x14ac:dyDescent="0.25">
      <c r="A59" s="42" t="s">
        <v>1186</v>
      </c>
      <c r="B59" s="43">
        <v>406799</v>
      </c>
      <c r="C59" s="43"/>
      <c r="D59" s="43"/>
      <c r="E59" s="43"/>
      <c r="F59" s="43"/>
      <c r="G59" s="43"/>
      <c r="H59" s="43"/>
      <c r="I59" s="46" t="str">
        <f t="shared" si="1"/>
        <v>2017-406799-CCI-551</v>
      </c>
    </row>
    <row r="60" spans="1:9" x14ac:dyDescent="0.25">
      <c r="A60" s="42" t="s">
        <v>1187</v>
      </c>
      <c r="B60" s="43">
        <v>702848</v>
      </c>
      <c r="C60" s="43"/>
      <c r="D60" s="43"/>
      <c r="E60" s="43"/>
      <c r="F60" s="43"/>
      <c r="G60" s="43"/>
      <c r="H60" s="43"/>
      <c r="I60" s="46" t="str">
        <f t="shared" si="1"/>
        <v>2017-702848-CCI-551</v>
      </c>
    </row>
    <row r="61" spans="1:9" x14ac:dyDescent="0.25">
      <c r="A61" s="42" t="s">
        <v>1188</v>
      </c>
      <c r="B61" s="43">
        <v>717002</v>
      </c>
      <c r="C61" s="43"/>
      <c r="D61" s="43"/>
      <c r="E61" s="43"/>
      <c r="F61" s="43"/>
      <c r="G61" s="43"/>
      <c r="H61" s="43"/>
      <c r="I61" s="46" t="str">
        <f t="shared" si="1"/>
        <v>2017-717002-CCI-551</v>
      </c>
    </row>
    <row r="62" spans="1:9" x14ac:dyDescent="0.25">
      <c r="A62" s="42" t="s">
        <v>1189</v>
      </c>
      <c r="B62" s="43">
        <v>386802</v>
      </c>
      <c r="C62" s="43"/>
      <c r="D62" s="43"/>
      <c r="E62" s="43"/>
      <c r="F62" s="43"/>
      <c r="G62" s="43"/>
      <c r="H62" s="43"/>
      <c r="I62" s="46" t="str">
        <f t="shared" si="1"/>
        <v>2017-386802-CCI-551</v>
      </c>
    </row>
    <row r="63" spans="1:9" x14ac:dyDescent="0.25">
      <c r="A63" s="42" t="s">
        <v>1190</v>
      </c>
      <c r="B63" s="43">
        <v>186827</v>
      </c>
      <c r="C63" s="43"/>
      <c r="D63" s="43"/>
      <c r="E63" s="43"/>
      <c r="F63" s="43"/>
      <c r="G63" s="43"/>
      <c r="H63" s="43"/>
      <c r="I63" s="46" t="str">
        <f t="shared" si="1"/>
        <v>2017-186827-CCI-551</v>
      </c>
    </row>
    <row r="64" spans="1:9" x14ac:dyDescent="0.25">
      <c r="A64" s="42" t="s">
        <v>1191</v>
      </c>
      <c r="B64" s="43">
        <v>96819</v>
      </c>
      <c r="C64" s="43"/>
      <c r="D64" s="43"/>
      <c r="E64" s="43"/>
      <c r="F64" s="43"/>
      <c r="G64" s="43"/>
      <c r="H64" s="43"/>
      <c r="I64" s="46" t="str">
        <f t="shared" si="1"/>
        <v>2017-96819-CCI-551</v>
      </c>
    </row>
    <row r="65" spans="1:9" x14ac:dyDescent="0.25">
      <c r="A65" s="45" t="s">
        <v>1192</v>
      </c>
      <c r="B65" s="46">
        <v>26802</v>
      </c>
      <c r="C65" s="46"/>
      <c r="D65" s="46"/>
      <c r="E65" s="46"/>
      <c r="F65" s="46"/>
      <c r="G65" s="46"/>
      <c r="H65" s="46"/>
      <c r="I65" s="46" t="str">
        <f t="shared" si="1"/>
        <v>2017-26802-CCI-551</v>
      </c>
    </row>
    <row r="66" spans="1:9" x14ac:dyDescent="0.25">
      <c r="A66" s="42" t="s">
        <v>1193</v>
      </c>
      <c r="B66" s="43">
        <v>186828</v>
      </c>
      <c r="C66" s="43"/>
      <c r="D66" s="43"/>
      <c r="E66" s="43"/>
      <c r="F66" s="43"/>
      <c r="G66" s="43"/>
      <c r="H66" s="43"/>
      <c r="I66" s="46" t="str">
        <f t="shared" si="1"/>
        <v>2017-186828-CCI-551</v>
      </c>
    </row>
    <row r="67" spans="1:9" x14ac:dyDescent="0.25">
      <c r="A67" s="42" t="s">
        <v>1194</v>
      </c>
      <c r="B67" s="43">
        <v>556809</v>
      </c>
      <c r="C67" s="43"/>
      <c r="D67" s="43"/>
      <c r="E67" s="43"/>
      <c r="F67" s="43"/>
      <c r="G67" s="43"/>
      <c r="H67" s="43"/>
      <c r="I67" s="46" t="str">
        <f t="shared" si="1"/>
        <v>2017-556809-CCI-551</v>
      </c>
    </row>
    <row r="68" spans="1:9" x14ac:dyDescent="0.25">
      <c r="A68" s="42" t="s">
        <v>1195</v>
      </c>
      <c r="B68" s="43">
        <v>566811</v>
      </c>
      <c r="C68" s="43"/>
      <c r="D68" s="43"/>
      <c r="E68" s="43"/>
      <c r="F68" s="43"/>
      <c r="G68" s="43"/>
      <c r="H68" s="43"/>
      <c r="I68" s="46" t="str">
        <f t="shared" si="1"/>
        <v>2017-566811-CCI-551</v>
      </c>
    </row>
    <row r="69" spans="1:9" x14ac:dyDescent="0.25">
      <c r="A69" s="42" t="s">
        <v>1196</v>
      </c>
      <c r="B69" s="43">
        <v>142980</v>
      </c>
      <c r="C69" s="43"/>
      <c r="D69" s="43"/>
      <c r="E69" s="43"/>
      <c r="F69" s="43"/>
      <c r="G69" s="43"/>
      <c r="H69" s="43"/>
      <c r="I69" s="46" t="str">
        <f t="shared" si="1"/>
        <v>2017-142980-CCI-551</v>
      </c>
    </row>
    <row r="70" spans="1:9" x14ac:dyDescent="0.25">
      <c r="A70" s="42" t="s">
        <v>1197</v>
      </c>
      <c r="B70" s="43">
        <v>136896</v>
      </c>
      <c r="C70" s="43"/>
      <c r="D70" s="43"/>
      <c r="E70" s="43"/>
      <c r="F70" s="43"/>
      <c r="G70" s="43"/>
      <c r="H70" s="43"/>
      <c r="I70" s="46" t="str">
        <f t="shared" si="1"/>
        <v>2017-136896-CCI-551</v>
      </c>
    </row>
    <row r="71" spans="1:9" x14ac:dyDescent="0.25">
      <c r="A71" s="42" t="s">
        <v>1198</v>
      </c>
      <c r="B71" s="43">
        <v>536846</v>
      </c>
      <c r="C71" s="43"/>
      <c r="D71" s="43"/>
      <c r="E71" s="43"/>
      <c r="F71" s="43"/>
      <c r="G71" s="43"/>
      <c r="H71" s="43"/>
      <c r="I71" s="46" t="str">
        <f t="shared" si="1"/>
        <v>2017-536846-CCI-551</v>
      </c>
    </row>
    <row r="72" spans="1:9" x14ac:dyDescent="0.25">
      <c r="A72" s="42" t="s">
        <v>1199</v>
      </c>
      <c r="B72" s="43">
        <v>136809</v>
      </c>
      <c r="C72" s="43"/>
      <c r="D72" s="43"/>
      <c r="E72" s="43"/>
      <c r="F72" s="43"/>
      <c r="G72" s="43"/>
      <c r="H72" s="43"/>
      <c r="I72" s="46" t="str">
        <f t="shared" si="1"/>
        <v>2017-136809-CCI-551</v>
      </c>
    </row>
    <row r="73" spans="1:9" x14ac:dyDescent="0.25">
      <c r="A73" s="42" t="s">
        <v>1200</v>
      </c>
      <c r="B73" s="43">
        <v>446827</v>
      </c>
      <c r="C73" s="43"/>
      <c r="D73" s="43"/>
      <c r="E73" s="43"/>
      <c r="F73" s="43"/>
      <c r="G73" s="43"/>
      <c r="H73" s="43"/>
      <c r="I73" s="46" t="str">
        <f t="shared" si="1"/>
        <v>2017-446827-CCI-551</v>
      </c>
    </row>
    <row r="74" spans="1:9" x14ac:dyDescent="0.25">
      <c r="A74" s="42" t="s">
        <v>1201</v>
      </c>
      <c r="B74" s="43">
        <v>182735</v>
      </c>
      <c r="C74" s="43"/>
      <c r="D74" s="43"/>
      <c r="E74" s="43"/>
      <c r="F74" s="43"/>
      <c r="G74" s="43"/>
      <c r="H74" s="43"/>
      <c r="I74" s="46" t="str">
        <f t="shared" si="1"/>
        <v>2017-182735-CCI-551</v>
      </c>
    </row>
    <row r="75" spans="1:9" x14ac:dyDescent="0.25">
      <c r="A75" s="42" t="s">
        <v>1202</v>
      </c>
      <c r="B75" s="43">
        <v>596811</v>
      </c>
      <c r="C75" s="43"/>
      <c r="D75" s="43"/>
      <c r="E75" s="43"/>
      <c r="F75" s="43"/>
      <c r="G75" s="43"/>
      <c r="H75" s="43"/>
      <c r="I75" s="46" t="str">
        <f t="shared" si="1"/>
        <v>2017-596811-CCI-551</v>
      </c>
    </row>
    <row r="76" spans="1:9" x14ac:dyDescent="0.25">
      <c r="A76" s="42" t="s">
        <v>1203</v>
      </c>
      <c r="B76" s="43">
        <v>716818</v>
      </c>
      <c r="C76" s="43"/>
      <c r="D76" s="43"/>
      <c r="E76" s="43"/>
      <c r="F76" s="43"/>
      <c r="G76" s="43"/>
      <c r="H76" s="43"/>
      <c r="I76" s="46" t="str">
        <f t="shared" si="1"/>
        <v>2017-716818-CCI-551</v>
      </c>
    </row>
    <row r="77" spans="1:9" x14ac:dyDescent="0.25">
      <c r="A77" s="42" t="s">
        <v>1204</v>
      </c>
      <c r="B77" s="43">
        <v>276801</v>
      </c>
      <c r="C77" s="43"/>
      <c r="D77" s="43"/>
      <c r="E77" s="43"/>
      <c r="F77" s="43"/>
      <c r="G77" s="43"/>
      <c r="H77" s="43"/>
      <c r="I77" s="46" t="str">
        <f t="shared" si="1"/>
        <v>2017-276801-CCI-551</v>
      </c>
    </row>
    <row r="78" spans="1:9" x14ac:dyDescent="0.25">
      <c r="A78" s="42" t="s">
        <v>1205</v>
      </c>
      <c r="B78" s="43">
        <v>132813</v>
      </c>
      <c r="C78" s="43"/>
      <c r="D78" s="43"/>
      <c r="E78" s="43"/>
      <c r="F78" s="43"/>
      <c r="G78" s="43"/>
      <c r="H78" s="43"/>
      <c r="I78" s="46" t="str">
        <f t="shared" si="1"/>
        <v>2017-132813-CCI-551</v>
      </c>
    </row>
    <row r="79" spans="1:9" x14ac:dyDescent="0.25">
      <c r="A79" s="42" t="s">
        <v>1206</v>
      </c>
      <c r="B79" s="43">
        <v>306838</v>
      </c>
      <c r="C79" s="43"/>
      <c r="D79" s="43"/>
      <c r="E79" s="43"/>
      <c r="F79" s="43"/>
      <c r="G79" s="43"/>
      <c r="H79" s="43"/>
      <c r="I79" s="46" t="str">
        <f t="shared" si="1"/>
        <v>2017-306838-CCI-551</v>
      </c>
    </row>
    <row r="80" spans="1:9" x14ac:dyDescent="0.25">
      <c r="A80" s="42" t="s">
        <v>1207</v>
      </c>
      <c r="B80" s="43">
        <v>716883</v>
      </c>
      <c r="C80" s="43"/>
      <c r="D80" s="43"/>
      <c r="E80" s="43"/>
      <c r="F80" s="43"/>
      <c r="G80" s="43"/>
      <c r="H80" s="43"/>
      <c r="I80" s="46" t="str">
        <f t="shared" si="1"/>
        <v>2017-716883-CCI-551</v>
      </c>
    </row>
    <row r="81" spans="1:9" x14ac:dyDescent="0.25">
      <c r="A81" s="42" t="s">
        <v>1208</v>
      </c>
      <c r="B81" s="43">
        <v>706820</v>
      </c>
      <c r="C81" s="43"/>
      <c r="D81" s="43"/>
      <c r="E81" s="43"/>
      <c r="F81" s="43"/>
      <c r="G81" s="43"/>
      <c r="H81" s="43"/>
      <c r="I81" s="46" t="str">
        <f t="shared" si="1"/>
        <v>2017-706820-CCI-551</v>
      </c>
    </row>
    <row r="82" spans="1:9" x14ac:dyDescent="0.25">
      <c r="A82" s="42" t="s">
        <v>1209</v>
      </c>
      <c r="B82" s="43">
        <v>496815</v>
      </c>
      <c r="C82" s="43"/>
      <c r="D82" s="43"/>
      <c r="E82" s="43"/>
      <c r="F82" s="43"/>
      <c r="G82" s="43"/>
      <c r="H82" s="43"/>
      <c r="I82" s="46" t="str">
        <f t="shared" si="1"/>
        <v>2017-496815-CCI-551</v>
      </c>
    </row>
    <row r="83" spans="1:9" x14ac:dyDescent="0.25">
      <c r="A83" s="42" t="s">
        <v>1210</v>
      </c>
      <c r="B83" s="43">
        <v>402647</v>
      </c>
      <c r="C83" s="43"/>
      <c r="D83" s="43"/>
      <c r="E83" s="43"/>
      <c r="F83" s="43"/>
      <c r="G83" s="43"/>
      <c r="H83" s="43"/>
      <c r="I83" s="46" t="str">
        <f t="shared" si="1"/>
        <v>2017-402647-CCI-551</v>
      </c>
    </row>
    <row r="84" spans="1:9" x14ac:dyDescent="0.25">
      <c r="A84" s="42" t="s">
        <v>1211</v>
      </c>
      <c r="B84" s="43">
        <v>306810</v>
      </c>
      <c r="C84" s="43"/>
      <c r="D84" s="43"/>
      <c r="E84" s="43"/>
      <c r="F84" s="43"/>
      <c r="G84" s="43"/>
      <c r="H84" s="43"/>
      <c r="I84" s="46" t="str">
        <f t="shared" si="1"/>
        <v>2017-306810-CCI-551</v>
      </c>
    </row>
    <row r="85" spans="1:9" x14ac:dyDescent="0.25">
      <c r="A85" s="42" t="s">
        <v>1212</v>
      </c>
      <c r="B85" s="43">
        <v>206815</v>
      </c>
      <c r="C85" s="43"/>
      <c r="D85" s="43"/>
      <c r="E85" s="43"/>
      <c r="F85" s="43"/>
      <c r="G85" s="43"/>
      <c r="H85" s="43"/>
      <c r="I85" s="46" t="str">
        <f t="shared" si="1"/>
        <v>2017-206815-CCI-551</v>
      </c>
    </row>
    <row r="86" spans="1:9" x14ac:dyDescent="0.25">
      <c r="A86" s="42" t="s">
        <v>1213</v>
      </c>
      <c r="B86" s="43">
        <v>516991</v>
      </c>
      <c r="C86" s="43"/>
      <c r="D86" s="43"/>
      <c r="E86" s="43"/>
      <c r="F86" s="43"/>
      <c r="G86" s="43"/>
      <c r="H86" s="43"/>
      <c r="I86" s="46" t="str">
        <f t="shared" si="1"/>
        <v>2017-516991-CCI-551</v>
      </c>
    </row>
    <row r="87" spans="1:9" x14ac:dyDescent="0.25">
      <c r="A87" s="42" t="s">
        <v>1214</v>
      </c>
      <c r="B87" s="43">
        <v>306829</v>
      </c>
      <c r="C87" s="43"/>
      <c r="D87" s="43"/>
      <c r="E87" s="43"/>
      <c r="F87" s="43"/>
      <c r="G87" s="43"/>
      <c r="H87" s="43"/>
      <c r="I87" s="46" t="str">
        <f t="shared" si="1"/>
        <v>2017-306829-CCI-551</v>
      </c>
    </row>
    <row r="88" spans="1:9" x14ac:dyDescent="0.25">
      <c r="A88" s="42" t="s">
        <v>1215</v>
      </c>
      <c r="B88" s="43">
        <v>186831</v>
      </c>
      <c r="C88" s="43"/>
      <c r="D88" s="43"/>
      <c r="E88" s="43"/>
      <c r="F88" s="43"/>
      <c r="G88" s="43"/>
      <c r="H88" s="43"/>
      <c r="I88" s="46" t="str">
        <f t="shared" si="1"/>
        <v>2017-186831-CCI-551</v>
      </c>
    </row>
    <row r="89" spans="1:9" x14ac:dyDescent="0.25">
      <c r="A89" s="42" t="s">
        <v>1216</v>
      </c>
      <c r="B89" s="43">
        <v>406935</v>
      </c>
      <c r="C89" s="43"/>
      <c r="D89" s="43"/>
      <c r="E89" s="43"/>
      <c r="F89" s="43"/>
      <c r="G89" s="43"/>
      <c r="H89" s="43"/>
      <c r="I89" s="46" t="str">
        <f t="shared" si="1"/>
        <v>2017-406935-CCI-551</v>
      </c>
    </row>
    <row r="90" spans="1:9" x14ac:dyDescent="0.25">
      <c r="A90" s="42" t="s">
        <v>1217</v>
      </c>
      <c r="B90" s="43">
        <v>426804</v>
      </c>
      <c r="C90" s="43"/>
      <c r="D90" s="43"/>
      <c r="E90" s="43"/>
      <c r="F90" s="43"/>
      <c r="G90" s="43"/>
      <c r="H90" s="43"/>
      <c r="I90" s="46" t="str">
        <f t="shared" si="1"/>
        <v>2017-426804-CCI-551</v>
      </c>
    </row>
    <row r="91" spans="1:9" x14ac:dyDescent="0.25">
      <c r="A91" s="42" t="s">
        <v>1218</v>
      </c>
      <c r="B91" s="43">
        <v>712880</v>
      </c>
      <c r="C91" s="43"/>
      <c r="D91" s="43"/>
      <c r="E91" s="43"/>
      <c r="F91" s="43"/>
      <c r="G91" s="43"/>
      <c r="H91" s="43"/>
      <c r="I91" s="46" t="str">
        <f t="shared" si="1"/>
        <v>2017-712880-CCI-551</v>
      </c>
    </row>
    <row r="92" spans="1:9" x14ac:dyDescent="0.25">
      <c r="A92" s="42" t="s">
        <v>1219</v>
      </c>
      <c r="B92" s="43">
        <v>586807</v>
      </c>
      <c r="C92" s="43"/>
      <c r="D92" s="43"/>
      <c r="E92" s="43"/>
      <c r="F92" s="43"/>
      <c r="G92" s="43"/>
      <c r="H92" s="43"/>
      <c r="I92" s="46" t="str">
        <f t="shared" si="1"/>
        <v>2017-586807-CCI-551</v>
      </c>
    </row>
    <row r="93" spans="1:9" x14ac:dyDescent="0.25">
      <c r="A93" s="42" t="s">
        <v>1220</v>
      </c>
      <c r="B93" s="43">
        <v>586809</v>
      </c>
      <c r="C93" s="43"/>
      <c r="D93" s="43"/>
      <c r="E93" s="43"/>
      <c r="F93" s="43"/>
      <c r="G93" s="43"/>
      <c r="H93" s="43"/>
      <c r="I93" s="46" t="str">
        <f t="shared" si="1"/>
        <v>2017-586809-CCI-551</v>
      </c>
    </row>
    <row r="94" spans="1:9" x14ac:dyDescent="0.25">
      <c r="A94" s="42" t="s">
        <v>1221</v>
      </c>
      <c r="B94" s="43">
        <v>516824</v>
      </c>
      <c r="C94" s="43"/>
      <c r="D94" s="43"/>
      <c r="E94" s="43"/>
      <c r="F94" s="43"/>
      <c r="G94" s="43"/>
      <c r="H94" s="43"/>
      <c r="I94" s="46" t="str">
        <f t="shared" si="1"/>
        <v>2017-516824-CCI-551</v>
      </c>
    </row>
    <row r="95" spans="1:9" x14ac:dyDescent="0.25">
      <c r="A95" s="42" t="s">
        <v>1222</v>
      </c>
      <c r="B95" s="43">
        <v>406996</v>
      </c>
      <c r="C95" s="43"/>
      <c r="D95" s="43"/>
      <c r="E95" s="43"/>
      <c r="F95" s="43"/>
      <c r="G95" s="43"/>
      <c r="H95" s="43"/>
      <c r="I95" s="46" t="str">
        <f t="shared" si="1"/>
        <v>2017-406996-CCI-551</v>
      </c>
    </row>
    <row r="96" spans="1:9" x14ac:dyDescent="0.25">
      <c r="A96" s="42" t="s">
        <v>1223</v>
      </c>
      <c r="B96" s="43">
        <v>226811</v>
      </c>
      <c r="C96" s="43"/>
      <c r="D96" s="43"/>
      <c r="E96" s="43"/>
      <c r="F96" s="43"/>
      <c r="G96" s="43"/>
      <c r="H96" s="43"/>
      <c r="I96" s="46" t="str">
        <f t="shared" si="1"/>
        <v>2017-226811-CCI-551</v>
      </c>
    </row>
    <row r="97" spans="1:9" x14ac:dyDescent="0.25">
      <c r="A97" s="42" t="s">
        <v>1224</v>
      </c>
      <c r="B97" s="43">
        <v>407056</v>
      </c>
      <c r="C97" s="43"/>
      <c r="D97" s="43"/>
      <c r="E97" s="43"/>
      <c r="F97" s="43"/>
      <c r="G97" s="43"/>
      <c r="H97" s="43"/>
      <c r="I97" s="46" t="str">
        <f t="shared" si="1"/>
        <v>2017-407056-CCI-551</v>
      </c>
    </row>
    <row r="98" spans="1:9" x14ac:dyDescent="0.25">
      <c r="A98" s="42" t="s">
        <v>1225</v>
      </c>
      <c r="B98" s="43">
        <v>36814</v>
      </c>
      <c r="C98" s="43"/>
      <c r="D98" s="43"/>
      <c r="E98" s="43"/>
      <c r="F98" s="43"/>
      <c r="G98" s="43"/>
      <c r="H98" s="43"/>
      <c r="I98" s="46" t="str">
        <f t="shared" si="1"/>
        <v>2017-36814-CCI-551</v>
      </c>
    </row>
    <row r="99" spans="1:9" x14ac:dyDescent="0.25">
      <c r="A99" s="42" t="s">
        <v>1226</v>
      </c>
      <c r="B99" s="43">
        <v>136829</v>
      </c>
      <c r="C99" s="43"/>
      <c r="D99" s="43"/>
      <c r="E99" s="43"/>
      <c r="F99" s="43"/>
      <c r="G99" s="43"/>
      <c r="H99" s="43"/>
      <c r="I99" s="46" t="str">
        <f t="shared" si="1"/>
        <v>2017-136829-CCI-551</v>
      </c>
    </row>
    <row r="100" spans="1:9" x14ac:dyDescent="0.25">
      <c r="A100" s="42" t="s">
        <v>1227</v>
      </c>
      <c r="B100" s="43">
        <v>138813</v>
      </c>
      <c r="C100" s="43"/>
      <c r="D100" s="43"/>
      <c r="E100" s="43"/>
      <c r="F100" s="43"/>
      <c r="G100" s="43"/>
      <c r="H100" s="43"/>
      <c r="I100" s="46" t="str">
        <f t="shared" si="1"/>
        <v>2017-138813-CCI-551</v>
      </c>
    </row>
    <row r="101" spans="1:9" x14ac:dyDescent="0.25">
      <c r="A101" s="42" t="s">
        <v>1228</v>
      </c>
      <c r="B101" s="43">
        <v>36805</v>
      </c>
      <c r="C101" s="43"/>
      <c r="D101" s="43"/>
      <c r="E101" s="43"/>
      <c r="F101" s="43"/>
      <c r="G101" s="43"/>
      <c r="H101" s="43"/>
      <c r="I101" s="46" t="str">
        <f t="shared" si="1"/>
        <v>2017-36805-CCI-551</v>
      </c>
    </row>
    <row r="102" spans="1:9" x14ac:dyDescent="0.25">
      <c r="A102" s="42" t="s">
        <v>1229</v>
      </c>
      <c r="B102" s="43">
        <v>696801</v>
      </c>
      <c r="C102" s="43"/>
      <c r="D102" s="43"/>
      <c r="E102" s="43"/>
      <c r="F102" s="43"/>
      <c r="G102" s="43"/>
      <c r="H102" s="43"/>
      <c r="I102" s="46" t="str">
        <f t="shared" si="1"/>
        <v>2017-696801-CCI-551</v>
      </c>
    </row>
    <row r="103" spans="1:9" x14ac:dyDescent="0.25">
      <c r="A103" s="42" t="s">
        <v>1230</v>
      </c>
      <c r="B103" s="43">
        <v>407027</v>
      </c>
      <c r="C103" s="43"/>
      <c r="D103" s="43"/>
      <c r="E103" s="43"/>
      <c r="F103" s="43"/>
      <c r="G103" s="43"/>
      <c r="H103" s="43"/>
      <c r="I103" s="46" t="str">
        <f t="shared" ref="I103:I166" si="2">CONCATENATE(2017,"-",B103,"-","CCI","-",551)</f>
        <v>2017-407027-CCI-551</v>
      </c>
    </row>
    <row r="104" spans="1:9" x14ac:dyDescent="0.25">
      <c r="A104" s="42" t="s">
        <v>1231</v>
      </c>
      <c r="B104" s="43">
        <v>486814</v>
      </c>
      <c r="C104" s="43"/>
      <c r="D104" s="43"/>
      <c r="E104" s="43"/>
      <c r="F104" s="43"/>
      <c r="G104" s="43"/>
      <c r="H104" s="43"/>
      <c r="I104" s="46" t="str">
        <f t="shared" si="2"/>
        <v>2017-486814-CCI-551</v>
      </c>
    </row>
    <row r="105" spans="1:9" x14ac:dyDescent="0.25">
      <c r="A105" s="42" t="s">
        <v>1232</v>
      </c>
      <c r="B105" s="43">
        <v>532635</v>
      </c>
      <c r="C105" s="43"/>
      <c r="D105" s="43"/>
      <c r="E105" s="43"/>
      <c r="F105" s="43"/>
      <c r="G105" s="43"/>
      <c r="H105" s="43"/>
      <c r="I105" s="46" t="str">
        <f t="shared" si="2"/>
        <v>2017-532635-CCI-551</v>
      </c>
    </row>
    <row r="106" spans="1:9" x14ac:dyDescent="0.25">
      <c r="A106" s="42" t="s">
        <v>1233</v>
      </c>
      <c r="B106" s="43">
        <v>446829</v>
      </c>
      <c r="C106" s="43"/>
      <c r="D106" s="43"/>
      <c r="E106" s="43"/>
      <c r="F106" s="43"/>
      <c r="G106" s="43"/>
      <c r="H106" s="43"/>
      <c r="I106" s="46" t="str">
        <f t="shared" si="2"/>
        <v>2017-446829-CCI-551</v>
      </c>
    </row>
    <row r="107" spans="1:9" x14ac:dyDescent="0.25">
      <c r="A107" s="42" t="s">
        <v>1234</v>
      </c>
      <c r="B107" s="43">
        <v>407082</v>
      </c>
      <c r="C107" s="43"/>
      <c r="D107" s="43"/>
      <c r="E107" s="43"/>
      <c r="F107" s="43"/>
      <c r="G107" s="43"/>
      <c r="H107" s="43"/>
      <c r="I107" s="46" t="str">
        <f t="shared" si="2"/>
        <v>2017-407082-CCI-551</v>
      </c>
    </row>
    <row r="108" spans="1:9" x14ac:dyDescent="0.25">
      <c r="A108" s="42" t="s">
        <v>1235</v>
      </c>
      <c r="B108" s="43">
        <v>406951</v>
      </c>
      <c r="C108" s="43"/>
      <c r="D108" s="43"/>
      <c r="E108" s="43"/>
      <c r="F108" s="43"/>
      <c r="G108" s="43"/>
      <c r="H108" s="43"/>
      <c r="I108" s="46" t="str">
        <f t="shared" si="2"/>
        <v>2017-406951-CCI-551</v>
      </c>
    </row>
    <row r="109" spans="1:9" x14ac:dyDescent="0.25">
      <c r="A109" s="42" t="s">
        <v>1236</v>
      </c>
      <c r="B109" s="43">
        <v>406904</v>
      </c>
      <c r="C109" s="43"/>
      <c r="D109" s="43"/>
      <c r="E109" s="43"/>
      <c r="F109" s="43"/>
      <c r="G109" s="43"/>
      <c r="H109" s="43"/>
      <c r="I109" s="46" t="str">
        <f t="shared" si="2"/>
        <v>2017-406904-CCI-551</v>
      </c>
    </row>
    <row r="110" spans="1:9" x14ac:dyDescent="0.25">
      <c r="A110" s="42" t="s">
        <v>1238</v>
      </c>
      <c r="B110" s="44" t="s">
        <v>1237</v>
      </c>
      <c r="C110" s="44"/>
      <c r="D110" s="44"/>
      <c r="E110" s="44"/>
      <c r="F110" s="44"/>
      <c r="G110" s="44"/>
      <c r="H110" s="44"/>
      <c r="I110" s="46" t="str">
        <f t="shared" si="2"/>
        <v>2017-002615-CCI-551</v>
      </c>
    </row>
    <row r="111" spans="1:9" x14ac:dyDescent="0.25">
      <c r="A111" s="42" t="s">
        <v>1239</v>
      </c>
      <c r="B111" s="43">
        <v>446826</v>
      </c>
      <c r="C111" s="43"/>
      <c r="D111" s="43"/>
      <c r="E111" s="43"/>
      <c r="F111" s="43"/>
      <c r="G111" s="43"/>
      <c r="H111" s="43"/>
      <c r="I111" s="46" t="str">
        <f t="shared" si="2"/>
        <v>2017-446826-CCI-551</v>
      </c>
    </row>
    <row r="112" spans="1:9" x14ac:dyDescent="0.25">
      <c r="A112" s="42" t="s">
        <v>1240</v>
      </c>
      <c r="B112" s="43">
        <v>136887</v>
      </c>
      <c r="C112" s="43"/>
      <c r="D112" s="43"/>
      <c r="E112" s="43"/>
      <c r="F112" s="43"/>
      <c r="G112" s="43"/>
      <c r="H112" s="43"/>
      <c r="I112" s="46" t="str">
        <f t="shared" si="2"/>
        <v>2017-136887-CCI-551</v>
      </c>
    </row>
    <row r="113" spans="1:9" x14ac:dyDescent="0.25">
      <c r="A113" s="42" t="s">
        <v>1241</v>
      </c>
      <c r="B113" s="43">
        <v>106804</v>
      </c>
      <c r="C113" s="43"/>
      <c r="D113" s="43"/>
      <c r="E113" s="43"/>
      <c r="F113" s="43"/>
      <c r="G113" s="43"/>
      <c r="H113" s="43"/>
      <c r="I113" s="46" t="str">
        <f t="shared" si="2"/>
        <v>2017-106804-CCI-551</v>
      </c>
    </row>
    <row r="114" spans="1:9" x14ac:dyDescent="0.25">
      <c r="A114" s="42" t="s">
        <v>1242</v>
      </c>
      <c r="B114" s="43">
        <v>56821</v>
      </c>
      <c r="C114" s="43"/>
      <c r="D114" s="43"/>
      <c r="E114" s="43"/>
      <c r="F114" s="43"/>
      <c r="G114" s="43"/>
      <c r="H114" s="43"/>
      <c r="I114" s="46" t="str">
        <f t="shared" si="2"/>
        <v>2017-56821-CCI-551</v>
      </c>
    </row>
    <row r="115" spans="1:9" x14ac:dyDescent="0.25">
      <c r="A115" s="42" t="s">
        <v>1243</v>
      </c>
      <c r="B115" s="43">
        <v>56820</v>
      </c>
      <c r="C115" s="43"/>
      <c r="D115" s="43"/>
      <c r="E115" s="43"/>
      <c r="F115" s="43"/>
      <c r="G115" s="43"/>
      <c r="H115" s="43"/>
      <c r="I115" s="46" t="str">
        <f t="shared" si="2"/>
        <v>2017-56820-CCI-551</v>
      </c>
    </row>
    <row r="116" spans="1:9" x14ac:dyDescent="0.25">
      <c r="A116" s="42" t="s">
        <v>1244</v>
      </c>
      <c r="B116" s="43">
        <v>676828</v>
      </c>
      <c r="C116" s="43"/>
      <c r="D116" s="43"/>
      <c r="E116" s="43"/>
      <c r="F116" s="43"/>
      <c r="G116" s="43"/>
      <c r="H116" s="43"/>
      <c r="I116" s="46" t="str">
        <f t="shared" si="2"/>
        <v>2017-676828-CCI-551</v>
      </c>
    </row>
    <row r="117" spans="1:9" x14ac:dyDescent="0.25">
      <c r="A117" s="42" t="s">
        <v>1245</v>
      </c>
      <c r="B117" s="43">
        <v>716803</v>
      </c>
      <c r="C117" s="43"/>
      <c r="D117" s="43"/>
      <c r="E117" s="43"/>
      <c r="F117" s="43"/>
      <c r="G117" s="43"/>
      <c r="H117" s="43"/>
      <c r="I117" s="46" t="str">
        <f t="shared" si="2"/>
        <v>2017-716803-CCI-551</v>
      </c>
    </row>
    <row r="118" spans="1:9" x14ac:dyDescent="0.25">
      <c r="A118" s="42" t="s">
        <v>1246</v>
      </c>
      <c r="B118" s="43">
        <v>516836</v>
      </c>
      <c r="C118" s="43"/>
      <c r="D118" s="43"/>
      <c r="E118" s="43"/>
      <c r="F118" s="43"/>
      <c r="G118" s="43"/>
      <c r="H118" s="43"/>
      <c r="I118" s="46" t="str">
        <f t="shared" si="2"/>
        <v>2017-516836-CCI-551</v>
      </c>
    </row>
    <row r="119" spans="1:9" x14ac:dyDescent="0.25">
      <c r="A119" s="42" t="s">
        <v>1247</v>
      </c>
      <c r="B119" s="43">
        <v>446830</v>
      </c>
      <c r="C119" s="43"/>
      <c r="D119" s="43"/>
      <c r="E119" s="43"/>
      <c r="F119" s="43"/>
      <c r="G119" s="43"/>
      <c r="H119" s="43"/>
      <c r="I119" s="46" t="str">
        <f t="shared" si="2"/>
        <v>2017-446830-CCI-551</v>
      </c>
    </row>
    <row r="120" spans="1:9" x14ac:dyDescent="0.25">
      <c r="A120" s="42" t="s">
        <v>1248</v>
      </c>
      <c r="B120" s="43">
        <v>676829</v>
      </c>
      <c r="C120" s="43"/>
      <c r="D120" s="43"/>
      <c r="E120" s="43"/>
      <c r="F120" s="43"/>
      <c r="G120" s="43"/>
      <c r="H120" s="43"/>
      <c r="I120" s="46" t="str">
        <f t="shared" si="2"/>
        <v>2017-676829-CCI-551</v>
      </c>
    </row>
    <row r="121" spans="1:9" x14ac:dyDescent="0.25">
      <c r="A121" s="42" t="s">
        <v>1249</v>
      </c>
      <c r="B121" s="43">
        <v>406798</v>
      </c>
      <c r="C121" s="43"/>
      <c r="D121" s="43"/>
      <c r="E121" s="43"/>
      <c r="F121" s="43"/>
      <c r="G121" s="43"/>
      <c r="H121" s="43"/>
      <c r="I121" s="46" t="str">
        <f t="shared" si="2"/>
        <v>2017-406798-CCI-551</v>
      </c>
    </row>
    <row r="122" spans="1:9" x14ac:dyDescent="0.25">
      <c r="A122" s="42" t="s">
        <v>1250</v>
      </c>
      <c r="B122" s="43">
        <v>182741</v>
      </c>
      <c r="C122" s="43"/>
      <c r="D122" s="43"/>
      <c r="E122" s="43"/>
      <c r="F122" s="43"/>
      <c r="G122" s="43"/>
      <c r="H122" s="43"/>
      <c r="I122" s="46" t="str">
        <f t="shared" si="2"/>
        <v>2017-182741-CCI-551</v>
      </c>
    </row>
    <row r="123" spans="1:9" x14ac:dyDescent="0.25">
      <c r="A123" s="42" t="s">
        <v>1251</v>
      </c>
      <c r="B123" s="43">
        <v>406825</v>
      </c>
      <c r="C123" s="43"/>
      <c r="D123" s="43"/>
      <c r="E123" s="43"/>
      <c r="F123" s="43"/>
      <c r="G123" s="43"/>
      <c r="H123" s="43"/>
      <c r="I123" s="46" t="str">
        <f t="shared" si="2"/>
        <v>2017-406825-CCI-551</v>
      </c>
    </row>
    <row r="124" spans="1:9" x14ac:dyDescent="0.25">
      <c r="A124" s="42" t="s">
        <v>1252</v>
      </c>
      <c r="B124" s="43">
        <v>406832</v>
      </c>
      <c r="C124" s="43"/>
      <c r="D124" s="43"/>
      <c r="E124" s="43"/>
      <c r="F124" s="43"/>
      <c r="G124" s="43"/>
      <c r="H124" s="43"/>
      <c r="I124" s="46" t="str">
        <f t="shared" si="2"/>
        <v>2017-406832-CCI-551</v>
      </c>
    </row>
    <row r="125" spans="1:9" x14ac:dyDescent="0.25">
      <c r="A125" s="42" t="s">
        <v>1253</v>
      </c>
      <c r="B125" s="43">
        <v>326824</v>
      </c>
      <c r="C125" s="43"/>
      <c r="D125" s="43"/>
      <c r="E125" s="43"/>
      <c r="F125" s="43"/>
      <c r="G125" s="43"/>
      <c r="H125" s="43"/>
      <c r="I125" s="46" t="str">
        <f t="shared" si="2"/>
        <v>2017-326824-CCI-551</v>
      </c>
    </row>
    <row r="126" spans="1:9" x14ac:dyDescent="0.25">
      <c r="A126" s="42" t="s">
        <v>1254</v>
      </c>
      <c r="B126" s="43">
        <v>326829</v>
      </c>
      <c r="C126" s="43"/>
      <c r="D126" s="43"/>
      <c r="E126" s="43"/>
      <c r="F126" s="43"/>
      <c r="G126" s="43"/>
      <c r="H126" s="43"/>
      <c r="I126" s="46" t="str">
        <f t="shared" si="2"/>
        <v>2017-326829-CCI-551</v>
      </c>
    </row>
    <row r="127" spans="1:9" x14ac:dyDescent="0.25">
      <c r="A127" s="42" t="s">
        <v>1255</v>
      </c>
      <c r="B127" s="43">
        <v>96805</v>
      </c>
      <c r="C127" s="43"/>
      <c r="D127" s="43"/>
      <c r="E127" s="43"/>
      <c r="F127" s="43"/>
      <c r="G127" s="43"/>
      <c r="H127" s="43"/>
      <c r="I127" s="46" t="str">
        <f t="shared" si="2"/>
        <v>2017-96805-CCI-551</v>
      </c>
    </row>
    <row r="128" spans="1:9" x14ac:dyDescent="0.25">
      <c r="A128" s="42" t="s">
        <v>1256</v>
      </c>
      <c r="B128" s="43">
        <v>102637</v>
      </c>
      <c r="C128" s="43"/>
      <c r="D128" s="43"/>
      <c r="E128" s="43"/>
      <c r="F128" s="43"/>
      <c r="G128" s="43"/>
      <c r="H128" s="43"/>
      <c r="I128" s="46" t="str">
        <f t="shared" si="2"/>
        <v>2017-102637-CCI-551</v>
      </c>
    </row>
    <row r="129" spans="1:9" x14ac:dyDescent="0.25">
      <c r="A129" s="42" t="s">
        <v>1256</v>
      </c>
      <c r="B129" s="43">
        <v>376806</v>
      </c>
      <c r="C129" s="43"/>
      <c r="D129" s="43"/>
      <c r="E129" s="43"/>
      <c r="F129" s="43"/>
      <c r="G129" s="43"/>
      <c r="H129" s="43"/>
      <c r="I129" s="46" t="str">
        <f t="shared" si="2"/>
        <v>2017-376806-CCI-551</v>
      </c>
    </row>
    <row r="130" spans="1:9" x14ac:dyDescent="0.25">
      <c r="A130" s="42" t="s">
        <v>1257</v>
      </c>
      <c r="B130" s="43">
        <v>326805</v>
      </c>
      <c r="C130" s="43"/>
      <c r="D130" s="43"/>
      <c r="E130" s="43"/>
      <c r="F130" s="43"/>
      <c r="G130" s="43"/>
      <c r="H130" s="43"/>
      <c r="I130" s="46" t="str">
        <f t="shared" si="2"/>
        <v>2017-326805-CCI-551</v>
      </c>
    </row>
    <row r="131" spans="1:9" x14ac:dyDescent="0.25">
      <c r="A131" s="42" t="s">
        <v>1258</v>
      </c>
      <c r="B131" s="43">
        <v>706806</v>
      </c>
      <c r="C131" s="43"/>
      <c r="D131" s="43"/>
      <c r="E131" s="43"/>
      <c r="F131" s="43"/>
      <c r="G131" s="43"/>
      <c r="H131" s="43"/>
      <c r="I131" s="46" t="str">
        <f t="shared" si="2"/>
        <v>2017-706806-CCI-551</v>
      </c>
    </row>
    <row r="132" spans="1:9" x14ac:dyDescent="0.25">
      <c r="A132" s="42" t="s">
        <v>1259</v>
      </c>
      <c r="B132" s="43">
        <v>137003</v>
      </c>
      <c r="C132" s="43"/>
      <c r="D132" s="43"/>
      <c r="E132" s="43"/>
      <c r="F132" s="43"/>
      <c r="G132" s="43"/>
      <c r="H132" s="43"/>
      <c r="I132" s="46" t="str">
        <f t="shared" si="2"/>
        <v>2017-137003-CCI-551</v>
      </c>
    </row>
    <row r="133" spans="1:9" x14ac:dyDescent="0.25">
      <c r="A133" s="42" t="s">
        <v>1260</v>
      </c>
      <c r="B133" s="43">
        <v>132893</v>
      </c>
      <c r="C133" s="43"/>
      <c r="D133" s="43"/>
      <c r="E133" s="43"/>
      <c r="F133" s="43"/>
      <c r="G133" s="43"/>
      <c r="H133" s="43"/>
      <c r="I133" s="46" t="str">
        <f t="shared" si="2"/>
        <v>2017-132893-CCI-551</v>
      </c>
    </row>
    <row r="134" spans="1:9" x14ac:dyDescent="0.25">
      <c r="A134" s="42" t="s">
        <v>1261</v>
      </c>
      <c r="B134" s="43">
        <v>186816</v>
      </c>
      <c r="C134" s="43"/>
      <c r="D134" s="43"/>
      <c r="E134" s="43"/>
      <c r="F134" s="43"/>
      <c r="G134" s="43"/>
      <c r="H134" s="43"/>
      <c r="I134" s="46" t="str">
        <f t="shared" si="2"/>
        <v>2017-186816-CCI-551</v>
      </c>
    </row>
    <row r="135" spans="1:9" x14ac:dyDescent="0.25">
      <c r="A135" s="42" t="s">
        <v>1262</v>
      </c>
      <c r="B135" s="43">
        <v>406926</v>
      </c>
      <c r="C135" s="43"/>
      <c r="D135" s="43"/>
      <c r="E135" s="43"/>
      <c r="F135" s="43"/>
      <c r="G135" s="43"/>
      <c r="H135" s="43"/>
      <c r="I135" s="46" t="str">
        <f t="shared" si="2"/>
        <v>2017-406926-CCI-551</v>
      </c>
    </row>
    <row r="136" spans="1:9" x14ac:dyDescent="0.25">
      <c r="A136" s="42" t="s">
        <v>1263</v>
      </c>
      <c r="B136" s="43">
        <v>536801</v>
      </c>
      <c r="C136" s="43"/>
      <c r="D136" s="43"/>
      <c r="E136" s="43"/>
      <c r="F136" s="43"/>
      <c r="G136" s="43"/>
      <c r="H136" s="43"/>
      <c r="I136" s="46" t="str">
        <f t="shared" si="2"/>
        <v>2017-536801-CCI-551</v>
      </c>
    </row>
    <row r="137" spans="1:9" x14ac:dyDescent="0.25">
      <c r="A137" s="42" t="s">
        <v>1264</v>
      </c>
      <c r="B137" s="43">
        <v>146802</v>
      </c>
      <c r="C137" s="43"/>
      <c r="D137" s="43"/>
      <c r="E137" s="43"/>
      <c r="F137" s="43"/>
      <c r="G137" s="43"/>
      <c r="H137" s="43"/>
      <c r="I137" s="46" t="str">
        <f t="shared" si="2"/>
        <v>2017-146802-CCI-551</v>
      </c>
    </row>
    <row r="138" spans="1:9" x14ac:dyDescent="0.25">
      <c r="A138" s="42" t="s">
        <v>1265</v>
      </c>
      <c r="B138" s="43">
        <v>496807</v>
      </c>
      <c r="C138" s="43"/>
      <c r="D138" s="43"/>
      <c r="E138" s="43"/>
      <c r="F138" s="43"/>
      <c r="G138" s="43"/>
      <c r="H138" s="43"/>
      <c r="I138" s="46" t="str">
        <f t="shared" si="2"/>
        <v>2017-496807-CCI-551</v>
      </c>
    </row>
    <row r="139" spans="1:9" x14ac:dyDescent="0.25">
      <c r="A139" s="42" t="s">
        <v>1266</v>
      </c>
      <c r="B139" s="43">
        <v>456802</v>
      </c>
      <c r="C139" s="43"/>
      <c r="D139" s="43"/>
      <c r="E139" s="43"/>
      <c r="F139" s="43"/>
      <c r="G139" s="43"/>
      <c r="H139" s="43"/>
      <c r="I139" s="46" t="str">
        <f t="shared" si="2"/>
        <v>2017-456802-CCI-551</v>
      </c>
    </row>
    <row r="140" spans="1:9" x14ac:dyDescent="0.25">
      <c r="A140" s="42" t="s">
        <v>1267</v>
      </c>
      <c r="B140" s="43">
        <v>248803</v>
      </c>
      <c r="C140" s="43"/>
      <c r="D140" s="43"/>
      <c r="E140" s="43"/>
      <c r="F140" s="43"/>
      <c r="G140" s="43"/>
      <c r="H140" s="43"/>
      <c r="I140" s="46" t="str">
        <f t="shared" si="2"/>
        <v>2017-248803-CCI-551</v>
      </c>
    </row>
    <row r="141" spans="1:9" x14ac:dyDescent="0.25">
      <c r="A141" s="42" t="s">
        <v>1268</v>
      </c>
      <c r="B141" s="43">
        <v>136915</v>
      </c>
      <c r="C141" s="43"/>
      <c r="D141" s="43"/>
      <c r="E141" s="43"/>
      <c r="F141" s="43"/>
      <c r="G141" s="43"/>
      <c r="H141" s="43"/>
      <c r="I141" s="46" t="str">
        <f t="shared" si="2"/>
        <v>2017-136915-CCI-551</v>
      </c>
    </row>
    <row r="142" spans="1:9" x14ac:dyDescent="0.25">
      <c r="A142" s="42" t="s">
        <v>1269</v>
      </c>
      <c r="B142" s="43">
        <v>36807</v>
      </c>
      <c r="C142" s="43"/>
      <c r="D142" s="43"/>
      <c r="E142" s="43"/>
      <c r="F142" s="43"/>
      <c r="G142" s="43"/>
      <c r="H142" s="43"/>
      <c r="I142" s="46" t="str">
        <f t="shared" si="2"/>
        <v>2017-36807-CCI-551</v>
      </c>
    </row>
    <row r="143" spans="1:9" x14ac:dyDescent="0.25">
      <c r="A143" s="42" t="s">
        <v>1270</v>
      </c>
      <c r="B143" s="43">
        <v>326807</v>
      </c>
      <c r="C143" s="43"/>
      <c r="D143" s="43"/>
      <c r="E143" s="43"/>
      <c r="F143" s="43"/>
      <c r="G143" s="43"/>
      <c r="H143" s="43"/>
      <c r="I143" s="46" t="str">
        <f t="shared" si="2"/>
        <v>2017-326807-CCI-551</v>
      </c>
    </row>
    <row r="144" spans="1:9" x14ac:dyDescent="0.25">
      <c r="A144" s="42" t="s">
        <v>1271</v>
      </c>
      <c r="B144" s="43">
        <v>406814</v>
      </c>
      <c r="C144" s="43"/>
      <c r="D144" s="43"/>
      <c r="E144" s="43"/>
      <c r="F144" s="43"/>
      <c r="G144" s="43"/>
      <c r="H144" s="43"/>
      <c r="I144" s="46" t="str">
        <f t="shared" si="2"/>
        <v>2017-406814-CCI-551</v>
      </c>
    </row>
    <row r="145" spans="1:9" x14ac:dyDescent="0.25">
      <c r="A145" s="42" t="s">
        <v>1272</v>
      </c>
      <c r="B145" s="43">
        <v>96803</v>
      </c>
      <c r="C145" s="43"/>
      <c r="D145" s="43"/>
      <c r="E145" s="43"/>
      <c r="F145" s="43"/>
      <c r="G145" s="43"/>
      <c r="H145" s="43"/>
      <c r="I145" s="46" t="str">
        <f t="shared" si="2"/>
        <v>2017-96803-CCI-551</v>
      </c>
    </row>
    <row r="146" spans="1:9" x14ac:dyDescent="0.25">
      <c r="A146" s="42" t="s">
        <v>1273</v>
      </c>
      <c r="B146" s="43">
        <v>536839</v>
      </c>
      <c r="C146" s="43"/>
      <c r="D146" s="43"/>
      <c r="E146" s="43"/>
      <c r="F146" s="43"/>
      <c r="G146" s="43"/>
      <c r="H146" s="43"/>
      <c r="I146" s="46" t="str">
        <f t="shared" si="2"/>
        <v>2017-536839-CCI-551</v>
      </c>
    </row>
    <row r="147" spans="1:9" x14ac:dyDescent="0.25">
      <c r="A147" s="42" t="s">
        <v>1274</v>
      </c>
      <c r="B147" s="43">
        <v>402643</v>
      </c>
      <c r="C147" s="43"/>
      <c r="D147" s="43"/>
      <c r="E147" s="43"/>
      <c r="F147" s="43"/>
      <c r="G147" s="43"/>
      <c r="H147" s="43"/>
      <c r="I147" s="46" t="str">
        <f t="shared" si="2"/>
        <v>2017-402643-CCI-551</v>
      </c>
    </row>
    <row r="148" spans="1:9" x14ac:dyDescent="0.25">
      <c r="A148" s="42" t="s">
        <v>1275</v>
      </c>
      <c r="B148" s="43">
        <v>36812</v>
      </c>
      <c r="C148" s="43"/>
      <c r="D148" s="43"/>
      <c r="E148" s="43"/>
      <c r="F148" s="43"/>
      <c r="G148" s="43"/>
      <c r="H148" s="43"/>
      <c r="I148" s="46" t="str">
        <f t="shared" si="2"/>
        <v>2017-36812-CCI-551</v>
      </c>
    </row>
    <row r="149" spans="1:9" x14ac:dyDescent="0.25">
      <c r="A149" s="42" t="s">
        <v>1276</v>
      </c>
      <c r="B149" s="43">
        <v>657438</v>
      </c>
      <c r="C149" s="43"/>
      <c r="D149" s="43"/>
      <c r="E149" s="43"/>
      <c r="F149" s="43"/>
      <c r="G149" s="43"/>
      <c r="H149" s="43"/>
      <c r="I149" s="46" t="str">
        <f t="shared" si="2"/>
        <v>2017-657438-CCI-551</v>
      </c>
    </row>
    <row r="150" spans="1:9" x14ac:dyDescent="0.25">
      <c r="A150" s="42" t="s">
        <v>1277</v>
      </c>
      <c r="B150" s="43">
        <v>136835</v>
      </c>
      <c r="C150" s="43"/>
      <c r="D150" s="43"/>
      <c r="E150" s="43"/>
      <c r="F150" s="43"/>
      <c r="G150" s="43"/>
      <c r="H150" s="43"/>
      <c r="I150" s="46" t="str">
        <f t="shared" si="2"/>
        <v>2017-136835-CCI-551</v>
      </c>
    </row>
    <row r="151" spans="1:9" x14ac:dyDescent="0.25">
      <c r="A151" s="42" t="s">
        <v>1278</v>
      </c>
      <c r="B151" s="43">
        <v>136814</v>
      </c>
      <c r="C151" s="43"/>
      <c r="D151" s="43"/>
      <c r="E151" s="43"/>
      <c r="F151" s="43"/>
      <c r="G151" s="43"/>
      <c r="H151" s="43"/>
      <c r="I151" s="46" t="str">
        <f t="shared" si="2"/>
        <v>2017-136814-CCI-551</v>
      </c>
    </row>
    <row r="152" spans="1:9" x14ac:dyDescent="0.25">
      <c r="A152" s="42" t="s">
        <v>1279</v>
      </c>
      <c r="B152" s="43">
        <v>407055</v>
      </c>
      <c r="C152" s="43"/>
      <c r="D152" s="43"/>
      <c r="E152" s="43"/>
      <c r="F152" s="43"/>
      <c r="G152" s="43"/>
      <c r="H152" s="43"/>
      <c r="I152" s="46" t="str">
        <f t="shared" si="2"/>
        <v>2017-407055-CCI-551</v>
      </c>
    </row>
    <row r="153" spans="1:9" x14ac:dyDescent="0.25">
      <c r="A153" s="42" t="s">
        <v>1280</v>
      </c>
      <c r="B153" s="43">
        <v>386808</v>
      </c>
      <c r="C153" s="43"/>
      <c r="D153" s="43"/>
      <c r="E153" s="43"/>
      <c r="F153" s="43"/>
      <c r="G153" s="43"/>
      <c r="H153" s="43"/>
      <c r="I153" s="46" t="str">
        <f t="shared" si="2"/>
        <v>2017-386808-CCI-551</v>
      </c>
    </row>
    <row r="154" spans="1:9" x14ac:dyDescent="0.25">
      <c r="A154" s="42" t="s">
        <v>1281</v>
      </c>
      <c r="B154" s="43">
        <v>402658</v>
      </c>
      <c r="C154" s="43"/>
      <c r="D154" s="43"/>
      <c r="E154" s="43"/>
      <c r="F154" s="43"/>
      <c r="G154" s="43"/>
      <c r="H154" s="43"/>
      <c r="I154" s="46" t="str">
        <f t="shared" si="2"/>
        <v>2017-402658-CCI-551</v>
      </c>
    </row>
    <row r="155" spans="1:9" x14ac:dyDescent="0.25">
      <c r="A155" s="42" t="s">
        <v>1282</v>
      </c>
      <c r="B155" s="43">
        <v>56826</v>
      </c>
      <c r="C155" s="43"/>
      <c r="D155" s="43"/>
      <c r="E155" s="43"/>
      <c r="F155" s="43"/>
      <c r="G155" s="43"/>
      <c r="H155" s="43"/>
      <c r="I155" s="46" t="str">
        <f t="shared" si="2"/>
        <v>2017-56826-CCI-551</v>
      </c>
    </row>
    <row r="156" spans="1:9" x14ac:dyDescent="0.25">
      <c r="A156" s="42" t="s">
        <v>1283</v>
      </c>
      <c r="B156" s="43">
        <v>136813</v>
      </c>
      <c r="C156" s="43"/>
      <c r="D156" s="43"/>
      <c r="E156" s="43"/>
      <c r="F156" s="43"/>
      <c r="G156" s="43"/>
      <c r="H156" s="43"/>
      <c r="I156" s="46" t="str">
        <f t="shared" si="2"/>
        <v>2017-136813-CCI-551</v>
      </c>
    </row>
    <row r="157" spans="1:9" x14ac:dyDescent="0.25">
      <c r="A157" s="42" t="s">
        <v>1284</v>
      </c>
      <c r="B157" s="43">
        <v>336801</v>
      </c>
      <c r="C157" s="43"/>
      <c r="D157" s="43"/>
      <c r="E157" s="43"/>
      <c r="F157" s="43"/>
      <c r="G157" s="43"/>
      <c r="H157" s="43"/>
      <c r="I157" s="46" t="str">
        <f t="shared" si="2"/>
        <v>2017-336801-CCI-551</v>
      </c>
    </row>
    <row r="158" spans="1:9" x14ac:dyDescent="0.25">
      <c r="A158" s="42" t="s">
        <v>1285</v>
      </c>
      <c r="B158" s="43">
        <v>686802</v>
      </c>
      <c r="C158" s="43"/>
      <c r="D158" s="43"/>
      <c r="E158" s="43"/>
      <c r="F158" s="43"/>
      <c r="G158" s="43"/>
      <c r="H158" s="43"/>
      <c r="I158" s="46" t="str">
        <f t="shared" si="2"/>
        <v>2017-686802-CCI-551</v>
      </c>
    </row>
    <row r="159" spans="1:9" x14ac:dyDescent="0.25">
      <c r="A159" s="42" t="s">
        <v>1286</v>
      </c>
      <c r="B159" s="43">
        <v>406818</v>
      </c>
      <c r="C159" s="43"/>
      <c r="D159" s="43"/>
      <c r="E159" s="43"/>
      <c r="F159" s="43"/>
      <c r="G159" s="43"/>
      <c r="H159" s="43"/>
      <c r="I159" s="46" t="str">
        <f t="shared" si="2"/>
        <v>2017-406818-CCI-551</v>
      </c>
    </row>
    <row r="160" spans="1:9" x14ac:dyDescent="0.25">
      <c r="A160" s="42" t="s">
        <v>1287</v>
      </c>
      <c r="B160" s="43">
        <v>186834</v>
      </c>
      <c r="C160" s="43"/>
      <c r="D160" s="43"/>
      <c r="E160" s="43"/>
      <c r="F160" s="43"/>
      <c r="G160" s="43"/>
      <c r="H160" s="43"/>
      <c r="I160" s="46" t="str">
        <f t="shared" si="2"/>
        <v>2017-186834-CCI-551</v>
      </c>
    </row>
    <row r="161" spans="1:9" x14ac:dyDescent="0.25">
      <c r="A161" s="42" t="s">
        <v>1288</v>
      </c>
      <c r="B161" s="43">
        <v>138066</v>
      </c>
      <c r="C161" s="43"/>
      <c r="D161" s="43"/>
      <c r="E161" s="43"/>
      <c r="F161" s="43"/>
      <c r="G161" s="43"/>
      <c r="H161" s="43"/>
      <c r="I161" s="46" t="str">
        <f t="shared" si="2"/>
        <v>2017-138066-CCI-551</v>
      </c>
    </row>
    <row r="162" spans="1:9" x14ac:dyDescent="0.25">
      <c r="A162" s="42" t="s">
        <v>1289</v>
      </c>
      <c r="B162" s="43">
        <v>402645</v>
      </c>
      <c r="C162" s="43"/>
      <c r="D162" s="43"/>
      <c r="E162" s="43"/>
      <c r="F162" s="43"/>
      <c r="G162" s="43"/>
      <c r="H162" s="43"/>
      <c r="I162" s="46" t="str">
        <f t="shared" si="2"/>
        <v>2017-402645-CCI-551</v>
      </c>
    </row>
    <row r="163" spans="1:9" x14ac:dyDescent="0.25">
      <c r="A163" s="42" t="s">
        <v>1290</v>
      </c>
      <c r="B163" s="43">
        <v>496818</v>
      </c>
      <c r="C163" s="43"/>
      <c r="D163" s="43"/>
      <c r="E163" s="43"/>
      <c r="F163" s="43"/>
      <c r="G163" s="43"/>
      <c r="H163" s="43"/>
      <c r="I163" s="46" t="str">
        <f t="shared" si="2"/>
        <v>2017-496818-CCI-551</v>
      </c>
    </row>
    <row r="164" spans="1:9" x14ac:dyDescent="0.25">
      <c r="A164" s="42" t="s">
        <v>1291</v>
      </c>
      <c r="B164" s="43">
        <v>706831</v>
      </c>
      <c r="C164" s="43"/>
      <c r="D164" s="43"/>
      <c r="E164" s="43"/>
      <c r="F164" s="43"/>
      <c r="G164" s="43"/>
      <c r="H164" s="43"/>
      <c r="I164" s="46" t="str">
        <f t="shared" si="2"/>
        <v>2017-706831-CCI-551</v>
      </c>
    </row>
    <row r="165" spans="1:9" x14ac:dyDescent="0.25">
      <c r="A165" s="42" t="s">
        <v>1292</v>
      </c>
      <c r="B165" s="43">
        <v>157801</v>
      </c>
      <c r="C165" s="43"/>
      <c r="D165" s="43"/>
      <c r="E165" s="43"/>
      <c r="F165" s="43"/>
      <c r="G165" s="43"/>
      <c r="H165" s="43"/>
      <c r="I165" s="46" t="str">
        <f t="shared" si="2"/>
        <v>2017-157801-CCI-551</v>
      </c>
    </row>
    <row r="166" spans="1:9" x14ac:dyDescent="0.25">
      <c r="A166" s="42" t="s">
        <v>1293</v>
      </c>
      <c r="B166" s="43">
        <v>306825</v>
      </c>
      <c r="C166" s="43"/>
      <c r="D166" s="43"/>
      <c r="E166" s="43"/>
      <c r="F166" s="43"/>
      <c r="G166" s="43"/>
      <c r="H166" s="43"/>
      <c r="I166" s="46" t="str">
        <f t="shared" si="2"/>
        <v>2017-306825-CCI-551</v>
      </c>
    </row>
    <row r="167" spans="1:9" x14ac:dyDescent="0.25">
      <c r="A167" s="42" t="s">
        <v>1294</v>
      </c>
      <c r="B167" s="43">
        <v>516990</v>
      </c>
      <c r="C167" s="43"/>
      <c r="D167" s="43"/>
      <c r="E167" s="43"/>
      <c r="F167" s="43"/>
      <c r="G167" s="43"/>
      <c r="H167" s="43"/>
      <c r="I167" s="46" t="str">
        <f t="shared" ref="I167:I230" si="3">CONCATENATE(2017,"-",B167,"-","CCI","-",551)</f>
        <v>2017-516990-CCI-551</v>
      </c>
    </row>
    <row r="168" spans="1:9" x14ac:dyDescent="0.25">
      <c r="A168" s="42" t="s">
        <v>1295</v>
      </c>
      <c r="B168" s="43">
        <v>436815</v>
      </c>
      <c r="C168" s="43"/>
      <c r="D168" s="43"/>
      <c r="E168" s="43"/>
      <c r="F168" s="43"/>
      <c r="G168" s="43"/>
      <c r="H168" s="43"/>
      <c r="I168" s="46" t="str">
        <f t="shared" si="3"/>
        <v>2017-436815-CCI-551</v>
      </c>
    </row>
    <row r="169" spans="1:9" x14ac:dyDescent="0.25">
      <c r="A169" s="42" t="s">
        <v>1296</v>
      </c>
      <c r="B169" s="43">
        <v>706824</v>
      </c>
      <c r="C169" s="43"/>
      <c r="D169" s="43"/>
      <c r="E169" s="43"/>
      <c r="F169" s="43"/>
      <c r="G169" s="43"/>
      <c r="H169" s="43"/>
      <c r="I169" s="46" t="str">
        <f t="shared" si="3"/>
        <v>2017-706824-CCI-551</v>
      </c>
    </row>
    <row r="170" spans="1:9" x14ac:dyDescent="0.25">
      <c r="A170" s="42" t="s">
        <v>1297</v>
      </c>
      <c r="B170" s="43">
        <v>402656</v>
      </c>
      <c r="C170" s="43"/>
      <c r="D170" s="43"/>
      <c r="E170" s="43"/>
      <c r="F170" s="43"/>
      <c r="G170" s="43"/>
      <c r="H170" s="43"/>
      <c r="I170" s="46" t="str">
        <f t="shared" si="3"/>
        <v>2017-402656-CCI-551</v>
      </c>
    </row>
    <row r="171" spans="1:9" x14ac:dyDescent="0.25">
      <c r="A171" s="42" t="s">
        <v>1298</v>
      </c>
      <c r="B171" s="43">
        <v>186803</v>
      </c>
      <c r="C171" s="43"/>
      <c r="D171" s="43"/>
      <c r="E171" s="43"/>
      <c r="F171" s="43"/>
      <c r="G171" s="43"/>
      <c r="H171" s="43"/>
      <c r="I171" s="46" t="str">
        <f t="shared" si="3"/>
        <v>2017-186803-CCI-551</v>
      </c>
    </row>
    <row r="172" spans="1:9" x14ac:dyDescent="0.25">
      <c r="A172" s="42" t="s">
        <v>1299</v>
      </c>
      <c r="B172" s="43">
        <v>706807</v>
      </c>
      <c r="C172" s="43"/>
      <c r="D172" s="43"/>
      <c r="E172" s="43"/>
      <c r="F172" s="43"/>
      <c r="G172" s="43"/>
      <c r="H172" s="43"/>
      <c r="I172" s="46" t="str">
        <f t="shared" si="3"/>
        <v>2017-706807-CCI-551</v>
      </c>
    </row>
    <row r="173" spans="1:9" x14ac:dyDescent="0.25">
      <c r="A173" s="42" t="s">
        <v>1300</v>
      </c>
      <c r="B173" s="43">
        <v>406822</v>
      </c>
      <c r="C173" s="43"/>
      <c r="D173" s="43"/>
      <c r="E173" s="43"/>
      <c r="F173" s="43"/>
      <c r="G173" s="43"/>
      <c r="H173" s="43"/>
      <c r="I173" s="46" t="str">
        <f t="shared" si="3"/>
        <v>2017-406822-CCI-551</v>
      </c>
    </row>
    <row r="174" spans="1:9" x14ac:dyDescent="0.25">
      <c r="A174" s="42" t="s">
        <v>1301</v>
      </c>
      <c r="B174" s="43">
        <v>376804</v>
      </c>
      <c r="C174" s="43"/>
      <c r="D174" s="43"/>
      <c r="E174" s="43"/>
      <c r="F174" s="43"/>
      <c r="G174" s="43"/>
      <c r="H174" s="43"/>
      <c r="I174" s="46" t="str">
        <f t="shared" si="3"/>
        <v>2017-376804-CCI-551</v>
      </c>
    </row>
    <row r="175" spans="1:9" x14ac:dyDescent="0.25">
      <c r="A175" s="42" t="s">
        <v>1302</v>
      </c>
      <c r="B175" s="43">
        <v>56801</v>
      </c>
      <c r="C175" s="43"/>
      <c r="D175" s="43"/>
      <c r="E175" s="43"/>
      <c r="F175" s="43"/>
      <c r="G175" s="43"/>
      <c r="H175" s="43"/>
      <c r="I175" s="46" t="str">
        <f t="shared" si="3"/>
        <v>2017-56801-CCI-551</v>
      </c>
    </row>
    <row r="176" spans="1:9" x14ac:dyDescent="0.25">
      <c r="A176" s="42" t="s">
        <v>1303</v>
      </c>
      <c r="B176" s="43">
        <v>116806</v>
      </c>
      <c r="C176" s="43"/>
      <c r="D176" s="43"/>
      <c r="E176" s="43"/>
      <c r="F176" s="43"/>
      <c r="G176" s="43"/>
      <c r="H176" s="43"/>
      <c r="I176" s="46" t="str">
        <f t="shared" si="3"/>
        <v>2017-116806-CCI-551</v>
      </c>
    </row>
    <row r="177" spans="1:9" x14ac:dyDescent="0.25">
      <c r="A177" s="42" t="s">
        <v>1304</v>
      </c>
      <c r="B177" s="43">
        <v>306835</v>
      </c>
      <c r="C177" s="43"/>
      <c r="D177" s="43"/>
      <c r="E177" s="43"/>
      <c r="F177" s="43"/>
      <c r="G177" s="43"/>
      <c r="H177" s="43"/>
      <c r="I177" s="46" t="str">
        <f t="shared" si="3"/>
        <v>2017-306835-CCI-551</v>
      </c>
    </row>
    <row r="178" spans="1:9" x14ac:dyDescent="0.25">
      <c r="A178" s="42" t="s">
        <v>1305</v>
      </c>
      <c r="B178" s="43">
        <v>536822</v>
      </c>
      <c r="C178" s="43"/>
      <c r="D178" s="43"/>
      <c r="E178" s="43"/>
      <c r="F178" s="43"/>
      <c r="G178" s="43"/>
      <c r="H178" s="43"/>
      <c r="I178" s="46" t="str">
        <f t="shared" si="3"/>
        <v>2017-536822-CCI-551</v>
      </c>
    </row>
    <row r="179" spans="1:9" x14ac:dyDescent="0.25">
      <c r="A179" s="42" t="s">
        <v>1306</v>
      </c>
      <c r="B179" s="43">
        <v>446810</v>
      </c>
      <c r="C179" s="43"/>
      <c r="D179" s="43"/>
      <c r="E179" s="43"/>
      <c r="F179" s="43"/>
      <c r="G179" s="43"/>
      <c r="H179" s="43"/>
      <c r="I179" s="46" t="str">
        <f t="shared" si="3"/>
        <v>2017-446810-CCI-551</v>
      </c>
    </row>
    <row r="180" spans="1:9" x14ac:dyDescent="0.25">
      <c r="A180" s="42" t="s">
        <v>1307</v>
      </c>
      <c r="B180" s="43">
        <v>536843</v>
      </c>
      <c r="C180" s="43"/>
      <c r="D180" s="43"/>
      <c r="E180" s="43"/>
      <c r="F180" s="43"/>
      <c r="G180" s="43"/>
      <c r="H180" s="43"/>
      <c r="I180" s="46" t="str">
        <f t="shared" si="3"/>
        <v>2017-536843-CCI-551</v>
      </c>
    </row>
    <row r="181" spans="1:9" x14ac:dyDescent="0.25">
      <c r="A181" s="42" t="s">
        <v>1309</v>
      </c>
      <c r="B181" s="44" t="s">
        <v>1308</v>
      </c>
      <c r="C181" s="44"/>
      <c r="D181" s="44"/>
      <c r="E181" s="44"/>
      <c r="F181" s="44"/>
      <c r="G181" s="44"/>
      <c r="H181" s="44"/>
      <c r="I181" s="46" t="str">
        <f t="shared" si="3"/>
        <v>2017-002598-CCI-551</v>
      </c>
    </row>
    <row r="182" spans="1:9" x14ac:dyDescent="0.25">
      <c r="A182" s="42" t="s">
        <v>1310</v>
      </c>
      <c r="B182" s="43">
        <v>216801</v>
      </c>
      <c r="C182" s="43"/>
      <c r="D182" s="43"/>
      <c r="E182" s="43"/>
      <c r="F182" s="43"/>
      <c r="G182" s="43"/>
      <c r="H182" s="43"/>
      <c r="I182" s="46" t="str">
        <f t="shared" si="3"/>
        <v>2017-216801-CCI-551</v>
      </c>
    </row>
    <row r="183" spans="1:9" x14ac:dyDescent="0.25">
      <c r="A183" s="42" t="s">
        <v>1311</v>
      </c>
      <c r="B183" s="43">
        <v>166802</v>
      </c>
      <c r="C183" s="43"/>
      <c r="D183" s="43"/>
      <c r="E183" s="43"/>
      <c r="F183" s="43"/>
      <c r="G183" s="43"/>
      <c r="H183" s="43"/>
      <c r="I183" s="46" t="str">
        <f t="shared" si="3"/>
        <v>2017-166802-CCI-551</v>
      </c>
    </row>
    <row r="184" spans="1:9" x14ac:dyDescent="0.25">
      <c r="A184" s="42" t="s">
        <v>1312</v>
      </c>
      <c r="B184" s="43">
        <v>516814</v>
      </c>
      <c r="C184" s="43"/>
      <c r="D184" s="43"/>
      <c r="E184" s="43"/>
      <c r="F184" s="43"/>
      <c r="G184" s="43"/>
      <c r="H184" s="43"/>
      <c r="I184" s="46" t="str">
        <f t="shared" si="3"/>
        <v>2017-516814-CCI-551</v>
      </c>
    </row>
    <row r="185" spans="1:9" x14ac:dyDescent="0.25">
      <c r="A185" s="42" t="s">
        <v>1313</v>
      </c>
      <c r="B185" s="43">
        <v>556806</v>
      </c>
      <c r="C185" s="43"/>
      <c r="D185" s="43"/>
      <c r="E185" s="43"/>
      <c r="F185" s="43"/>
      <c r="G185" s="43"/>
      <c r="H185" s="43"/>
      <c r="I185" s="46" t="str">
        <f t="shared" si="3"/>
        <v>2017-556806-CCI-551</v>
      </c>
    </row>
    <row r="186" spans="1:9" x14ac:dyDescent="0.25">
      <c r="A186" s="42" t="s">
        <v>1314</v>
      </c>
      <c r="B186" s="43">
        <v>309604</v>
      </c>
      <c r="C186" s="43"/>
      <c r="D186" s="43"/>
      <c r="E186" s="43"/>
      <c r="F186" s="43"/>
      <c r="G186" s="43"/>
      <c r="H186" s="43"/>
      <c r="I186" s="46" t="str">
        <f t="shared" si="3"/>
        <v>2017-309604-CCI-551</v>
      </c>
    </row>
    <row r="187" spans="1:9" x14ac:dyDescent="0.25">
      <c r="A187" s="42" t="s">
        <v>1315</v>
      </c>
      <c r="B187" s="43">
        <v>436812</v>
      </c>
      <c r="C187" s="43"/>
      <c r="D187" s="43"/>
      <c r="E187" s="43"/>
      <c r="F187" s="43"/>
      <c r="G187" s="43"/>
      <c r="H187" s="43"/>
      <c r="I187" s="46" t="str">
        <f t="shared" si="3"/>
        <v>2017-436812-CCI-551</v>
      </c>
    </row>
    <row r="188" spans="1:9" x14ac:dyDescent="0.25">
      <c r="A188" s="42" t="s">
        <v>1316</v>
      </c>
      <c r="B188" s="43">
        <v>306809</v>
      </c>
      <c r="C188" s="43"/>
      <c r="D188" s="43"/>
      <c r="E188" s="43"/>
      <c r="F188" s="43"/>
      <c r="G188" s="43"/>
      <c r="H188" s="43"/>
      <c r="I188" s="46" t="str">
        <f t="shared" si="3"/>
        <v>2017-306809-CCI-551</v>
      </c>
    </row>
    <row r="189" spans="1:9" x14ac:dyDescent="0.25">
      <c r="A189" s="42" t="s">
        <v>1317</v>
      </c>
      <c r="B189" s="43">
        <v>676801</v>
      </c>
      <c r="C189" s="43"/>
      <c r="D189" s="43"/>
      <c r="E189" s="43"/>
      <c r="F189" s="43"/>
      <c r="G189" s="43"/>
      <c r="H189" s="43"/>
      <c r="I189" s="46" t="str">
        <f t="shared" si="3"/>
        <v>2017-676801-CCI-551</v>
      </c>
    </row>
    <row r="190" spans="1:9" x14ac:dyDescent="0.25">
      <c r="A190" s="42" t="s">
        <v>1318</v>
      </c>
      <c r="B190" s="43">
        <v>706845</v>
      </c>
      <c r="C190" s="43"/>
      <c r="D190" s="43"/>
      <c r="E190" s="43"/>
      <c r="F190" s="43"/>
      <c r="G190" s="43"/>
      <c r="H190" s="43"/>
      <c r="I190" s="46" t="str">
        <f t="shared" si="3"/>
        <v>2017-706845-CCI-551</v>
      </c>
    </row>
    <row r="191" spans="1:9" x14ac:dyDescent="0.25">
      <c r="A191" s="42" t="s">
        <v>1319</v>
      </c>
      <c r="B191" s="43">
        <v>406991</v>
      </c>
      <c r="C191" s="43"/>
      <c r="D191" s="43"/>
      <c r="E191" s="43"/>
      <c r="F191" s="43"/>
      <c r="G191" s="43"/>
      <c r="H191" s="43"/>
      <c r="I191" s="46" t="str">
        <f t="shared" si="3"/>
        <v>2017-406991-CCI-551</v>
      </c>
    </row>
    <row r="192" spans="1:9" x14ac:dyDescent="0.25">
      <c r="A192" s="42" t="s">
        <v>1320</v>
      </c>
      <c r="B192" s="43">
        <v>226807</v>
      </c>
      <c r="C192" s="43"/>
      <c r="D192" s="43"/>
      <c r="E192" s="43"/>
      <c r="F192" s="43"/>
      <c r="G192" s="43"/>
      <c r="H192" s="43"/>
      <c r="I192" s="46" t="str">
        <f t="shared" si="3"/>
        <v>2017-226807-CCI-551</v>
      </c>
    </row>
    <row r="193" spans="1:9" x14ac:dyDescent="0.25">
      <c r="A193" s="42" t="s">
        <v>1322</v>
      </c>
      <c r="B193" s="44" t="s">
        <v>1321</v>
      </c>
      <c r="C193" s="44"/>
      <c r="D193" s="44"/>
      <c r="E193" s="44"/>
      <c r="F193" s="44"/>
      <c r="G193" s="44"/>
      <c r="H193" s="44"/>
      <c r="I193" s="46" t="str">
        <f t="shared" si="3"/>
        <v>2017-002597-CCI-551</v>
      </c>
    </row>
    <row r="194" spans="1:9" x14ac:dyDescent="0.25">
      <c r="A194" s="42" t="s">
        <v>1323</v>
      </c>
      <c r="B194" s="43">
        <v>146810</v>
      </c>
      <c r="C194" s="43"/>
      <c r="D194" s="43"/>
      <c r="E194" s="43"/>
      <c r="F194" s="43"/>
      <c r="G194" s="43"/>
      <c r="H194" s="43"/>
      <c r="I194" s="46" t="str">
        <f t="shared" si="3"/>
        <v>2017-146810-CCI-551</v>
      </c>
    </row>
    <row r="195" spans="1:9" x14ac:dyDescent="0.25">
      <c r="A195" s="42" t="s">
        <v>1324</v>
      </c>
      <c r="B195" s="43">
        <v>436813</v>
      </c>
      <c r="C195" s="43"/>
      <c r="D195" s="43"/>
      <c r="E195" s="43"/>
      <c r="F195" s="43"/>
      <c r="G195" s="43"/>
      <c r="H195" s="43"/>
      <c r="I195" s="46" t="str">
        <f t="shared" si="3"/>
        <v>2017-436813-CCI-551</v>
      </c>
    </row>
    <row r="196" spans="1:9" x14ac:dyDescent="0.25">
      <c r="A196" s="42" t="s">
        <v>1325</v>
      </c>
      <c r="B196" s="43">
        <v>402569</v>
      </c>
      <c r="C196" s="43"/>
      <c r="D196" s="43"/>
      <c r="E196" s="43"/>
      <c r="F196" s="43"/>
      <c r="G196" s="43"/>
      <c r="H196" s="43"/>
      <c r="I196" s="46" t="str">
        <f t="shared" si="3"/>
        <v>2017-402569-CCI-551</v>
      </c>
    </row>
    <row r="197" spans="1:9" x14ac:dyDescent="0.25">
      <c r="A197" s="42" t="s">
        <v>1326</v>
      </c>
      <c r="B197" s="43">
        <v>495010</v>
      </c>
      <c r="C197" s="43"/>
      <c r="D197" s="43"/>
      <c r="E197" s="43"/>
      <c r="F197" s="43"/>
      <c r="G197" s="43"/>
      <c r="H197" s="43"/>
      <c r="I197" s="46" t="str">
        <f t="shared" si="3"/>
        <v>2017-495010-CCI-551</v>
      </c>
    </row>
    <row r="198" spans="1:9" x14ac:dyDescent="0.25">
      <c r="A198" s="42" t="s">
        <v>1327</v>
      </c>
      <c r="B198" s="43">
        <v>446811</v>
      </c>
      <c r="C198" s="43"/>
      <c r="D198" s="43"/>
      <c r="E198" s="43"/>
      <c r="F198" s="43"/>
      <c r="G198" s="43"/>
      <c r="H198" s="43"/>
      <c r="I198" s="46" t="str">
        <f t="shared" si="3"/>
        <v>2017-446811-CCI-551</v>
      </c>
    </row>
    <row r="199" spans="1:9" x14ac:dyDescent="0.25">
      <c r="A199" s="42" t="s">
        <v>1328</v>
      </c>
      <c r="B199" s="43">
        <v>716813</v>
      </c>
      <c r="C199" s="43"/>
      <c r="D199" s="43"/>
      <c r="E199" s="43"/>
      <c r="F199" s="43"/>
      <c r="G199" s="43"/>
      <c r="H199" s="43"/>
      <c r="I199" s="46" t="str">
        <f t="shared" si="3"/>
        <v>2017-716813-CCI-551</v>
      </c>
    </row>
    <row r="200" spans="1:9" x14ac:dyDescent="0.25">
      <c r="A200" s="42" t="s">
        <v>1329</v>
      </c>
      <c r="B200" s="43">
        <v>576807</v>
      </c>
      <c r="C200" s="43"/>
      <c r="D200" s="43"/>
      <c r="E200" s="43"/>
      <c r="F200" s="43"/>
      <c r="G200" s="43"/>
      <c r="H200" s="43"/>
      <c r="I200" s="46" t="str">
        <f t="shared" si="3"/>
        <v>2017-576807-CCI-551</v>
      </c>
    </row>
    <row r="201" spans="1:9" x14ac:dyDescent="0.25">
      <c r="A201" s="42" t="s">
        <v>1330</v>
      </c>
      <c r="B201" s="43">
        <v>226806</v>
      </c>
      <c r="C201" s="43"/>
      <c r="D201" s="43"/>
      <c r="E201" s="43"/>
      <c r="F201" s="43"/>
      <c r="G201" s="43"/>
      <c r="H201" s="43"/>
      <c r="I201" s="46" t="str">
        <f t="shared" si="3"/>
        <v>2017-226806-CCI-551</v>
      </c>
    </row>
    <row r="202" spans="1:9" x14ac:dyDescent="0.25">
      <c r="A202" s="42" t="s">
        <v>1331</v>
      </c>
      <c r="B202" s="43">
        <v>416813</v>
      </c>
      <c r="C202" s="43"/>
      <c r="D202" s="43"/>
      <c r="E202" s="43"/>
      <c r="F202" s="43"/>
      <c r="G202" s="43"/>
      <c r="H202" s="43"/>
      <c r="I202" s="46" t="str">
        <f t="shared" si="3"/>
        <v>2017-416813-CCI-551</v>
      </c>
    </row>
    <row r="203" spans="1:9" x14ac:dyDescent="0.25">
      <c r="A203" s="42" t="s">
        <v>1332</v>
      </c>
      <c r="B203" s="43">
        <v>286811</v>
      </c>
      <c r="C203" s="43"/>
      <c r="D203" s="43"/>
      <c r="E203" s="43"/>
      <c r="F203" s="43"/>
      <c r="G203" s="43"/>
      <c r="H203" s="43"/>
      <c r="I203" s="46" t="str">
        <f t="shared" si="3"/>
        <v>2017-286811-CCI-551</v>
      </c>
    </row>
    <row r="204" spans="1:9" x14ac:dyDescent="0.25">
      <c r="A204" s="42" t="s">
        <v>1333</v>
      </c>
      <c r="B204" s="43">
        <v>306837</v>
      </c>
      <c r="C204" s="43"/>
      <c r="D204" s="43"/>
      <c r="E204" s="43"/>
      <c r="F204" s="43"/>
      <c r="G204" s="43"/>
      <c r="H204" s="43"/>
      <c r="I204" s="46" t="str">
        <f t="shared" si="3"/>
        <v>2017-306837-CCI-551</v>
      </c>
    </row>
    <row r="205" spans="1:9" x14ac:dyDescent="0.25">
      <c r="A205" s="42" t="s">
        <v>1334</v>
      </c>
      <c r="B205" s="43">
        <v>407076</v>
      </c>
      <c r="C205" s="43"/>
      <c r="D205" s="43"/>
      <c r="E205" s="43"/>
      <c r="F205" s="43"/>
      <c r="G205" s="43"/>
      <c r="H205" s="43"/>
      <c r="I205" s="46" t="str">
        <f t="shared" si="3"/>
        <v>2017-407076-CCI-551</v>
      </c>
    </row>
    <row r="206" spans="1:9" x14ac:dyDescent="0.25">
      <c r="A206" s="42" t="s">
        <v>1335</v>
      </c>
      <c r="B206" s="43">
        <v>516892</v>
      </c>
      <c r="C206" s="43"/>
      <c r="D206" s="43"/>
      <c r="E206" s="43"/>
      <c r="F206" s="43"/>
      <c r="G206" s="43"/>
      <c r="H206" s="43"/>
      <c r="I206" s="46" t="str">
        <f t="shared" si="3"/>
        <v>2017-516892-CCI-551</v>
      </c>
    </row>
    <row r="207" spans="1:9" x14ac:dyDescent="0.25">
      <c r="A207" s="42" t="s">
        <v>1336</v>
      </c>
      <c r="B207" s="43">
        <v>516897</v>
      </c>
      <c r="C207" s="43"/>
      <c r="D207" s="43"/>
      <c r="E207" s="43"/>
      <c r="F207" s="43"/>
      <c r="G207" s="43"/>
      <c r="H207" s="43"/>
      <c r="I207" s="46" t="str">
        <f t="shared" si="3"/>
        <v>2017-516897-CCI-551</v>
      </c>
    </row>
    <row r="208" spans="1:9" x14ac:dyDescent="0.25">
      <c r="A208" s="42" t="s">
        <v>1337</v>
      </c>
      <c r="B208" s="43">
        <v>186832</v>
      </c>
      <c r="C208" s="43"/>
      <c r="D208" s="43"/>
      <c r="E208" s="43"/>
      <c r="F208" s="43"/>
      <c r="G208" s="43"/>
      <c r="H208" s="43"/>
      <c r="I208" s="46" t="str">
        <f t="shared" si="3"/>
        <v>2017-186832-CCI-551</v>
      </c>
    </row>
    <row r="209" spans="1:9" x14ac:dyDescent="0.25">
      <c r="A209" s="42" t="s">
        <v>1338</v>
      </c>
      <c r="B209" s="43">
        <v>162617</v>
      </c>
      <c r="C209" s="43"/>
      <c r="D209" s="43"/>
      <c r="E209" s="43"/>
      <c r="F209" s="43"/>
      <c r="G209" s="43"/>
      <c r="H209" s="43"/>
      <c r="I209" s="46" t="str">
        <f t="shared" si="3"/>
        <v>2017-162617-CCI-551</v>
      </c>
    </row>
    <row r="210" spans="1:9" x14ac:dyDescent="0.25">
      <c r="A210" s="42" t="s">
        <v>1339</v>
      </c>
      <c r="B210" s="43">
        <v>407099</v>
      </c>
      <c r="C210" s="43"/>
      <c r="D210" s="43"/>
      <c r="E210" s="43"/>
      <c r="F210" s="43"/>
      <c r="G210" s="43"/>
      <c r="H210" s="43"/>
      <c r="I210" s="46" t="str">
        <f t="shared" si="3"/>
        <v>2017-407099-CCI-551</v>
      </c>
    </row>
    <row r="211" spans="1:9" x14ac:dyDescent="0.25">
      <c r="A211" s="42" t="s">
        <v>1340</v>
      </c>
      <c r="B211" s="43">
        <v>326810</v>
      </c>
      <c r="C211" s="43"/>
      <c r="D211" s="43"/>
      <c r="E211" s="43"/>
      <c r="F211" s="43"/>
      <c r="G211" s="43"/>
      <c r="H211" s="43"/>
      <c r="I211" s="46" t="str">
        <f t="shared" si="3"/>
        <v>2017-326810-CCI-551</v>
      </c>
    </row>
    <row r="212" spans="1:9" x14ac:dyDescent="0.25">
      <c r="A212" s="42" t="s">
        <v>1341</v>
      </c>
      <c r="B212" s="43">
        <v>406811</v>
      </c>
      <c r="C212" s="43"/>
      <c r="D212" s="43"/>
      <c r="E212" s="43"/>
      <c r="F212" s="43"/>
      <c r="G212" s="43"/>
      <c r="H212" s="43"/>
      <c r="I212" s="46" t="str">
        <f t="shared" si="3"/>
        <v>2017-406811-CCI-551</v>
      </c>
    </row>
    <row r="213" spans="1:9" x14ac:dyDescent="0.25">
      <c r="A213" s="42" t="s">
        <v>1342</v>
      </c>
      <c r="B213" s="43">
        <v>402570</v>
      </c>
      <c r="C213" s="43"/>
      <c r="D213" s="43"/>
      <c r="E213" s="43"/>
      <c r="F213" s="43"/>
      <c r="G213" s="43"/>
      <c r="H213" s="43"/>
      <c r="I213" s="46" t="str">
        <f t="shared" si="3"/>
        <v>2017-402570-CCI-551</v>
      </c>
    </row>
    <row r="214" spans="1:9" x14ac:dyDescent="0.25">
      <c r="A214" s="42" t="s">
        <v>1343</v>
      </c>
      <c r="B214" s="43">
        <v>13575</v>
      </c>
      <c r="C214" s="43"/>
      <c r="D214" s="43"/>
      <c r="E214" s="43"/>
      <c r="F214" s="43"/>
      <c r="G214" s="43"/>
      <c r="H214" s="43"/>
      <c r="I214" s="46" t="str">
        <f t="shared" si="3"/>
        <v>2017-13575-CCI-551</v>
      </c>
    </row>
    <row r="215" spans="1:9" x14ac:dyDescent="0.25">
      <c r="A215" s="42" t="s">
        <v>1344</v>
      </c>
      <c r="B215" s="43">
        <v>306826</v>
      </c>
      <c r="C215" s="43"/>
      <c r="D215" s="43"/>
      <c r="E215" s="43"/>
      <c r="F215" s="43"/>
      <c r="G215" s="43"/>
      <c r="H215" s="43"/>
      <c r="I215" s="46" t="str">
        <f t="shared" si="3"/>
        <v>2017-306826-CCI-551</v>
      </c>
    </row>
    <row r="216" spans="1:9" x14ac:dyDescent="0.25">
      <c r="A216" s="42" t="s">
        <v>1345</v>
      </c>
      <c r="B216" s="43">
        <v>596810</v>
      </c>
      <c r="C216" s="43"/>
      <c r="D216" s="43"/>
      <c r="E216" s="43"/>
      <c r="F216" s="43"/>
      <c r="G216" s="43"/>
      <c r="H216" s="43"/>
      <c r="I216" s="46" t="str">
        <f t="shared" si="3"/>
        <v>2017-596810-CCI-551</v>
      </c>
    </row>
    <row r="217" spans="1:9" x14ac:dyDescent="0.25">
      <c r="A217" s="42" t="s">
        <v>1346</v>
      </c>
      <c r="B217" s="43">
        <v>136891</v>
      </c>
      <c r="C217" s="43"/>
      <c r="D217" s="43"/>
      <c r="E217" s="43"/>
      <c r="F217" s="43"/>
      <c r="G217" s="43"/>
      <c r="H217" s="43"/>
      <c r="I217" s="46" t="str">
        <f t="shared" si="3"/>
        <v>2017-136891-CCI-551</v>
      </c>
    </row>
    <row r="218" spans="1:9" x14ac:dyDescent="0.25">
      <c r="A218" s="45" t="s">
        <v>1347</v>
      </c>
      <c r="B218" s="46">
        <v>496809</v>
      </c>
      <c r="C218" s="46"/>
      <c r="D218" s="46"/>
      <c r="E218" s="46"/>
      <c r="F218" s="46"/>
      <c r="G218" s="46"/>
      <c r="H218" s="46"/>
      <c r="I218" s="46" t="str">
        <f t="shared" si="3"/>
        <v>2017-496809-CCI-551</v>
      </c>
    </row>
    <row r="219" spans="1:9" x14ac:dyDescent="0.25">
      <c r="A219" s="42" t="s">
        <v>1348</v>
      </c>
      <c r="B219" s="43">
        <v>186812</v>
      </c>
      <c r="C219" s="43"/>
      <c r="D219" s="43"/>
      <c r="E219" s="43"/>
      <c r="F219" s="43"/>
      <c r="G219" s="43"/>
      <c r="H219" s="43"/>
      <c r="I219" s="46" t="str">
        <f t="shared" si="3"/>
        <v>2017-186812-CCI-551</v>
      </c>
    </row>
    <row r="220" spans="1:9" x14ac:dyDescent="0.25">
      <c r="A220" s="42" t="s">
        <v>1349</v>
      </c>
      <c r="B220" s="43">
        <v>56810</v>
      </c>
      <c r="C220" s="43"/>
      <c r="D220" s="43"/>
      <c r="E220" s="43"/>
      <c r="F220" s="43"/>
      <c r="G220" s="43"/>
      <c r="H220" s="43"/>
      <c r="I220" s="46" t="str">
        <f t="shared" si="3"/>
        <v>2017-56810-CCI-551</v>
      </c>
    </row>
    <row r="221" spans="1:9" x14ac:dyDescent="0.25">
      <c r="A221" s="42" t="s">
        <v>1350</v>
      </c>
      <c r="B221" s="43">
        <v>326832</v>
      </c>
      <c r="C221" s="43"/>
      <c r="D221" s="43"/>
      <c r="E221" s="43"/>
      <c r="F221" s="43"/>
      <c r="G221" s="43"/>
      <c r="H221" s="43"/>
      <c r="I221" s="46" t="str">
        <f t="shared" si="3"/>
        <v>2017-326832-CCI-551</v>
      </c>
    </row>
    <row r="222" spans="1:9" x14ac:dyDescent="0.25">
      <c r="A222" s="42" t="s">
        <v>1351</v>
      </c>
      <c r="B222" s="43">
        <v>226810</v>
      </c>
      <c r="C222" s="43"/>
      <c r="D222" s="43"/>
      <c r="E222" s="43"/>
      <c r="F222" s="43"/>
      <c r="G222" s="43"/>
      <c r="H222" s="43"/>
      <c r="I222" s="46" t="str">
        <f t="shared" si="3"/>
        <v>2017-226810-CCI-551</v>
      </c>
    </row>
    <row r="223" spans="1:9" x14ac:dyDescent="0.25">
      <c r="A223" s="42" t="s">
        <v>1352</v>
      </c>
      <c r="B223" s="43">
        <v>446828</v>
      </c>
      <c r="C223" s="43"/>
      <c r="D223" s="43"/>
      <c r="E223" s="43"/>
      <c r="F223" s="43"/>
      <c r="G223" s="43"/>
      <c r="H223" s="43"/>
      <c r="I223" s="46" t="str">
        <f t="shared" si="3"/>
        <v>2017-446828-CCI-551</v>
      </c>
    </row>
    <row r="224" spans="1:9" x14ac:dyDescent="0.25">
      <c r="A224" s="42" t="s">
        <v>1353</v>
      </c>
      <c r="B224" s="43">
        <v>616801</v>
      </c>
      <c r="C224" s="43"/>
      <c r="D224" s="43"/>
      <c r="E224" s="43"/>
      <c r="F224" s="43"/>
      <c r="G224" s="43"/>
      <c r="H224" s="43"/>
      <c r="I224" s="46" t="str">
        <f t="shared" si="3"/>
        <v>2017-616801-CCI-551</v>
      </c>
    </row>
    <row r="225" spans="1:9" x14ac:dyDescent="0.25">
      <c r="A225" s="42" t="s">
        <v>1354</v>
      </c>
      <c r="B225" s="43">
        <v>546801</v>
      </c>
      <c r="C225" s="43"/>
      <c r="D225" s="43"/>
      <c r="E225" s="43"/>
      <c r="F225" s="43"/>
      <c r="G225" s="43"/>
      <c r="H225" s="43"/>
      <c r="I225" s="46" t="str">
        <f t="shared" si="3"/>
        <v>2017-546801-CCI-551</v>
      </c>
    </row>
    <row r="226" spans="1:9" x14ac:dyDescent="0.25">
      <c r="A226" s="42" t="s">
        <v>1355</v>
      </c>
      <c r="B226" s="43">
        <v>56832</v>
      </c>
      <c r="C226" s="43"/>
      <c r="D226" s="43"/>
      <c r="E226" s="43"/>
      <c r="F226" s="43"/>
      <c r="G226" s="43"/>
      <c r="H226" s="43"/>
      <c r="I226" s="46" t="str">
        <f t="shared" si="3"/>
        <v>2017-56832-CCI-551</v>
      </c>
    </row>
    <row r="227" spans="1:9" x14ac:dyDescent="0.25">
      <c r="A227" s="42" t="s">
        <v>1356</v>
      </c>
      <c r="B227" s="43">
        <v>412617</v>
      </c>
      <c r="C227" s="43"/>
      <c r="D227" s="43"/>
      <c r="E227" s="43"/>
      <c r="F227" s="43"/>
      <c r="G227" s="43"/>
      <c r="H227" s="43"/>
      <c r="I227" s="46" t="str">
        <f t="shared" si="3"/>
        <v>2017-412617-CCI-551</v>
      </c>
    </row>
    <row r="228" spans="1:9" x14ac:dyDescent="0.25">
      <c r="A228" s="42" t="s">
        <v>1357</v>
      </c>
      <c r="B228" s="43">
        <v>132832</v>
      </c>
      <c r="C228" s="43"/>
      <c r="D228" s="43"/>
      <c r="E228" s="43"/>
      <c r="F228" s="43"/>
      <c r="G228" s="43"/>
      <c r="H228" s="43"/>
      <c r="I228" s="46" t="str">
        <f t="shared" si="3"/>
        <v>2017-132832-CCI-551</v>
      </c>
    </row>
    <row r="229" spans="1:9" x14ac:dyDescent="0.25">
      <c r="A229" s="42" t="s">
        <v>1358</v>
      </c>
      <c r="B229" s="43">
        <v>536802</v>
      </c>
      <c r="C229" s="43"/>
      <c r="D229" s="43"/>
      <c r="E229" s="43"/>
      <c r="F229" s="43"/>
      <c r="G229" s="43"/>
      <c r="H229" s="43"/>
      <c r="I229" s="46" t="str">
        <f t="shared" si="3"/>
        <v>2017-536802-CCI-551</v>
      </c>
    </row>
    <row r="230" spans="1:9" x14ac:dyDescent="0.25">
      <c r="A230" s="42" t="s">
        <v>1359</v>
      </c>
      <c r="B230" s="43">
        <v>706832</v>
      </c>
      <c r="C230" s="43"/>
      <c r="D230" s="43"/>
      <c r="E230" s="43"/>
      <c r="F230" s="43"/>
      <c r="G230" s="43"/>
      <c r="H230" s="43"/>
      <c r="I230" s="46" t="str">
        <f t="shared" si="3"/>
        <v>2017-706832-CCI-551</v>
      </c>
    </row>
    <row r="231" spans="1:9" x14ac:dyDescent="0.25">
      <c r="A231" s="42" t="s">
        <v>1360</v>
      </c>
      <c r="B231" s="43">
        <v>406826</v>
      </c>
      <c r="C231" s="43"/>
      <c r="D231" s="43"/>
      <c r="E231" s="43"/>
      <c r="F231" s="43"/>
      <c r="G231" s="43"/>
      <c r="H231" s="43"/>
      <c r="I231" s="46" t="str">
        <f t="shared" ref="I231:I294" si="4">CONCATENATE(2017,"-",B231,"-","CCI","-",551)</f>
        <v>2017-406826-CCI-551</v>
      </c>
    </row>
    <row r="232" spans="1:9" x14ac:dyDescent="0.25">
      <c r="A232" s="42" t="s">
        <v>1361</v>
      </c>
      <c r="B232" s="43">
        <v>407072</v>
      </c>
      <c r="C232" s="43"/>
      <c r="D232" s="43"/>
      <c r="E232" s="43"/>
      <c r="F232" s="43"/>
      <c r="G232" s="43"/>
      <c r="H232" s="43"/>
      <c r="I232" s="46" t="str">
        <f t="shared" si="4"/>
        <v>2017-407072-CCI-551</v>
      </c>
    </row>
    <row r="233" spans="1:9" x14ac:dyDescent="0.25">
      <c r="A233" s="42" t="s">
        <v>1362</v>
      </c>
      <c r="B233" s="43">
        <v>326822</v>
      </c>
      <c r="C233" s="43"/>
      <c r="D233" s="43"/>
      <c r="E233" s="43"/>
      <c r="F233" s="43"/>
      <c r="G233" s="43"/>
      <c r="H233" s="43"/>
      <c r="I233" s="46" t="str">
        <f t="shared" si="4"/>
        <v>2017-326822-CCI-551</v>
      </c>
    </row>
    <row r="234" spans="1:9" x14ac:dyDescent="0.25">
      <c r="A234" s="42" t="s">
        <v>1363</v>
      </c>
      <c r="B234" s="43">
        <v>407075</v>
      </c>
      <c r="C234" s="43"/>
      <c r="D234" s="43"/>
      <c r="E234" s="43"/>
      <c r="F234" s="43"/>
      <c r="G234" s="43"/>
      <c r="H234" s="43"/>
      <c r="I234" s="46" t="str">
        <f t="shared" si="4"/>
        <v>2017-407075-CCI-551</v>
      </c>
    </row>
    <row r="235" spans="1:9" x14ac:dyDescent="0.25">
      <c r="A235" s="42" t="s">
        <v>1364</v>
      </c>
      <c r="B235" s="43">
        <v>226808</v>
      </c>
      <c r="C235" s="43"/>
      <c r="D235" s="43"/>
      <c r="E235" s="43"/>
      <c r="F235" s="43"/>
      <c r="G235" s="43"/>
      <c r="H235" s="43"/>
      <c r="I235" s="46" t="str">
        <f t="shared" si="4"/>
        <v>2017-226808-CCI-551</v>
      </c>
    </row>
    <row r="236" spans="1:9" x14ac:dyDescent="0.25">
      <c r="A236" s="42" t="s">
        <v>1365</v>
      </c>
      <c r="B236" s="43">
        <v>402639</v>
      </c>
      <c r="C236" s="43"/>
      <c r="D236" s="43"/>
      <c r="E236" s="43"/>
      <c r="F236" s="43"/>
      <c r="G236" s="43"/>
      <c r="H236" s="43"/>
      <c r="I236" s="46" t="str">
        <f t="shared" si="4"/>
        <v>2017-402639-CCI-551</v>
      </c>
    </row>
    <row r="237" spans="1:9" x14ac:dyDescent="0.25">
      <c r="A237" s="42" t="s">
        <v>1366</v>
      </c>
      <c r="B237" s="43">
        <v>306811</v>
      </c>
      <c r="C237" s="43"/>
      <c r="D237" s="43"/>
      <c r="E237" s="43"/>
      <c r="F237" s="43"/>
      <c r="G237" s="43"/>
      <c r="H237" s="43"/>
      <c r="I237" s="46" t="str">
        <f t="shared" si="4"/>
        <v>2017-306811-CCI-551</v>
      </c>
    </row>
    <row r="238" spans="1:9" x14ac:dyDescent="0.25">
      <c r="A238" s="42" t="s">
        <v>1367</v>
      </c>
      <c r="B238" s="43">
        <v>476812</v>
      </c>
      <c r="C238" s="43"/>
      <c r="D238" s="43"/>
      <c r="E238" s="43"/>
      <c r="F238" s="43"/>
      <c r="G238" s="43"/>
      <c r="H238" s="43"/>
      <c r="I238" s="46" t="str">
        <f t="shared" si="4"/>
        <v>2017-476812-CCI-551</v>
      </c>
    </row>
    <row r="239" spans="1:9" x14ac:dyDescent="0.25">
      <c r="A239" s="42" t="s">
        <v>1368</v>
      </c>
      <c r="B239" s="43">
        <v>446807</v>
      </c>
      <c r="C239" s="43"/>
      <c r="D239" s="43"/>
      <c r="E239" s="43"/>
      <c r="F239" s="43"/>
      <c r="G239" s="43"/>
      <c r="H239" s="43"/>
      <c r="I239" s="46" t="str">
        <f t="shared" si="4"/>
        <v>2017-446807-CCI-551</v>
      </c>
    </row>
    <row r="240" spans="1:9" x14ac:dyDescent="0.25">
      <c r="A240" s="42" t="s">
        <v>1369</v>
      </c>
      <c r="B240" s="43">
        <v>136833</v>
      </c>
      <c r="C240" s="43"/>
      <c r="D240" s="43"/>
      <c r="E240" s="43"/>
      <c r="F240" s="43"/>
      <c r="G240" s="43"/>
      <c r="H240" s="43"/>
      <c r="I240" s="46" t="str">
        <f t="shared" si="4"/>
        <v>2017-136833-CCI-551</v>
      </c>
    </row>
    <row r="241" spans="1:9" x14ac:dyDescent="0.25">
      <c r="A241" s="42" t="s">
        <v>1370</v>
      </c>
      <c r="B241" s="43">
        <v>306824</v>
      </c>
      <c r="C241" s="43"/>
      <c r="D241" s="43"/>
      <c r="E241" s="43"/>
      <c r="F241" s="43"/>
      <c r="G241" s="43"/>
      <c r="H241" s="43"/>
      <c r="I241" s="46" t="str">
        <f t="shared" si="4"/>
        <v>2017-306824-CCI-551</v>
      </c>
    </row>
    <row r="242" spans="1:9" x14ac:dyDescent="0.25">
      <c r="A242" s="42" t="s">
        <v>1371</v>
      </c>
      <c r="B242" s="43">
        <v>666801</v>
      </c>
      <c r="C242" s="43"/>
      <c r="D242" s="43"/>
      <c r="E242" s="43"/>
      <c r="F242" s="43"/>
      <c r="G242" s="43"/>
      <c r="H242" s="43"/>
      <c r="I242" s="46" t="str">
        <f t="shared" si="4"/>
        <v>2017-666801-CCI-551</v>
      </c>
    </row>
    <row r="243" spans="1:9" x14ac:dyDescent="0.25">
      <c r="A243" s="42" t="s">
        <v>1372</v>
      </c>
      <c r="B243" s="43">
        <v>376821</v>
      </c>
      <c r="C243" s="43"/>
      <c r="D243" s="43"/>
      <c r="E243" s="43"/>
      <c r="F243" s="43"/>
      <c r="G243" s="43"/>
      <c r="H243" s="43"/>
      <c r="I243" s="46" t="str">
        <f t="shared" si="4"/>
        <v>2017-376821-CCI-551</v>
      </c>
    </row>
    <row r="244" spans="1:9" x14ac:dyDescent="0.25">
      <c r="A244" s="42" t="s">
        <v>1373</v>
      </c>
      <c r="B244" s="43">
        <v>76806</v>
      </c>
      <c r="C244" s="43"/>
      <c r="D244" s="43"/>
      <c r="E244" s="43"/>
      <c r="F244" s="43"/>
      <c r="G244" s="43"/>
      <c r="H244" s="43"/>
      <c r="I244" s="46" t="str">
        <f t="shared" si="4"/>
        <v>2017-76806-CCI-551</v>
      </c>
    </row>
    <row r="245" spans="1:9" x14ac:dyDescent="0.25">
      <c r="A245" s="42" t="s">
        <v>1374</v>
      </c>
      <c r="B245" s="43">
        <v>286808</v>
      </c>
      <c r="C245" s="43"/>
      <c r="D245" s="43"/>
      <c r="E245" s="43"/>
      <c r="F245" s="43"/>
      <c r="G245" s="43"/>
      <c r="H245" s="43"/>
      <c r="I245" s="46" t="str">
        <f t="shared" si="4"/>
        <v>2017-286808-CCI-551</v>
      </c>
    </row>
    <row r="246" spans="1:9" x14ac:dyDescent="0.25">
      <c r="A246" s="42" t="s">
        <v>1375</v>
      </c>
      <c r="B246" s="43">
        <v>532853</v>
      </c>
      <c r="C246" s="43"/>
      <c r="D246" s="43"/>
      <c r="E246" s="43"/>
      <c r="F246" s="43"/>
      <c r="G246" s="43"/>
      <c r="H246" s="43"/>
      <c r="I246" s="46" t="str">
        <f t="shared" si="4"/>
        <v>2017-532853-CCI-551</v>
      </c>
    </row>
    <row r="247" spans="1:9" x14ac:dyDescent="0.25">
      <c r="A247" s="42" t="s">
        <v>1376</v>
      </c>
      <c r="B247" s="43">
        <v>306832</v>
      </c>
      <c r="C247" s="43"/>
      <c r="D247" s="43"/>
      <c r="E247" s="43"/>
      <c r="F247" s="43"/>
      <c r="G247" s="43"/>
      <c r="H247" s="43"/>
      <c r="I247" s="46" t="str">
        <f t="shared" si="4"/>
        <v>2017-306832-CCI-551</v>
      </c>
    </row>
    <row r="248" spans="1:9" x14ac:dyDescent="0.25">
      <c r="A248" s="42" t="s">
        <v>1377</v>
      </c>
      <c r="B248" s="43">
        <v>536845</v>
      </c>
      <c r="C248" s="43"/>
      <c r="D248" s="43"/>
      <c r="E248" s="43"/>
      <c r="F248" s="43"/>
      <c r="G248" s="43"/>
      <c r="H248" s="43"/>
      <c r="I248" s="46" t="str">
        <f t="shared" si="4"/>
        <v>2017-536845-CCI-551</v>
      </c>
    </row>
    <row r="249" spans="1:9" x14ac:dyDescent="0.25">
      <c r="A249" s="42" t="s">
        <v>1378</v>
      </c>
      <c r="B249" s="43">
        <v>206814</v>
      </c>
      <c r="C249" s="43"/>
      <c r="D249" s="43"/>
      <c r="E249" s="43"/>
      <c r="F249" s="43"/>
      <c r="G249" s="43"/>
      <c r="H249" s="43"/>
      <c r="I249" s="46" t="str">
        <f t="shared" si="4"/>
        <v>2017-206814-CCI-551</v>
      </c>
    </row>
    <row r="250" spans="1:9" x14ac:dyDescent="0.25">
      <c r="A250" s="42" t="s">
        <v>1379</v>
      </c>
      <c r="B250" s="43">
        <v>556830</v>
      </c>
      <c r="C250" s="43"/>
      <c r="D250" s="43"/>
      <c r="E250" s="43"/>
      <c r="F250" s="43"/>
      <c r="G250" s="43"/>
      <c r="H250" s="43"/>
      <c r="I250" s="46" t="str">
        <f t="shared" si="4"/>
        <v>2017-556830-CCI-551</v>
      </c>
    </row>
    <row r="251" spans="1:9" x14ac:dyDescent="0.25">
      <c r="A251" s="42" t="s">
        <v>1380</v>
      </c>
      <c r="B251" s="43">
        <v>356807</v>
      </c>
      <c r="C251" s="43"/>
      <c r="D251" s="43"/>
      <c r="E251" s="43"/>
      <c r="F251" s="43"/>
      <c r="G251" s="43"/>
      <c r="H251" s="43"/>
      <c r="I251" s="46" t="str">
        <f t="shared" si="4"/>
        <v>2017-356807-CCI-551</v>
      </c>
    </row>
    <row r="252" spans="1:9" x14ac:dyDescent="0.25">
      <c r="A252" s="42" t="s">
        <v>1381</v>
      </c>
      <c r="B252" s="43">
        <v>407081</v>
      </c>
      <c r="C252" s="43"/>
      <c r="D252" s="43"/>
      <c r="E252" s="43"/>
      <c r="F252" s="43"/>
      <c r="G252" s="43"/>
      <c r="H252" s="43"/>
      <c r="I252" s="46" t="str">
        <f t="shared" si="4"/>
        <v>2017-407081-CCI-551</v>
      </c>
    </row>
    <row r="253" spans="1:9" x14ac:dyDescent="0.25">
      <c r="A253" s="42" t="s">
        <v>1382</v>
      </c>
      <c r="B253" s="43">
        <v>406984</v>
      </c>
      <c r="C253" s="43"/>
      <c r="D253" s="43"/>
      <c r="E253" s="43"/>
      <c r="F253" s="43"/>
      <c r="G253" s="43"/>
      <c r="H253" s="43"/>
      <c r="I253" s="46" t="str">
        <f t="shared" si="4"/>
        <v>2017-406984-CCI-551</v>
      </c>
    </row>
    <row r="254" spans="1:9" x14ac:dyDescent="0.25">
      <c r="A254" s="42" t="s">
        <v>1383</v>
      </c>
      <c r="B254" s="43">
        <v>456804</v>
      </c>
      <c r="C254" s="43"/>
      <c r="D254" s="43"/>
      <c r="E254" s="43"/>
      <c r="F254" s="43"/>
      <c r="G254" s="43"/>
      <c r="H254" s="43"/>
      <c r="I254" s="46" t="str">
        <f t="shared" si="4"/>
        <v>2017-456804-CCI-551</v>
      </c>
    </row>
    <row r="255" spans="1:9" x14ac:dyDescent="0.25">
      <c r="A255" s="42" t="s">
        <v>1384</v>
      </c>
      <c r="B255" s="43">
        <v>522766</v>
      </c>
      <c r="C255" s="43"/>
      <c r="D255" s="43"/>
      <c r="E255" s="43"/>
      <c r="F255" s="43"/>
      <c r="G255" s="43"/>
      <c r="H255" s="43"/>
      <c r="I255" s="46" t="str">
        <f t="shared" si="4"/>
        <v>2017-522766-CCI-551</v>
      </c>
    </row>
    <row r="256" spans="1:9" x14ac:dyDescent="0.25">
      <c r="A256" s="42" t="s">
        <v>1385</v>
      </c>
      <c r="B256" s="43">
        <v>306836</v>
      </c>
      <c r="C256" s="43"/>
      <c r="D256" s="43"/>
      <c r="E256" s="43"/>
      <c r="F256" s="43"/>
      <c r="G256" s="43"/>
      <c r="H256" s="43"/>
      <c r="I256" s="46" t="str">
        <f t="shared" si="4"/>
        <v>2017-306836-CCI-551</v>
      </c>
    </row>
    <row r="257" spans="1:9" x14ac:dyDescent="0.25">
      <c r="A257" s="42" t="s">
        <v>1386</v>
      </c>
      <c r="B257" s="43">
        <v>36810</v>
      </c>
      <c r="C257" s="43"/>
      <c r="D257" s="43"/>
      <c r="E257" s="43"/>
      <c r="F257" s="43"/>
      <c r="G257" s="43"/>
      <c r="H257" s="43"/>
      <c r="I257" s="46" t="str">
        <f t="shared" si="4"/>
        <v>2017-36810-CCI-551</v>
      </c>
    </row>
    <row r="258" spans="1:9" x14ac:dyDescent="0.25">
      <c r="A258" s="42" t="s">
        <v>1387</v>
      </c>
      <c r="B258" s="43">
        <v>56822</v>
      </c>
      <c r="C258" s="43"/>
      <c r="D258" s="43"/>
      <c r="E258" s="43"/>
      <c r="F258" s="43"/>
      <c r="G258" s="43"/>
      <c r="H258" s="43"/>
      <c r="I258" s="46" t="str">
        <f t="shared" si="4"/>
        <v>2017-56822-CCI-551</v>
      </c>
    </row>
    <row r="259" spans="1:9" x14ac:dyDescent="0.25">
      <c r="A259" s="42" t="s">
        <v>1388</v>
      </c>
      <c r="B259" s="43">
        <v>407097</v>
      </c>
      <c r="C259" s="43"/>
      <c r="D259" s="43"/>
      <c r="E259" s="43"/>
      <c r="F259" s="43"/>
      <c r="G259" s="43"/>
      <c r="H259" s="43"/>
      <c r="I259" s="46" t="str">
        <f t="shared" si="4"/>
        <v>2017-407097-CCI-551</v>
      </c>
    </row>
    <row r="260" spans="1:9" x14ac:dyDescent="0.25">
      <c r="A260" s="42" t="s">
        <v>1389</v>
      </c>
      <c r="B260" s="43">
        <v>406964</v>
      </c>
      <c r="C260" s="43"/>
      <c r="D260" s="43"/>
      <c r="E260" s="43"/>
      <c r="F260" s="43"/>
      <c r="G260" s="43"/>
      <c r="H260" s="43"/>
      <c r="I260" s="46" t="str">
        <f t="shared" si="4"/>
        <v>2017-406964-CCI-551</v>
      </c>
    </row>
    <row r="261" spans="1:9" x14ac:dyDescent="0.25">
      <c r="A261" s="42" t="s">
        <v>1390</v>
      </c>
      <c r="B261" s="43">
        <v>536817</v>
      </c>
      <c r="C261" s="43"/>
      <c r="D261" s="43"/>
      <c r="E261" s="43"/>
      <c r="F261" s="43"/>
      <c r="G261" s="43"/>
      <c r="H261" s="43"/>
      <c r="I261" s="46" t="str">
        <f t="shared" si="4"/>
        <v>2017-536817-CCI-551</v>
      </c>
    </row>
    <row r="262" spans="1:9" x14ac:dyDescent="0.25">
      <c r="A262" s="42" t="s">
        <v>1391</v>
      </c>
      <c r="B262" s="43">
        <v>556816</v>
      </c>
      <c r="C262" s="43"/>
      <c r="D262" s="43"/>
      <c r="E262" s="43"/>
      <c r="F262" s="43"/>
      <c r="G262" s="43"/>
      <c r="H262" s="43"/>
      <c r="I262" s="46" t="str">
        <f t="shared" si="4"/>
        <v>2017-556816-CCI-551</v>
      </c>
    </row>
    <row r="263" spans="1:9" x14ac:dyDescent="0.25">
      <c r="A263" s="42" t="s">
        <v>1392</v>
      </c>
      <c r="B263" s="43">
        <v>402655</v>
      </c>
      <c r="C263" s="43"/>
      <c r="D263" s="43"/>
      <c r="E263" s="43"/>
      <c r="F263" s="43"/>
      <c r="G263" s="43"/>
      <c r="H263" s="43"/>
      <c r="I263" s="46" t="str">
        <f t="shared" si="4"/>
        <v>2017-402655-CCI-551</v>
      </c>
    </row>
    <row r="264" spans="1:9" x14ac:dyDescent="0.25">
      <c r="A264" s="42" t="s">
        <v>1393</v>
      </c>
      <c r="B264" s="43">
        <v>706834</v>
      </c>
      <c r="C264" s="43"/>
      <c r="D264" s="43"/>
      <c r="E264" s="43"/>
      <c r="F264" s="43"/>
      <c r="G264" s="43"/>
      <c r="H264" s="43"/>
      <c r="I264" s="46" t="str">
        <f t="shared" si="4"/>
        <v>2017-706834-CCI-551</v>
      </c>
    </row>
    <row r="265" spans="1:9" x14ac:dyDescent="0.25">
      <c r="A265" s="42" t="s">
        <v>1394</v>
      </c>
      <c r="B265" s="43">
        <v>96815</v>
      </c>
      <c r="C265" s="43"/>
      <c r="D265" s="43"/>
      <c r="E265" s="43"/>
      <c r="F265" s="43"/>
      <c r="G265" s="43"/>
      <c r="H265" s="43"/>
      <c r="I265" s="46" t="str">
        <f t="shared" si="4"/>
        <v>2017-96815-CCI-551</v>
      </c>
    </row>
    <row r="266" spans="1:9" x14ac:dyDescent="0.25">
      <c r="A266" s="42" t="s">
        <v>1395</v>
      </c>
      <c r="B266" s="43">
        <v>706844</v>
      </c>
      <c r="C266" s="43"/>
      <c r="D266" s="43"/>
      <c r="E266" s="43"/>
      <c r="F266" s="43"/>
      <c r="G266" s="43"/>
      <c r="H266" s="43"/>
      <c r="I266" s="46" t="str">
        <f t="shared" si="4"/>
        <v>2017-706844-CCI-551</v>
      </c>
    </row>
    <row r="267" spans="1:9" x14ac:dyDescent="0.25">
      <c r="A267" s="42" t="s">
        <v>1396</v>
      </c>
      <c r="B267" s="43">
        <v>96816</v>
      </c>
      <c r="C267" s="43"/>
      <c r="D267" s="43"/>
      <c r="E267" s="43"/>
      <c r="F267" s="43"/>
      <c r="G267" s="43"/>
      <c r="H267" s="43"/>
      <c r="I267" s="46" t="str">
        <f t="shared" si="4"/>
        <v>2017-96816-CCI-551</v>
      </c>
    </row>
    <row r="268" spans="1:9" x14ac:dyDescent="0.25">
      <c r="A268" s="42" t="s">
        <v>1397</v>
      </c>
      <c r="B268" s="43">
        <v>406803</v>
      </c>
      <c r="C268" s="43"/>
      <c r="D268" s="43"/>
      <c r="E268" s="43"/>
      <c r="F268" s="43"/>
      <c r="G268" s="43"/>
      <c r="H268" s="43"/>
      <c r="I268" s="46" t="str">
        <f t="shared" si="4"/>
        <v>2017-406803-CCI-551</v>
      </c>
    </row>
    <row r="269" spans="1:9" x14ac:dyDescent="0.25">
      <c r="A269" s="42" t="s">
        <v>1398</v>
      </c>
      <c r="B269" s="43">
        <v>326814</v>
      </c>
      <c r="C269" s="43"/>
      <c r="D269" s="43"/>
      <c r="E269" s="43"/>
      <c r="F269" s="43"/>
      <c r="G269" s="43"/>
      <c r="H269" s="43"/>
      <c r="I269" s="46" t="str">
        <f t="shared" si="4"/>
        <v>2017-326814-CCI-551</v>
      </c>
    </row>
    <row r="270" spans="1:9" x14ac:dyDescent="0.25">
      <c r="A270" s="42" t="s">
        <v>1399</v>
      </c>
      <c r="B270" s="43">
        <v>136881</v>
      </c>
      <c r="C270" s="43"/>
      <c r="D270" s="43"/>
      <c r="E270" s="43"/>
      <c r="F270" s="43"/>
      <c r="G270" s="43"/>
      <c r="H270" s="43"/>
      <c r="I270" s="46" t="str">
        <f t="shared" si="4"/>
        <v>2017-136881-CCI-551</v>
      </c>
    </row>
    <row r="271" spans="1:9" x14ac:dyDescent="0.25">
      <c r="A271" s="45" t="s">
        <v>1400</v>
      </c>
      <c r="B271" s="46">
        <v>576801</v>
      </c>
      <c r="C271" s="46"/>
      <c r="D271" s="46"/>
      <c r="E271" s="46"/>
      <c r="F271" s="46"/>
      <c r="G271" s="46"/>
      <c r="H271" s="46"/>
      <c r="I271" s="46" t="str">
        <f t="shared" si="4"/>
        <v>2017-576801-CCI-551</v>
      </c>
    </row>
    <row r="272" spans="1:9" x14ac:dyDescent="0.25">
      <c r="A272" s="42" t="s">
        <v>1401</v>
      </c>
      <c r="B272" s="43">
        <v>636806</v>
      </c>
      <c r="C272" s="43"/>
      <c r="D272" s="43"/>
      <c r="E272" s="43"/>
      <c r="F272" s="43"/>
      <c r="G272" s="43"/>
      <c r="H272" s="43"/>
      <c r="I272" s="46" t="str">
        <f t="shared" si="4"/>
        <v>2017-636806-CCI-551</v>
      </c>
    </row>
    <row r="273" spans="1:9" x14ac:dyDescent="0.25">
      <c r="A273" s="42" t="s">
        <v>1402</v>
      </c>
      <c r="B273" s="43">
        <v>326813</v>
      </c>
      <c r="C273" s="43"/>
      <c r="D273" s="43"/>
      <c r="E273" s="43"/>
      <c r="F273" s="43"/>
      <c r="G273" s="43"/>
      <c r="H273" s="43"/>
      <c r="I273" s="46" t="str">
        <f t="shared" si="4"/>
        <v>2017-326813-CCI-551</v>
      </c>
    </row>
    <row r="274" spans="1:9" x14ac:dyDescent="0.25">
      <c r="A274" s="42" t="s">
        <v>1403</v>
      </c>
      <c r="B274" s="43">
        <v>646801</v>
      </c>
      <c r="C274" s="43"/>
      <c r="D274" s="43"/>
      <c r="E274" s="43"/>
      <c r="F274" s="43"/>
      <c r="G274" s="43"/>
      <c r="H274" s="43"/>
      <c r="I274" s="46" t="str">
        <f t="shared" si="4"/>
        <v>2017-646801-CCI-551</v>
      </c>
    </row>
    <row r="275" spans="1:9" x14ac:dyDescent="0.25">
      <c r="A275" s="42" t="s">
        <v>1404</v>
      </c>
      <c r="B275" s="43">
        <v>366801</v>
      </c>
      <c r="C275" s="43"/>
      <c r="D275" s="43"/>
      <c r="E275" s="43"/>
      <c r="F275" s="43"/>
      <c r="G275" s="43"/>
      <c r="H275" s="43"/>
      <c r="I275" s="46" t="str">
        <f t="shared" si="4"/>
        <v>2017-366801-CCI-551</v>
      </c>
    </row>
    <row r="276" spans="1:9" x14ac:dyDescent="0.25">
      <c r="A276" s="42" t="s">
        <v>1405</v>
      </c>
      <c r="B276" s="43">
        <v>516832</v>
      </c>
      <c r="C276" s="43"/>
      <c r="D276" s="43"/>
      <c r="E276" s="43"/>
      <c r="F276" s="43"/>
      <c r="G276" s="43"/>
      <c r="H276" s="43"/>
      <c r="I276" s="46" t="str">
        <f t="shared" si="4"/>
        <v>2017-516832-CCI-551</v>
      </c>
    </row>
    <row r="277" spans="1:9" x14ac:dyDescent="0.25">
      <c r="A277" s="42" t="s">
        <v>1406</v>
      </c>
      <c r="B277" s="43">
        <v>516890</v>
      </c>
      <c r="C277" s="43"/>
      <c r="D277" s="43"/>
      <c r="E277" s="43"/>
      <c r="F277" s="43"/>
      <c r="G277" s="43"/>
      <c r="H277" s="43"/>
      <c r="I277" s="46" t="str">
        <f t="shared" si="4"/>
        <v>2017-516890-CCI-551</v>
      </c>
    </row>
    <row r="278" spans="1:9" x14ac:dyDescent="0.25">
      <c r="A278" s="42" t="s">
        <v>1407</v>
      </c>
      <c r="B278" s="43">
        <v>402573</v>
      </c>
      <c r="C278" s="43"/>
      <c r="D278" s="43"/>
      <c r="E278" s="43"/>
      <c r="F278" s="43"/>
      <c r="G278" s="43"/>
      <c r="H278" s="43"/>
      <c r="I278" s="46" t="str">
        <f t="shared" si="4"/>
        <v>2017-402573-CCI-551</v>
      </c>
    </row>
    <row r="279" spans="1:9" x14ac:dyDescent="0.25">
      <c r="A279" s="42" t="s">
        <v>1408</v>
      </c>
      <c r="B279" s="43">
        <v>407045</v>
      </c>
      <c r="C279" s="43"/>
      <c r="D279" s="43"/>
      <c r="E279" s="43"/>
      <c r="F279" s="43"/>
      <c r="G279" s="43"/>
      <c r="H279" s="43"/>
      <c r="I279" s="46" t="str">
        <f t="shared" si="4"/>
        <v>2017-407045-CCI-551</v>
      </c>
    </row>
    <row r="280" spans="1:9" x14ac:dyDescent="0.25">
      <c r="A280" s="42" t="s">
        <v>1409</v>
      </c>
      <c r="B280" s="43">
        <v>272827</v>
      </c>
      <c r="C280" s="43"/>
      <c r="D280" s="43"/>
      <c r="E280" s="43"/>
      <c r="F280" s="43"/>
      <c r="G280" s="43"/>
      <c r="H280" s="43"/>
      <c r="I280" s="46" t="str">
        <f t="shared" si="4"/>
        <v>2017-272827-CCI-551</v>
      </c>
    </row>
    <row r="281" spans="1:9" x14ac:dyDescent="0.25">
      <c r="A281" s="42" t="s">
        <v>1410</v>
      </c>
      <c r="B281" s="43">
        <v>646462</v>
      </c>
      <c r="C281" s="43"/>
      <c r="D281" s="43"/>
      <c r="E281" s="43"/>
      <c r="F281" s="43"/>
      <c r="G281" s="43"/>
      <c r="H281" s="43"/>
      <c r="I281" s="46" t="str">
        <f t="shared" si="4"/>
        <v>2017-646462-CCI-551</v>
      </c>
    </row>
    <row r="282" spans="1:9" x14ac:dyDescent="0.25">
      <c r="A282" s="42" t="s">
        <v>1411</v>
      </c>
      <c r="B282" s="43">
        <v>402638</v>
      </c>
      <c r="C282" s="43"/>
      <c r="D282" s="43"/>
      <c r="E282" s="43"/>
      <c r="F282" s="43"/>
      <c r="G282" s="43"/>
      <c r="H282" s="43"/>
      <c r="I282" s="46" t="str">
        <f t="shared" si="4"/>
        <v>2017-402638-CCI-551</v>
      </c>
    </row>
    <row r="283" spans="1:9" x14ac:dyDescent="0.25">
      <c r="A283" s="42" t="s">
        <v>1412</v>
      </c>
      <c r="B283" s="43">
        <v>306813</v>
      </c>
      <c r="C283" s="43"/>
      <c r="D283" s="43"/>
      <c r="E283" s="43"/>
      <c r="F283" s="43"/>
      <c r="G283" s="43"/>
      <c r="H283" s="43"/>
      <c r="I283" s="46" t="str">
        <f t="shared" si="4"/>
        <v>2017-306813-CCI-551</v>
      </c>
    </row>
    <row r="284" spans="1:9" x14ac:dyDescent="0.25">
      <c r="A284" s="42" t="s">
        <v>1413</v>
      </c>
      <c r="B284" s="43">
        <v>131417</v>
      </c>
      <c r="C284" s="43"/>
      <c r="D284" s="43"/>
      <c r="E284" s="43"/>
      <c r="F284" s="43"/>
      <c r="G284" s="43"/>
      <c r="H284" s="43"/>
      <c r="I284" s="46" t="str">
        <f t="shared" si="4"/>
        <v>2017-131417-CCI-551</v>
      </c>
    </row>
    <row r="285" spans="1:9" x14ac:dyDescent="0.25">
      <c r="A285" s="42" t="s">
        <v>1414</v>
      </c>
      <c r="B285" s="43">
        <v>296804</v>
      </c>
      <c r="C285" s="43"/>
      <c r="D285" s="43"/>
      <c r="E285" s="43"/>
      <c r="F285" s="43"/>
      <c r="G285" s="43"/>
      <c r="H285" s="43"/>
      <c r="I285" s="46" t="str">
        <f t="shared" si="4"/>
        <v>2017-296804-CCI-551</v>
      </c>
    </row>
    <row r="286" spans="1:9" x14ac:dyDescent="0.25">
      <c r="A286" s="42" t="s">
        <v>1415</v>
      </c>
      <c r="B286" s="43">
        <v>336802</v>
      </c>
      <c r="C286" s="43"/>
      <c r="D286" s="43"/>
      <c r="E286" s="43"/>
      <c r="F286" s="43"/>
      <c r="G286" s="43"/>
      <c r="H286" s="43"/>
      <c r="I286" s="46" t="str">
        <f t="shared" si="4"/>
        <v>2017-336802-CCI-551</v>
      </c>
    </row>
    <row r="287" spans="1:9" x14ac:dyDescent="0.25">
      <c r="A287" s="42" t="s">
        <v>1416</v>
      </c>
      <c r="B287" s="43">
        <v>636809</v>
      </c>
      <c r="C287" s="43"/>
      <c r="D287" s="43"/>
      <c r="E287" s="43"/>
      <c r="F287" s="43"/>
      <c r="G287" s="43"/>
      <c r="H287" s="43"/>
      <c r="I287" s="46" t="str">
        <f t="shared" si="4"/>
        <v>2017-636809-CCI-551</v>
      </c>
    </row>
    <row r="288" spans="1:9" x14ac:dyDescent="0.25">
      <c r="A288" s="42" t="s">
        <v>1417</v>
      </c>
      <c r="B288" s="43">
        <v>446804</v>
      </c>
      <c r="C288" s="43"/>
      <c r="D288" s="43"/>
      <c r="E288" s="43"/>
      <c r="F288" s="43"/>
      <c r="G288" s="43"/>
      <c r="H288" s="43"/>
      <c r="I288" s="46" t="str">
        <f t="shared" si="4"/>
        <v>2017-446804-CCI-551</v>
      </c>
    </row>
    <row r="289" spans="1:9" x14ac:dyDescent="0.25">
      <c r="A289" s="42" t="s">
        <v>1418</v>
      </c>
      <c r="B289" s="43">
        <v>326818</v>
      </c>
      <c r="C289" s="43"/>
      <c r="D289" s="43"/>
      <c r="E289" s="43"/>
      <c r="F289" s="43"/>
      <c r="G289" s="43"/>
      <c r="H289" s="43"/>
      <c r="I289" s="46" t="str">
        <f t="shared" si="4"/>
        <v>2017-326818-CCI-551</v>
      </c>
    </row>
    <row r="290" spans="1:9" x14ac:dyDescent="0.25">
      <c r="A290" s="42" t="s">
        <v>1419</v>
      </c>
      <c r="B290" s="43">
        <v>376822</v>
      </c>
      <c r="C290" s="43"/>
      <c r="D290" s="43"/>
      <c r="E290" s="43"/>
      <c r="F290" s="43"/>
      <c r="G290" s="43"/>
      <c r="H290" s="43"/>
      <c r="I290" s="46" t="str">
        <f t="shared" si="4"/>
        <v>2017-376822-CCI-551</v>
      </c>
    </row>
    <row r="291" spans="1:9" x14ac:dyDescent="0.25">
      <c r="A291" s="42" t="s">
        <v>1420</v>
      </c>
      <c r="B291" s="43">
        <v>456807</v>
      </c>
      <c r="C291" s="43"/>
      <c r="D291" s="43"/>
      <c r="E291" s="43"/>
      <c r="F291" s="43"/>
      <c r="G291" s="43"/>
      <c r="H291" s="43"/>
      <c r="I291" s="46" t="str">
        <f t="shared" si="4"/>
        <v>2017-456807-CCI-551</v>
      </c>
    </row>
    <row r="292" spans="1:9" x14ac:dyDescent="0.25">
      <c r="A292" s="42" t="s">
        <v>1421</v>
      </c>
      <c r="B292" s="43">
        <v>456806</v>
      </c>
      <c r="C292" s="43"/>
      <c r="D292" s="43"/>
      <c r="E292" s="43"/>
      <c r="F292" s="43"/>
      <c r="G292" s="43"/>
      <c r="H292" s="43"/>
      <c r="I292" s="46" t="str">
        <f t="shared" si="4"/>
        <v>2017-456806-CCI-551</v>
      </c>
    </row>
    <row r="293" spans="1:9" x14ac:dyDescent="0.25">
      <c r="A293" s="42" t="s">
        <v>1422</v>
      </c>
      <c r="B293" s="43">
        <v>407088</v>
      </c>
      <c r="C293" s="43"/>
      <c r="D293" s="43"/>
      <c r="E293" s="43"/>
      <c r="F293" s="43"/>
      <c r="G293" s="43"/>
      <c r="H293" s="43"/>
      <c r="I293" s="46" t="str">
        <f t="shared" si="4"/>
        <v>2017-407088-CCI-551</v>
      </c>
    </row>
    <row r="294" spans="1:9" x14ac:dyDescent="0.25">
      <c r="A294" s="42" t="s">
        <v>1423</v>
      </c>
      <c r="B294" s="43">
        <v>407085</v>
      </c>
      <c r="C294" s="43"/>
      <c r="D294" s="43"/>
      <c r="E294" s="43"/>
      <c r="F294" s="43"/>
      <c r="G294" s="43"/>
      <c r="H294" s="43"/>
      <c r="I294" s="46" t="str">
        <f t="shared" si="4"/>
        <v>2017-407085-CCI-551</v>
      </c>
    </row>
    <row r="295" spans="1:9" x14ac:dyDescent="0.25">
      <c r="A295" s="42" t="s">
        <v>1424</v>
      </c>
      <c r="B295" s="43">
        <v>226814</v>
      </c>
      <c r="C295" s="43"/>
      <c r="D295" s="43"/>
      <c r="E295" s="43"/>
      <c r="F295" s="43"/>
      <c r="G295" s="43"/>
      <c r="H295" s="43"/>
      <c r="I295" s="46" t="str">
        <f t="shared" ref="I295:I358" si="5">CONCATENATE(2017,"-",B295,"-","CCI","-",551)</f>
        <v>2017-226814-CCI-551</v>
      </c>
    </row>
    <row r="296" spans="1:9" x14ac:dyDescent="0.25">
      <c r="A296" s="42" t="s">
        <v>1425</v>
      </c>
      <c r="B296" s="43">
        <v>232932</v>
      </c>
      <c r="C296" s="43"/>
      <c r="D296" s="43"/>
      <c r="E296" s="43"/>
      <c r="F296" s="43"/>
      <c r="G296" s="43"/>
      <c r="H296" s="43"/>
      <c r="I296" s="46" t="str">
        <f t="shared" si="5"/>
        <v>2017-232932-CCI-551</v>
      </c>
    </row>
    <row r="297" spans="1:9" x14ac:dyDescent="0.25">
      <c r="A297" s="42" t="s">
        <v>1426</v>
      </c>
      <c r="B297" s="43">
        <v>496820</v>
      </c>
      <c r="C297" s="43"/>
      <c r="D297" s="43"/>
      <c r="E297" s="43"/>
      <c r="F297" s="43"/>
      <c r="G297" s="43"/>
      <c r="H297" s="43"/>
      <c r="I297" s="46" t="str">
        <f t="shared" si="5"/>
        <v>2017-496820-CCI-551</v>
      </c>
    </row>
    <row r="298" spans="1:9" x14ac:dyDescent="0.25">
      <c r="A298" s="42" t="s">
        <v>1427</v>
      </c>
      <c r="B298" s="43">
        <v>696806</v>
      </c>
      <c r="C298" s="43"/>
      <c r="D298" s="43"/>
      <c r="E298" s="43"/>
      <c r="F298" s="43"/>
      <c r="G298" s="43"/>
      <c r="H298" s="43"/>
      <c r="I298" s="46" t="str">
        <f t="shared" si="5"/>
        <v>2017-696806-CCI-551</v>
      </c>
    </row>
    <row r="299" spans="1:9" x14ac:dyDescent="0.25">
      <c r="A299" s="42" t="s">
        <v>1428</v>
      </c>
      <c r="B299" s="43">
        <v>716884</v>
      </c>
      <c r="C299" s="43"/>
      <c r="D299" s="43"/>
      <c r="E299" s="43"/>
      <c r="F299" s="43"/>
      <c r="G299" s="43"/>
      <c r="H299" s="43"/>
      <c r="I299" s="46" t="str">
        <f t="shared" si="5"/>
        <v>2017-716884-CCI-551</v>
      </c>
    </row>
    <row r="300" spans="1:9" x14ac:dyDescent="0.25">
      <c r="A300" s="42" t="s">
        <v>1429</v>
      </c>
      <c r="B300" s="43">
        <v>407098</v>
      </c>
      <c r="C300" s="43"/>
      <c r="D300" s="43"/>
      <c r="E300" s="43"/>
      <c r="F300" s="43"/>
      <c r="G300" s="43"/>
      <c r="H300" s="43"/>
      <c r="I300" s="46" t="str">
        <f t="shared" si="5"/>
        <v>2017-407098-CCI-551</v>
      </c>
    </row>
    <row r="301" spans="1:9" x14ac:dyDescent="0.25">
      <c r="A301" s="42" t="s">
        <v>1430</v>
      </c>
      <c r="B301" s="43">
        <v>516895</v>
      </c>
      <c r="C301" s="43"/>
      <c r="D301" s="43"/>
      <c r="E301" s="43"/>
      <c r="F301" s="43"/>
      <c r="G301" s="43"/>
      <c r="H301" s="43"/>
      <c r="I301" s="46" t="str">
        <f t="shared" si="5"/>
        <v>2017-516895-CCI-551</v>
      </c>
    </row>
    <row r="302" spans="1:9" x14ac:dyDescent="0.25">
      <c r="A302" s="42" t="s">
        <v>1431</v>
      </c>
      <c r="B302" s="43">
        <v>326827</v>
      </c>
      <c r="C302" s="43"/>
      <c r="D302" s="43"/>
      <c r="E302" s="43"/>
      <c r="F302" s="43"/>
      <c r="G302" s="43"/>
      <c r="H302" s="43"/>
      <c r="I302" s="46" t="str">
        <f t="shared" si="5"/>
        <v>2017-326827-CCI-551</v>
      </c>
    </row>
    <row r="303" spans="1:9" x14ac:dyDescent="0.25">
      <c r="A303" s="42" t="s">
        <v>1432</v>
      </c>
      <c r="B303" s="43">
        <v>166815</v>
      </c>
      <c r="C303" s="43"/>
      <c r="D303" s="43"/>
      <c r="E303" s="43"/>
      <c r="F303" s="43"/>
      <c r="G303" s="43"/>
      <c r="H303" s="43"/>
      <c r="I303" s="46" t="str">
        <f t="shared" si="5"/>
        <v>2017-166815-CCI-551</v>
      </c>
    </row>
    <row r="304" spans="1:9" x14ac:dyDescent="0.25">
      <c r="A304" s="42" t="s">
        <v>1433</v>
      </c>
      <c r="B304" s="43">
        <v>306807</v>
      </c>
      <c r="C304" s="43"/>
      <c r="D304" s="43"/>
      <c r="E304" s="43"/>
      <c r="F304" s="43"/>
      <c r="G304" s="43"/>
      <c r="H304" s="43"/>
      <c r="I304" s="46" t="str">
        <f t="shared" si="5"/>
        <v>2017-306807-CCI-551</v>
      </c>
    </row>
    <row r="305" spans="1:9" x14ac:dyDescent="0.25">
      <c r="A305" s="42" t="s">
        <v>1434</v>
      </c>
      <c r="B305" s="43">
        <v>676881</v>
      </c>
      <c r="C305" s="43"/>
      <c r="D305" s="43"/>
      <c r="E305" s="43"/>
      <c r="F305" s="43"/>
      <c r="G305" s="43"/>
      <c r="H305" s="43"/>
      <c r="I305" s="46" t="str">
        <f t="shared" si="5"/>
        <v>2017-676881-CCI-551</v>
      </c>
    </row>
    <row r="306" spans="1:9" x14ac:dyDescent="0.25">
      <c r="A306" s="42" t="s">
        <v>1435</v>
      </c>
      <c r="B306" s="43">
        <v>136898</v>
      </c>
      <c r="C306" s="43"/>
      <c r="D306" s="43"/>
      <c r="E306" s="43"/>
      <c r="F306" s="43"/>
      <c r="G306" s="43"/>
      <c r="H306" s="43"/>
      <c r="I306" s="46" t="str">
        <f t="shared" si="5"/>
        <v>2017-136898-CCI-551</v>
      </c>
    </row>
    <row r="307" spans="1:9" x14ac:dyDescent="0.25">
      <c r="A307" s="42" t="s">
        <v>1436</v>
      </c>
      <c r="B307" s="43">
        <v>406916</v>
      </c>
      <c r="C307" s="43"/>
      <c r="D307" s="43"/>
      <c r="E307" s="43"/>
      <c r="F307" s="43"/>
      <c r="G307" s="43"/>
      <c r="H307" s="43"/>
      <c r="I307" s="46" t="str">
        <f t="shared" si="5"/>
        <v>2017-406916-CCI-551</v>
      </c>
    </row>
    <row r="308" spans="1:9" x14ac:dyDescent="0.25">
      <c r="A308" s="42" t="s">
        <v>1437</v>
      </c>
      <c r="B308" s="43">
        <v>366811</v>
      </c>
      <c r="C308" s="43"/>
      <c r="D308" s="43"/>
      <c r="E308" s="43"/>
      <c r="F308" s="43"/>
      <c r="G308" s="43"/>
      <c r="H308" s="43"/>
      <c r="I308" s="46" t="str">
        <f t="shared" si="5"/>
        <v>2017-366811-CCI-551</v>
      </c>
    </row>
    <row r="309" spans="1:9" x14ac:dyDescent="0.25">
      <c r="A309" s="45" t="s">
        <v>1438</v>
      </c>
      <c r="B309" s="46">
        <v>286806</v>
      </c>
      <c r="C309" s="46"/>
      <c r="D309" s="46"/>
      <c r="E309" s="46"/>
      <c r="F309" s="46"/>
      <c r="G309" s="46"/>
      <c r="H309" s="46"/>
      <c r="I309" s="46" t="str">
        <f t="shared" si="5"/>
        <v>2017-286806-CCI-551</v>
      </c>
    </row>
    <row r="310" spans="1:9" x14ac:dyDescent="0.25">
      <c r="A310" s="45" t="s">
        <v>1439</v>
      </c>
      <c r="B310" s="46">
        <v>376802</v>
      </c>
      <c r="C310" s="46"/>
      <c r="D310" s="46"/>
      <c r="E310" s="46"/>
      <c r="F310" s="46"/>
      <c r="G310" s="46"/>
      <c r="H310" s="46"/>
      <c r="I310" s="46" t="str">
        <f t="shared" si="5"/>
        <v>2017-376802-CCI-551</v>
      </c>
    </row>
    <row r="311" spans="1:9" x14ac:dyDescent="0.25">
      <c r="A311" s="42" t="s">
        <v>1440</v>
      </c>
      <c r="B311" s="43">
        <v>686804</v>
      </c>
      <c r="C311" s="43"/>
      <c r="D311" s="43"/>
      <c r="E311" s="43"/>
      <c r="F311" s="43"/>
      <c r="G311" s="43"/>
      <c r="H311" s="43"/>
      <c r="I311" s="46" t="str">
        <f t="shared" si="5"/>
        <v>2017-686804-CCI-551</v>
      </c>
    </row>
    <row r="312" spans="1:9" x14ac:dyDescent="0.25">
      <c r="A312" s="42" t="s">
        <v>1441</v>
      </c>
      <c r="B312" s="43">
        <v>676803</v>
      </c>
      <c r="C312" s="43"/>
      <c r="D312" s="43"/>
      <c r="E312" s="43"/>
      <c r="F312" s="43"/>
      <c r="G312" s="43"/>
      <c r="H312" s="43"/>
      <c r="I312" s="46" t="str">
        <f t="shared" si="5"/>
        <v>2017-676803-CCI-551</v>
      </c>
    </row>
    <row r="313" spans="1:9" x14ac:dyDescent="0.25">
      <c r="A313" s="42" t="s">
        <v>1442</v>
      </c>
      <c r="B313" s="43">
        <v>516893</v>
      </c>
      <c r="C313" s="43"/>
      <c r="D313" s="43"/>
      <c r="E313" s="43"/>
      <c r="F313" s="43"/>
      <c r="G313" s="43"/>
      <c r="H313" s="43"/>
      <c r="I313" s="46" t="str">
        <f t="shared" si="5"/>
        <v>2017-516893-CCI-551</v>
      </c>
    </row>
    <row r="314" spans="1:9" x14ac:dyDescent="0.25">
      <c r="A314" s="42" t="s">
        <v>1443</v>
      </c>
      <c r="B314" s="43">
        <v>296801</v>
      </c>
      <c r="C314" s="43"/>
      <c r="D314" s="43"/>
      <c r="E314" s="43"/>
      <c r="F314" s="43"/>
      <c r="G314" s="43"/>
      <c r="H314" s="43"/>
      <c r="I314" s="46" t="str">
        <f t="shared" si="5"/>
        <v>2017-296801-CCI-551</v>
      </c>
    </row>
    <row r="315" spans="1:9" x14ac:dyDescent="0.25">
      <c r="A315" s="42" t="s">
        <v>1444</v>
      </c>
      <c r="B315" s="43">
        <v>322662</v>
      </c>
      <c r="C315" s="43"/>
      <c r="D315" s="43"/>
      <c r="E315" s="43"/>
      <c r="F315" s="43"/>
      <c r="G315" s="43"/>
      <c r="H315" s="43"/>
      <c r="I315" s="46" t="str">
        <f t="shared" si="5"/>
        <v>2017-322662-CCI-551</v>
      </c>
    </row>
    <row r="316" spans="1:9" x14ac:dyDescent="0.25">
      <c r="A316" s="42" t="s">
        <v>1445</v>
      </c>
      <c r="B316" s="43">
        <v>326833</v>
      </c>
      <c r="C316" s="43"/>
      <c r="D316" s="43"/>
      <c r="E316" s="43"/>
      <c r="F316" s="43"/>
      <c r="G316" s="43"/>
      <c r="H316" s="43"/>
      <c r="I316" s="46" t="str">
        <f t="shared" si="5"/>
        <v>2017-326833-CCI-551</v>
      </c>
    </row>
    <row r="317" spans="1:9" x14ac:dyDescent="0.25">
      <c r="A317" s="42" t="s">
        <v>1446</v>
      </c>
      <c r="B317" s="43">
        <v>406949</v>
      </c>
      <c r="C317" s="43"/>
      <c r="D317" s="43"/>
      <c r="E317" s="43"/>
      <c r="F317" s="43"/>
      <c r="G317" s="43"/>
      <c r="H317" s="43"/>
      <c r="I317" s="46" t="str">
        <f t="shared" si="5"/>
        <v>2017-406949-CCI-551</v>
      </c>
    </row>
    <row r="318" spans="1:9" x14ac:dyDescent="0.25">
      <c r="A318" s="42" t="s">
        <v>1447</v>
      </c>
      <c r="B318" s="43">
        <v>176812</v>
      </c>
      <c r="C318" s="43"/>
      <c r="D318" s="43"/>
      <c r="E318" s="43"/>
      <c r="F318" s="43"/>
      <c r="G318" s="43"/>
      <c r="H318" s="43"/>
      <c r="I318" s="46" t="str">
        <f t="shared" si="5"/>
        <v>2017-176812-CCI-551</v>
      </c>
    </row>
    <row r="319" spans="1:9" x14ac:dyDescent="0.25">
      <c r="A319" s="42" t="s">
        <v>1031</v>
      </c>
      <c r="B319" s="43">
        <v>401489</v>
      </c>
      <c r="C319" s="43"/>
      <c r="D319" s="43"/>
      <c r="E319" s="43"/>
      <c r="F319" s="43"/>
      <c r="G319" s="43"/>
      <c r="H319" s="43"/>
      <c r="I319" s="46" t="str">
        <f t="shared" si="5"/>
        <v>2017-401489-CCI-551</v>
      </c>
    </row>
    <row r="320" spans="1:9" x14ac:dyDescent="0.25">
      <c r="A320" s="42" t="s">
        <v>1448</v>
      </c>
      <c r="B320" s="43">
        <v>306833</v>
      </c>
      <c r="C320" s="43"/>
      <c r="D320" s="43"/>
      <c r="E320" s="43"/>
      <c r="F320" s="43"/>
      <c r="G320" s="43"/>
      <c r="H320" s="43"/>
      <c r="I320" s="46" t="str">
        <f t="shared" si="5"/>
        <v>2017-306833-CCI-551</v>
      </c>
    </row>
    <row r="321" spans="1:9" x14ac:dyDescent="0.25">
      <c r="A321" s="42" t="s">
        <v>1449</v>
      </c>
      <c r="B321" s="43">
        <v>407035</v>
      </c>
      <c r="C321" s="43"/>
      <c r="D321" s="43"/>
      <c r="E321" s="43"/>
      <c r="F321" s="43"/>
      <c r="G321" s="43"/>
      <c r="H321" s="43"/>
      <c r="I321" s="46" t="str">
        <f t="shared" si="5"/>
        <v>2017-407035-CCI-551</v>
      </c>
    </row>
    <row r="322" spans="1:9" x14ac:dyDescent="0.25">
      <c r="A322" s="42" t="s">
        <v>1450</v>
      </c>
      <c r="B322" s="43">
        <v>96814</v>
      </c>
      <c r="C322" s="43"/>
      <c r="D322" s="43"/>
      <c r="E322" s="43"/>
      <c r="F322" s="43"/>
      <c r="G322" s="43"/>
      <c r="H322" s="43"/>
      <c r="I322" s="46" t="str">
        <f t="shared" si="5"/>
        <v>2017-96814-CCI-551</v>
      </c>
    </row>
    <row r="323" spans="1:9" x14ac:dyDescent="0.25">
      <c r="A323" s="42" t="s">
        <v>1451</v>
      </c>
      <c r="B323" s="43">
        <v>106805</v>
      </c>
      <c r="C323" s="43"/>
      <c r="D323" s="43"/>
      <c r="E323" s="43"/>
      <c r="F323" s="43"/>
      <c r="G323" s="43"/>
      <c r="H323" s="43"/>
      <c r="I323" s="46" t="str">
        <f t="shared" si="5"/>
        <v>2017-106805-CCI-551</v>
      </c>
    </row>
    <row r="324" spans="1:9" x14ac:dyDescent="0.25">
      <c r="A324" s="42" t="s">
        <v>1452</v>
      </c>
      <c r="B324" s="43">
        <v>402652</v>
      </c>
      <c r="C324" s="43"/>
      <c r="D324" s="43"/>
      <c r="E324" s="43"/>
      <c r="F324" s="43"/>
      <c r="G324" s="43"/>
      <c r="H324" s="43"/>
      <c r="I324" s="46" t="str">
        <f t="shared" si="5"/>
        <v>2017-402652-CCI-551</v>
      </c>
    </row>
    <row r="325" spans="1:9" x14ac:dyDescent="0.25">
      <c r="A325" s="42" t="s">
        <v>1453</v>
      </c>
      <c r="B325" s="43">
        <v>407043</v>
      </c>
      <c r="C325" s="43"/>
      <c r="D325" s="43"/>
      <c r="E325" s="43"/>
      <c r="F325" s="43"/>
      <c r="G325" s="43"/>
      <c r="H325" s="43"/>
      <c r="I325" s="46" t="str">
        <f t="shared" si="5"/>
        <v>2017-407043-CCI-551</v>
      </c>
    </row>
    <row r="326" spans="1:9" x14ac:dyDescent="0.25">
      <c r="A326" s="42" t="s">
        <v>1454</v>
      </c>
      <c r="B326" s="43">
        <v>416817</v>
      </c>
      <c r="C326" s="43"/>
      <c r="D326" s="43"/>
      <c r="E326" s="43"/>
      <c r="F326" s="43"/>
      <c r="G326" s="43"/>
      <c r="H326" s="43"/>
      <c r="I326" s="46" t="str">
        <f t="shared" si="5"/>
        <v>2017-416817-CCI-551</v>
      </c>
    </row>
    <row r="327" spans="1:9" x14ac:dyDescent="0.25">
      <c r="A327" s="42" t="s">
        <v>1455</v>
      </c>
      <c r="B327" s="43">
        <v>402653</v>
      </c>
      <c r="C327" s="43"/>
      <c r="D327" s="43"/>
      <c r="E327" s="43"/>
      <c r="F327" s="43"/>
      <c r="G327" s="43"/>
      <c r="H327" s="43"/>
      <c r="I327" s="46" t="str">
        <f t="shared" si="5"/>
        <v>2017-402653-CCI-551</v>
      </c>
    </row>
    <row r="328" spans="1:9" x14ac:dyDescent="0.25">
      <c r="A328" s="42" t="s">
        <v>1456</v>
      </c>
      <c r="B328" s="43">
        <v>686809</v>
      </c>
      <c r="C328" s="43"/>
      <c r="D328" s="43"/>
      <c r="E328" s="43"/>
      <c r="F328" s="43"/>
      <c r="G328" s="43"/>
      <c r="H328" s="43"/>
      <c r="I328" s="46" t="str">
        <f t="shared" si="5"/>
        <v>2017-686809-CCI-551</v>
      </c>
    </row>
    <row r="329" spans="1:9" x14ac:dyDescent="0.25">
      <c r="A329" s="42" t="s">
        <v>1457</v>
      </c>
      <c r="B329" s="43">
        <v>346807</v>
      </c>
      <c r="C329" s="43"/>
      <c r="D329" s="43"/>
      <c r="E329" s="43"/>
      <c r="F329" s="43"/>
      <c r="G329" s="43"/>
      <c r="H329" s="43"/>
      <c r="I329" s="46" t="str">
        <f t="shared" si="5"/>
        <v>2017-346807-CCI-551</v>
      </c>
    </row>
    <row r="330" spans="1:9" x14ac:dyDescent="0.25">
      <c r="A330" s="42" t="s">
        <v>1458</v>
      </c>
      <c r="B330" s="43">
        <v>407010</v>
      </c>
      <c r="C330" s="43"/>
      <c r="D330" s="43"/>
      <c r="E330" s="43"/>
      <c r="F330" s="43"/>
      <c r="G330" s="43"/>
      <c r="H330" s="43"/>
      <c r="I330" s="46" t="str">
        <f t="shared" si="5"/>
        <v>2017-407010-CCI-551</v>
      </c>
    </row>
    <row r="331" spans="1:9" x14ac:dyDescent="0.25">
      <c r="A331" s="42" t="s">
        <v>1459</v>
      </c>
      <c r="B331" s="43">
        <v>506902</v>
      </c>
      <c r="C331" s="43"/>
      <c r="D331" s="43"/>
      <c r="E331" s="43"/>
      <c r="F331" s="43"/>
      <c r="G331" s="43"/>
      <c r="H331" s="43"/>
      <c r="I331" s="46" t="str">
        <f t="shared" si="5"/>
        <v>2017-506902-CCI-551</v>
      </c>
    </row>
    <row r="332" spans="1:9" x14ac:dyDescent="0.25">
      <c r="A332" s="42" t="s">
        <v>1460</v>
      </c>
      <c r="B332" s="43">
        <v>403210</v>
      </c>
      <c r="C332" s="43"/>
      <c r="D332" s="43"/>
      <c r="E332" s="43"/>
      <c r="F332" s="43"/>
      <c r="G332" s="43"/>
      <c r="H332" s="43"/>
      <c r="I332" s="46" t="str">
        <f t="shared" si="5"/>
        <v>2017-403210-CCI-551</v>
      </c>
    </row>
    <row r="333" spans="1:9" x14ac:dyDescent="0.25">
      <c r="A333" s="42" t="s">
        <v>1461</v>
      </c>
      <c r="B333" s="43">
        <v>676802</v>
      </c>
      <c r="C333" s="43"/>
      <c r="D333" s="43"/>
      <c r="E333" s="43"/>
      <c r="F333" s="43"/>
      <c r="G333" s="43"/>
      <c r="H333" s="43"/>
      <c r="I333" s="46" t="str">
        <f t="shared" si="5"/>
        <v>2017-676802-CCI-551</v>
      </c>
    </row>
    <row r="334" spans="1:9" x14ac:dyDescent="0.25">
      <c r="A334" s="42" t="s">
        <v>1462</v>
      </c>
      <c r="B334" s="43">
        <v>407059</v>
      </c>
      <c r="C334" s="43"/>
      <c r="D334" s="43"/>
      <c r="E334" s="43"/>
      <c r="F334" s="43"/>
      <c r="G334" s="43"/>
      <c r="H334" s="43"/>
      <c r="I334" s="46" t="str">
        <f t="shared" si="5"/>
        <v>2017-407059-CCI-551</v>
      </c>
    </row>
    <row r="335" spans="1:9" x14ac:dyDescent="0.25">
      <c r="A335" s="42" t="s">
        <v>1463</v>
      </c>
      <c r="B335" s="43">
        <v>636814</v>
      </c>
      <c r="C335" s="43"/>
      <c r="D335" s="43"/>
      <c r="E335" s="43"/>
      <c r="F335" s="43"/>
      <c r="G335" s="43"/>
      <c r="H335" s="43"/>
      <c r="I335" s="46" t="str">
        <f t="shared" si="5"/>
        <v>2017-636814-CCI-551</v>
      </c>
    </row>
    <row r="336" spans="1:9" x14ac:dyDescent="0.25">
      <c r="A336" s="42" t="s">
        <v>1464</v>
      </c>
      <c r="B336" s="43">
        <v>352540</v>
      </c>
      <c r="C336" s="43"/>
      <c r="D336" s="43"/>
      <c r="E336" s="43"/>
      <c r="F336" s="43"/>
      <c r="G336" s="43"/>
      <c r="H336" s="43"/>
      <c r="I336" s="46" t="str">
        <f t="shared" si="5"/>
        <v>2017-352540-CCI-551</v>
      </c>
    </row>
    <row r="337" spans="1:9" x14ac:dyDescent="0.25">
      <c r="A337" s="42" t="s">
        <v>1465</v>
      </c>
      <c r="B337" s="43">
        <v>402567</v>
      </c>
      <c r="C337" s="43"/>
      <c r="D337" s="43"/>
      <c r="E337" s="43"/>
      <c r="F337" s="43"/>
      <c r="G337" s="43"/>
      <c r="H337" s="43"/>
      <c r="I337" s="46" t="str">
        <f t="shared" si="5"/>
        <v>2017-402567-CCI-551</v>
      </c>
    </row>
    <row r="338" spans="1:9" x14ac:dyDescent="0.25">
      <c r="A338" s="42" t="s">
        <v>1466</v>
      </c>
      <c r="B338" s="43">
        <v>166814</v>
      </c>
      <c r="C338" s="43"/>
      <c r="D338" s="43"/>
      <c r="E338" s="43"/>
      <c r="F338" s="43"/>
      <c r="G338" s="43"/>
      <c r="H338" s="43"/>
      <c r="I338" s="46" t="str">
        <f t="shared" si="5"/>
        <v>2017-166814-CCI-551</v>
      </c>
    </row>
    <row r="339" spans="1:9" x14ac:dyDescent="0.25">
      <c r="A339" s="42" t="s">
        <v>1467</v>
      </c>
      <c r="B339" s="43">
        <v>406800</v>
      </c>
      <c r="C339" s="43"/>
      <c r="D339" s="43"/>
      <c r="E339" s="43"/>
      <c r="F339" s="43"/>
      <c r="G339" s="43"/>
      <c r="H339" s="43"/>
      <c r="I339" s="46" t="str">
        <f t="shared" si="5"/>
        <v>2017-406800-CCI-551</v>
      </c>
    </row>
    <row r="340" spans="1:9" x14ac:dyDescent="0.25">
      <c r="A340" s="42" t="s">
        <v>1468</v>
      </c>
      <c r="B340" s="43">
        <v>566810</v>
      </c>
      <c r="C340" s="43"/>
      <c r="D340" s="43"/>
      <c r="E340" s="43"/>
      <c r="F340" s="43"/>
      <c r="G340" s="43"/>
      <c r="H340" s="43"/>
      <c r="I340" s="46" t="str">
        <f t="shared" si="5"/>
        <v>2017-566810-CCI-551</v>
      </c>
    </row>
    <row r="341" spans="1:9" x14ac:dyDescent="0.25">
      <c r="A341" s="42" t="s">
        <v>1469</v>
      </c>
      <c r="B341" s="43">
        <v>706803</v>
      </c>
      <c r="C341" s="43"/>
      <c r="D341" s="43"/>
      <c r="E341" s="43"/>
      <c r="F341" s="43"/>
      <c r="G341" s="43"/>
      <c r="H341" s="43"/>
      <c r="I341" s="46" t="str">
        <f t="shared" si="5"/>
        <v>2017-706803-CCI-551</v>
      </c>
    </row>
    <row r="342" spans="1:9" x14ac:dyDescent="0.25">
      <c r="A342" s="42" t="s">
        <v>1470</v>
      </c>
      <c r="B342" s="43">
        <v>377213</v>
      </c>
      <c r="C342" s="43"/>
      <c r="D342" s="43"/>
      <c r="E342" s="43"/>
      <c r="F342" s="43"/>
      <c r="G342" s="43"/>
      <c r="H342" s="43"/>
      <c r="I342" s="46" t="str">
        <f t="shared" si="5"/>
        <v>2017-377213-CCI-551</v>
      </c>
    </row>
    <row r="343" spans="1:9" x14ac:dyDescent="0.25">
      <c r="A343" s="42" t="s">
        <v>1471</v>
      </c>
      <c r="B343" s="43">
        <v>407042</v>
      </c>
      <c r="C343" s="43"/>
      <c r="D343" s="43"/>
      <c r="E343" s="43"/>
      <c r="F343" s="43"/>
      <c r="G343" s="43"/>
      <c r="H343" s="43"/>
      <c r="I343" s="46" t="str">
        <f t="shared" si="5"/>
        <v>2017-407042-CCI-551</v>
      </c>
    </row>
    <row r="344" spans="1:9" x14ac:dyDescent="0.25">
      <c r="A344" s="42" t="s">
        <v>1472</v>
      </c>
      <c r="B344" s="43">
        <v>52638</v>
      </c>
      <c r="C344" s="43"/>
      <c r="D344" s="43"/>
      <c r="E344" s="43"/>
      <c r="F344" s="43"/>
      <c r="G344" s="43"/>
      <c r="H344" s="43"/>
      <c r="I344" s="46" t="str">
        <f t="shared" si="5"/>
        <v>2017-52638-CCI-551</v>
      </c>
    </row>
    <row r="345" spans="1:9" x14ac:dyDescent="0.25">
      <c r="A345" s="42" t="s">
        <v>1473</v>
      </c>
      <c r="B345" s="43">
        <v>636815</v>
      </c>
      <c r="C345" s="43"/>
      <c r="D345" s="43"/>
      <c r="E345" s="43"/>
      <c r="F345" s="43"/>
      <c r="G345" s="43"/>
      <c r="H345" s="43"/>
      <c r="I345" s="46" t="str">
        <f t="shared" si="5"/>
        <v>2017-636815-CCI-551</v>
      </c>
    </row>
    <row r="346" spans="1:9" x14ac:dyDescent="0.25">
      <c r="A346" s="42" t="s">
        <v>1474</v>
      </c>
      <c r="B346" s="43">
        <v>436809</v>
      </c>
      <c r="C346" s="43"/>
      <c r="D346" s="43"/>
      <c r="E346" s="43"/>
      <c r="F346" s="43"/>
      <c r="G346" s="43"/>
      <c r="H346" s="43"/>
      <c r="I346" s="46" t="str">
        <f t="shared" si="5"/>
        <v>2017-436809-CCI-551</v>
      </c>
    </row>
    <row r="347" spans="1:9" x14ac:dyDescent="0.25">
      <c r="A347" s="42" t="s">
        <v>1475</v>
      </c>
      <c r="B347" s="43">
        <v>426802</v>
      </c>
      <c r="C347" s="43"/>
      <c r="D347" s="43"/>
      <c r="E347" s="43"/>
      <c r="F347" s="43"/>
      <c r="G347" s="43"/>
      <c r="H347" s="43"/>
      <c r="I347" s="46" t="str">
        <f t="shared" si="5"/>
        <v>2017-426802-CCI-551</v>
      </c>
    </row>
    <row r="348" spans="1:9" x14ac:dyDescent="0.25">
      <c r="A348" s="42" t="s">
        <v>1476</v>
      </c>
      <c r="B348" s="43">
        <v>407054</v>
      </c>
      <c r="C348" s="43"/>
      <c r="D348" s="43"/>
      <c r="E348" s="43"/>
      <c r="F348" s="43"/>
      <c r="G348" s="43"/>
      <c r="H348" s="43"/>
      <c r="I348" s="46" t="str">
        <f t="shared" si="5"/>
        <v>2017-407054-CCI-551</v>
      </c>
    </row>
    <row r="349" spans="1:9" x14ac:dyDescent="0.25">
      <c r="A349" s="42" t="s">
        <v>1477</v>
      </c>
      <c r="B349" s="43">
        <v>516891</v>
      </c>
      <c r="C349" s="43"/>
      <c r="D349" s="43"/>
      <c r="E349" s="43"/>
      <c r="F349" s="43"/>
      <c r="G349" s="43"/>
      <c r="H349" s="43"/>
      <c r="I349" s="46" t="str">
        <f t="shared" si="5"/>
        <v>2017-516891-CCI-551</v>
      </c>
    </row>
    <row r="350" spans="1:9" x14ac:dyDescent="0.25">
      <c r="A350" s="45" t="s">
        <v>1479</v>
      </c>
      <c r="B350" s="47" t="s">
        <v>1478</v>
      </c>
      <c r="C350" s="47"/>
      <c r="D350" s="47"/>
      <c r="E350" s="47"/>
      <c r="F350" s="47"/>
      <c r="G350" s="47"/>
      <c r="H350" s="47"/>
      <c r="I350" s="46" t="str">
        <f t="shared" si="5"/>
        <v>2017-056807-CCI-551</v>
      </c>
    </row>
    <row r="351" spans="1:9" x14ac:dyDescent="0.25">
      <c r="A351" s="42" t="s">
        <v>1480</v>
      </c>
      <c r="B351" s="43">
        <v>376812</v>
      </c>
      <c r="C351" s="43"/>
      <c r="D351" s="43"/>
      <c r="E351" s="43"/>
      <c r="F351" s="43"/>
      <c r="G351" s="43"/>
      <c r="H351" s="43"/>
      <c r="I351" s="46" t="str">
        <f t="shared" si="5"/>
        <v>2017-376812-CCI-551</v>
      </c>
    </row>
    <row r="352" spans="1:9" x14ac:dyDescent="0.25">
      <c r="A352" s="42" t="s">
        <v>1481</v>
      </c>
      <c r="B352" s="43">
        <v>706804</v>
      </c>
      <c r="C352" s="43"/>
      <c r="D352" s="43"/>
      <c r="E352" s="43"/>
      <c r="F352" s="43"/>
      <c r="G352" s="43"/>
      <c r="H352" s="43"/>
      <c r="I352" s="46" t="str">
        <f t="shared" si="5"/>
        <v>2017-706804-CCI-551</v>
      </c>
    </row>
    <row r="353" spans="1:9" x14ac:dyDescent="0.25">
      <c r="A353" s="42" t="s">
        <v>1482</v>
      </c>
      <c r="B353" s="43">
        <v>326825</v>
      </c>
      <c r="C353" s="43"/>
      <c r="D353" s="43"/>
      <c r="E353" s="43"/>
      <c r="F353" s="43"/>
      <c r="G353" s="43"/>
      <c r="H353" s="43"/>
      <c r="I353" s="46" t="str">
        <f t="shared" si="5"/>
        <v>2017-326825-CCI-551</v>
      </c>
    </row>
    <row r="354" spans="1:9" x14ac:dyDescent="0.25">
      <c r="A354" s="42" t="s">
        <v>1483</v>
      </c>
      <c r="B354" s="43">
        <v>186838</v>
      </c>
      <c r="C354" s="43"/>
      <c r="D354" s="43"/>
      <c r="E354" s="43"/>
      <c r="F354" s="43"/>
      <c r="G354" s="43"/>
      <c r="H354" s="43"/>
      <c r="I354" s="46" t="str">
        <f t="shared" si="5"/>
        <v>2017-186838-CCI-551</v>
      </c>
    </row>
    <row r="355" spans="1:9" x14ac:dyDescent="0.25">
      <c r="A355" s="42" t="s">
        <v>1484</v>
      </c>
      <c r="B355" s="43">
        <v>566812</v>
      </c>
      <c r="C355" s="43"/>
      <c r="D355" s="43"/>
      <c r="E355" s="43"/>
      <c r="F355" s="43"/>
      <c r="G355" s="43"/>
      <c r="H355" s="43"/>
      <c r="I355" s="46" t="str">
        <f t="shared" si="5"/>
        <v>2017-566812-CCI-551</v>
      </c>
    </row>
    <row r="356" spans="1:9" x14ac:dyDescent="0.25">
      <c r="A356" s="42" t="s">
        <v>1485</v>
      </c>
      <c r="B356" s="43">
        <v>456803</v>
      </c>
      <c r="C356" s="43"/>
      <c r="D356" s="43"/>
      <c r="E356" s="43"/>
      <c r="F356" s="43"/>
      <c r="G356" s="43"/>
      <c r="H356" s="43"/>
      <c r="I356" s="46" t="str">
        <f t="shared" si="5"/>
        <v>2017-456803-CCI-551</v>
      </c>
    </row>
    <row r="357" spans="1:9" x14ac:dyDescent="0.25">
      <c r="A357" s="42" t="s">
        <v>1486</v>
      </c>
      <c r="B357" s="43">
        <v>497241</v>
      </c>
      <c r="C357" s="43"/>
      <c r="D357" s="43"/>
      <c r="E357" s="43"/>
      <c r="F357" s="43"/>
      <c r="G357" s="43"/>
      <c r="H357" s="43"/>
      <c r="I357" s="46" t="str">
        <f t="shared" si="5"/>
        <v>2017-497241-CCI-551</v>
      </c>
    </row>
    <row r="358" spans="1:9" x14ac:dyDescent="0.25">
      <c r="A358" s="42" t="s">
        <v>1487</v>
      </c>
      <c r="B358" s="43">
        <v>556805</v>
      </c>
      <c r="C358" s="43"/>
      <c r="D358" s="43"/>
      <c r="E358" s="43"/>
      <c r="F358" s="43"/>
      <c r="G358" s="43"/>
      <c r="H358" s="43"/>
      <c r="I358" s="46" t="str">
        <f t="shared" si="5"/>
        <v>2017-556805-CCI-551</v>
      </c>
    </row>
    <row r="359" spans="1:9" x14ac:dyDescent="0.25">
      <c r="A359" s="42" t="s">
        <v>1488</v>
      </c>
      <c r="B359" s="43">
        <v>356801</v>
      </c>
      <c r="C359" s="43"/>
      <c r="D359" s="43"/>
      <c r="E359" s="43"/>
      <c r="F359" s="43"/>
      <c r="G359" s="43"/>
      <c r="H359" s="43"/>
      <c r="I359" s="46" t="str">
        <f t="shared" ref="I359:I422" si="6">CONCATENATE(2017,"-",B359,"-","CCI","-",551)</f>
        <v>2017-356801-CCI-551</v>
      </c>
    </row>
    <row r="360" spans="1:9" x14ac:dyDescent="0.25">
      <c r="A360" s="42" t="s">
        <v>1489</v>
      </c>
      <c r="B360" s="43">
        <v>432661</v>
      </c>
      <c r="C360" s="43"/>
      <c r="D360" s="43"/>
      <c r="E360" s="43"/>
      <c r="F360" s="43"/>
      <c r="G360" s="43"/>
      <c r="H360" s="43"/>
      <c r="I360" s="46" t="str">
        <f t="shared" si="6"/>
        <v>2017-432661-CCI-551</v>
      </c>
    </row>
    <row r="361" spans="1:9" x14ac:dyDescent="0.25">
      <c r="A361" s="42" t="s">
        <v>1490</v>
      </c>
      <c r="B361" s="43">
        <v>504243</v>
      </c>
      <c r="C361" s="43"/>
      <c r="D361" s="43"/>
      <c r="E361" s="43"/>
      <c r="F361" s="43"/>
      <c r="G361" s="43"/>
      <c r="H361" s="43"/>
      <c r="I361" s="46" t="str">
        <f t="shared" si="6"/>
        <v>2017-504243-CCI-551</v>
      </c>
    </row>
    <row r="362" spans="1:9" x14ac:dyDescent="0.25">
      <c r="A362" s="42" t="s">
        <v>1492</v>
      </c>
      <c r="B362" s="44" t="s">
        <v>1491</v>
      </c>
      <c r="C362" s="44"/>
      <c r="D362" s="44"/>
      <c r="E362" s="44"/>
      <c r="F362" s="44"/>
      <c r="G362" s="44"/>
      <c r="H362" s="44"/>
      <c r="I362" s="46" t="str">
        <f t="shared" si="6"/>
        <v>2017-002464-CCI-551</v>
      </c>
    </row>
    <row r="363" spans="1:9" x14ac:dyDescent="0.25">
      <c r="A363" s="42" t="s">
        <v>1493</v>
      </c>
      <c r="B363" s="43">
        <v>406812</v>
      </c>
      <c r="C363" s="43"/>
      <c r="D363" s="43"/>
      <c r="E363" s="43"/>
      <c r="F363" s="43"/>
      <c r="G363" s="43"/>
      <c r="H363" s="43"/>
      <c r="I363" s="46" t="str">
        <f t="shared" si="6"/>
        <v>2017-406812-CCI-551</v>
      </c>
    </row>
    <row r="364" spans="1:9" x14ac:dyDescent="0.25">
      <c r="A364" s="42" t="s">
        <v>1494</v>
      </c>
      <c r="B364" s="43">
        <v>566802</v>
      </c>
      <c r="C364" s="43"/>
      <c r="D364" s="43"/>
      <c r="E364" s="43"/>
      <c r="F364" s="43"/>
      <c r="G364" s="43"/>
      <c r="H364" s="43"/>
      <c r="I364" s="46" t="str">
        <f t="shared" si="6"/>
        <v>2017-566802-CCI-551</v>
      </c>
    </row>
    <row r="365" spans="1:9" x14ac:dyDescent="0.25">
      <c r="A365" s="42" t="s">
        <v>1495</v>
      </c>
      <c r="B365" s="43">
        <v>508833</v>
      </c>
      <c r="C365" s="43"/>
      <c r="D365" s="43"/>
      <c r="E365" s="43"/>
      <c r="F365" s="43"/>
      <c r="G365" s="43"/>
      <c r="H365" s="43"/>
      <c r="I365" s="46" t="str">
        <f t="shared" si="6"/>
        <v>2017-508833-CCI-551</v>
      </c>
    </row>
    <row r="366" spans="1:9" x14ac:dyDescent="0.25">
      <c r="A366" s="42" t="s">
        <v>1496</v>
      </c>
      <c r="B366" s="43">
        <v>226815</v>
      </c>
      <c r="C366" s="43"/>
      <c r="D366" s="43"/>
      <c r="E366" s="43"/>
      <c r="F366" s="43"/>
      <c r="G366" s="43"/>
      <c r="H366" s="43"/>
      <c r="I366" s="46" t="str">
        <f t="shared" si="6"/>
        <v>2017-226815-CCI-551</v>
      </c>
    </row>
    <row r="367" spans="1:9" x14ac:dyDescent="0.25">
      <c r="A367" s="42" t="s">
        <v>1497</v>
      </c>
      <c r="B367" s="43">
        <v>136893</v>
      </c>
      <c r="C367" s="43"/>
      <c r="D367" s="43"/>
      <c r="E367" s="43"/>
      <c r="F367" s="43"/>
      <c r="G367" s="43"/>
      <c r="H367" s="43"/>
      <c r="I367" s="46" t="str">
        <f t="shared" si="6"/>
        <v>2017-136893-CCI-551</v>
      </c>
    </row>
    <row r="368" spans="1:9" x14ac:dyDescent="0.25">
      <c r="A368" s="42" t="s">
        <v>1498</v>
      </c>
      <c r="B368" s="43">
        <v>136894</v>
      </c>
      <c r="C368" s="43"/>
      <c r="D368" s="43"/>
      <c r="E368" s="43"/>
      <c r="F368" s="43"/>
      <c r="G368" s="43"/>
      <c r="H368" s="43"/>
      <c r="I368" s="46" t="str">
        <f t="shared" si="6"/>
        <v>2017-136894-CCI-551</v>
      </c>
    </row>
    <row r="369" spans="1:9" x14ac:dyDescent="0.25">
      <c r="A369" s="42" t="s">
        <v>1499</v>
      </c>
      <c r="B369" s="43">
        <v>136892</v>
      </c>
      <c r="C369" s="43"/>
      <c r="D369" s="43"/>
      <c r="E369" s="43"/>
      <c r="F369" s="43"/>
      <c r="G369" s="43"/>
      <c r="H369" s="43"/>
      <c r="I369" s="46" t="str">
        <f t="shared" si="6"/>
        <v>2017-136892-CCI-551</v>
      </c>
    </row>
    <row r="370" spans="1:9" x14ac:dyDescent="0.25">
      <c r="A370" s="42" t="s">
        <v>1500</v>
      </c>
      <c r="B370" s="43">
        <v>306834</v>
      </c>
      <c r="C370" s="43"/>
      <c r="D370" s="43"/>
      <c r="E370" s="43"/>
      <c r="F370" s="43"/>
      <c r="G370" s="43"/>
      <c r="H370" s="43"/>
      <c r="I370" s="46" t="str">
        <f t="shared" si="6"/>
        <v>2017-306834-CCI-551</v>
      </c>
    </row>
    <row r="371" spans="1:9" x14ac:dyDescent="0.25">
      <c r="A371" s="42" t="s">
        <v>1501</v>
      </c>
      <c r="B371" s="43">
        <v>306830</v>
      </c>
      <c r="C371" s="43"/>
      <c r="D371" s="43"/>
      <c r="E371" s="43"/>
      <c r="F371" s="43"/>
      <c r="G371" s="43"/>
      <c r="H371" s="43"/>
      <c r="I371" s="46" t="str">
        <f t="shared" si="6"/>
        <v>2017-306830-CCI-551</v>
      </c>
    </row>
    <row r="372" spans="1:9" x14ac:dyDescent="0.25">
      <c r="A372" s="42" t="s">
        <v>1502</v>
      </c>
      <c r="B372" s="43">
        <v>96817</v>
      </c>
      <c r="C372" s="43"/>
      <c r="D372" s="43"/>
      <c r="E372" s="43"/>
      <c r="F372" s="43"/>
      <c r="G372" s="43"/>
      <c r="H372" s="43"/>
      <c r="I372" s="46" t="str">
        <f t="shared" si="6"/>
        <v>2017-96817-CCI-551</v>
      </c>
    </row>
    <row r="373" spans="1:9" x14ac:dyDescent="0.25">
      <c r="A373" s="42" t="s">
        <v>1503</v>
      </c>
      <c r="B373" s="43">
        <v>666814</v>
      </c>
      <c r="C373" s="43"/>
      <c r="D373" s="43"/>
      <c r="E373" s="43"/>
      <c r="F373" s="43"/>
      <c r="G373" s="43"/>
      <c r="H373" s="43"/>
      <c r="I373" s="46" t="str">
        <f t="shared" si="6"/>
        <v>2017-666814-CCI-551</v>
      </c>
    </row>
    <row r="374" spans="1:9" x14ac:dyDescent="0.25">
      <c r="A374" s="42" t="s">
        <v>1504</v>
      </c>
      <c r="B374" s="43">
        <v>206818</v>
      </c>
      <c r="C374" s="43"/>
      <c r="D374" s="43"/>
      <c r="E374" s="43"/>
      <c r="F374" s="43"/>
      <c r="G374" s="43"/>
      <c r="H374" s="43"/>
      <c r="I374" s="46" t="str">
        <f t="shared" si="6"/>
        <v>2017-206818-CCI-551</v>
      </c>
    </row>
    <row r="375" spans="1:9" x14ac:dyDescent="0.25">
      <c r="A375" s="42" t="s">
        <v>1505</v>
      </c>
      <c r="B375" s="43">
        <v>136909</v>
      </c>
      <c r="C375" s="43"/>
      <c r="D375" s="43"/>
      <c r="E375" s="43"/>
      <c r="F375" s="43"/>
      <c r="G375" s="43"/>
      <c r="H375" s="43"/>
      <c r="I375" s="46" t="str">
        <f t="shared" si="6"/>
        <v>2017-136909-CCI-551</v>
      </c>
    </row>
    <row r="376" spans="1:9" x14ac:dyDescent="0.25">
      <c r="A376" s="42" t="s">
        <v>1506</v>
      </c>
      <c r="B376" s="43">
        <v>56808</v>
      </c>
      <c r="C376" s="43"/>
      <c r="D376" s="43"/>
      <c r="E376" s="43"/>
      <c r="F376" s="43"/>
      <c r="G376" s="43"/>
      <c r="H376" s="43"/>
      <c r="I376" s="46" t="str">
        <f t="shared" si="6"/>
        <v>2017-56808-CCI-551</v>
      </c>
    </row>
    <row r="377" spans="1:9" x14ac:dyDescent="0.25">
      <c r="A377" s="42" t="s">
        <v>1507</v>
      </c>
      <c r="B377" s="43">
        <v>306806</v>
      </c>
      <c r="C377" s="43"/>
      <c r="D377" s="43"/>
      <c r="E377" s="43"/>
      <c r="F377" s="43"/>
      <c r="G377" s="43"/>
      <c r="H377" s="43"/>
      <c r="I377" s="46" t="str">
        <f t="shared" si="6"/>
        <v>2017-306806-CCI-551</v>
      </c>
    </row>
    <row r="378" spans="1:9" x14ac:dyDescent="0.25">
      <c r="A378" s="42" t="s">
        <v>1508</v>
      </c>
      <c r="B378" s="43">
        <v>516886</v>
      </c>
      <c r="C378" s="43"/>
      <c r="D378" s="43"/>
      <c r="E378" s="43"/>
      <c r="F378" s="43"/>
      <c r="G378" s="43"/>
      <c r="H378" s="43"/>
      <c r="I378" s="46" t="str">
        <f t="shared" si="6"/>
        <v>2017-516886-CCI-551</v>
      </c>
    </row>
    <row r="379" spans="1:9" x14ac:dyDescent="0.25">
      <c r="A379" s="42" t="s">
        <v>1509</v>
      </c>
      <c r="B379" s="43">
        <v>56831</v>
      </c>
      <c r="C379" s="43"/>
      <c r="D379" s="43"/>
      <c r="E379" s="43"/>
      <c r="F379" s="43"/>
      <c r="G379" s="43"/>
      <c r="H379" s="43"/>
      <c r="I379" s="46" t="str">
        <f t="shared" si="6"/>
        <v>2017-56831-CCI-551</v>
      </c>
    </row>
    <row r="380" spans="1:9" x14ac:dyDescent="0.25">
      <c r="A380" s="42" t="s">
        <v>1510</v>
      </c>
      <c r="B380" s="43">
        <v>146806</v>
      </c>
      <c r="C380" s="43"/>
      <c r="D380" s="43"/>
      <c r="E380" s="43"/>
      <c r="F380" s="43"/>
      <c r="G380" s="43"/>
      <c r="H380" s="43"/>
      <c r="I380" s="46" t="str">
        <f t="shared" si="6"/>
        <v>2017-146806-CCI-551</v>
      </c>
    </row>
    <row r="381" spans="1:9" x14ac:dyDescent="0.25">
      <c r="A381" s="42" t="s">
        <v>1511</v>
      </c>
      <c r="B381" s="43">
        <v>407090</v>
      </c>
      <c r="C381" s="43"/>
      <c r="D381" s="43"/>
      <c r="E381" s="43"/>
      <c r="F381" s="43"/>
      <c r="G381" s="43"/>
      <c r="H381" s="43"/>
      <c r="I381" s="46" t="str">
        <f t="shared" si="6"/>
        <v>2017-407090-CCI-551</v>
      </c>
    </row>
    <row r="382" spans="1:9" x14ac:dyDescent="0.25">
      <c r="A382" s="42" t="s">
        <v>1512</v>
      </c>
      <c r="B382" s="43">
        <v>136853</v>
      </c>
      <c r="C382" s="43"/>
      <c r="D382" s="43"/>
      <c r="E382" s="43"/>
      <c r="F382" s="43"/>
      <c r="G382" s="43"/>
      <c r="H382" s="43"/>
      <c r="I382" s="46" t="str">
        <f t="shared" si="6"/>
        <v>2017-136853-CCI-551</v>
      </c>
    </row>
    <row r="383" spans="1:9" x14ac:dyDescent="0.25">
      <c r="A383" s="42" t="s">
        <v>1513</v>
      </c>
      <c r="B383" s="43">
        <v>36802</v>
      </c>
      <c r="C383" s="43"/>
      <c r="D383" s="43"/>
      <c r="E383" s="43"/>
      <c r="F383" s="43"/>
      <c r="G383" s="43"/>
      <c r="H383" s="43"/>
      <c r="I383" s="46" t="str">
        <f t="shared" si="6"/>
        <v>2017-36802-CCI-551</v>
      </c>
    </row>
    <row r="384" spans="1:9" x14ac:dyDescent="0.25">
      <c r="A384" s="42" t="s">
        <v>1514</v>
      </c>
      <c r="B384" s="43">
        <v>446803</v>
      </c>
      <c r="C384" s="43"/>
      <c r="D384" s="43"/>
      <c r="E384" s="43"/>
      <c r="F384" s="43"/>
      <c r="G384" s="43"/>
      <c r="H384" s="43"/>
      <c r="I384" s="46" t="str">
        <f t="shared" si="6"/>
        <v>2017-446803-CCI-551</v>
      </c>
    </row>
    <row r="385" spans="1:9" x14ac:dyDescent="0.25">
      <c r="A385" s="42" t="s">
        <v>1515</v>
      </c>
      <c r="B385" s="43">
        <v>116805</v>
      </c>
      <c r="C385" s="43"/>
      <c r="D385" s="43"/>
      <c r="E385" s="43"/>
      <c r="F385" s="43"/>
      <c r="G385" s="43"/>
      <c r="H385" s="43"/>
      <c r="I385" s="46" t="str">
        <f t="shared" si="6"/>
        <v>2017-116805-CCI-551</v>
      </c>
    </row>
    <row r="386" spans="1:9" x14ac:dyDescent="0.25">
      <c r="A386" s="42" t="s">
        <v>1516</v>
      </c>
      <c r="B386" s="43">
        <v>516810</v>
      </c>
      <c r="C386" s="43"/>
      <c r="D386" s="43"/>
      <c r="E386" s="43"/>
      <c r="F386" s="43"/>
      <c r="G386" s="43"/>
      <c r="H386" s="43"/>
      <c r="I386" s="46" t="str">
        <f t="shared" si="6"/>
        <v>2017-516810-CCI-551</v>
      </c>
    </row>
    <row r="387" spans="1:9" x14ac:dyDescent="0.25">
      <c r="A387" s="42" t="s">
        <v>1517</v>
      </c>
      <c r="B387" s="43">
        <v>236801</v>
      </c>
      <c r="C387" s="43"/>
      <c r="D387" s="43"/>
      <c r="E387" s="43"/>
      <c r="F387" s="43"/>
      <c r="G387" s="43"/>
      <c r="H387" s="43"/>
      <c r="I387" s="46" t="str">
        <f t="shared" si="6"/>
        <v>2017-236801-CCI-551</v>
      </c>
    </row>
    <row r="388" spans="1:9" x14ac:dyDescent="0.25">
      <c r="A388" s="42" t="s">
        <v>1518</v>
      </c>
      <c r="B388" s="43">
        <v>146808</v>
      </c>
      <c r="C388" s="43"/>
      <c r="D388" s="43"/>
      <c r="E388" s="43"/>
      <c r="F388" s="43"/>
      <c r="G388" s="43"/>
      <c r="H388" s="43"/>
      <c r="I388" s="46" t="str">
        <f t="shared" si="6"/>
        <v>2017-146808-CCI-551</v>
      </c>
    </row>
    <row r="389" spans="1:9" x14ac:dyDescent="0.25">
      <c r="A389" s="42" t="s">
        <v>1519</v>
      </c>
      <c r="B389" s="43">
        <v>92890</v>
      </c>
      <c r="C389" s="43"/>
      <c r="D389" s="43"/>
      <c r="E389" s="43"/>
      <c r="F389" s="43"/>
      <c r="G389" s="43"/>
      <c r="H389" s="43"/>
      <c r="I389" s="46" t="str">
        <f t="shared" si="6"/>
        <v>2017-92890-CCI-551</v>
      </c>
    </row>
    <row r="390" spans="1:9" x14ac:dyDescent="0.25">
      <c r="A390" s="42" t="s">
        <v>1520</v>
      </c>
      <c r="B390" s="43">
        <v>186807</v>
      </c>
      <c r="C390" s="43"/>
      <c r="D390" s="43"/>
      <c r="E390" s="43"/>
      <c r="F390" s="43"/>
      <c r="G390" s="43"/>
      <c r="H390" s="43"/>
      <c r="I390" s="46" t="str">
        <f t="shared" si="6"/>
        <v>2017-186807-CCI-551</v>
      </c>
    </row>
    <row r="391" spans="1:9" x14ac:dyDescent="0.25">
      <c r="A391" s="42" t="s">
        <v>1521</v>
      </c>
      <c r="B391" s="43">
        <v>406963</v>
      </c>
      <c r="C391" s="43"/>
      <c r="D391" s="43"/>
      <c r="E391" s="43"/>
      <c r="F391" s="43"/>
      <c r="G391" s="43"/>
      <c r="H391" s="43"/>
      <c r="I391" s="46" t="str">
        <f t="shared" si="6"/>
        <v>2017-406963-CCI-551</v>
      </c>
    </row>
    <row r="392" spans="1:9" x14ac:dyDescent="0.25">
      <c r="A392" s="42" t="s">
        <v>1522</v>
      </c>
      <c r="B392" s="43">
        <v>326809</v>
      </c>
      <c r="C392" s="43"/>
      <c r="D392" s="43"/>
      <c r="E392" s="43"/>
      <c r="F392" s="43"/>
      <c r="G392" s="43"/>
      <c r="H392" s="43"/>
      <c r="I392" s="46" t="str">
        <f t="shared" si="6"/>
        <v>2017-326809-CCI-551</v>
      </c>
    </row>
    <row r="393" spans="1:9" x14ac:dyDescent="0.25">
      <c r="A393" s="42" t="s">
        <v>1523</v>
      </c>
      <c r="B393" s="43">
        <v>136810</v>
      </c>
      <c r="C393" s="43"/>
      <c r="D393" s="43"/>
      <c r="E393" s="43"/>
      <c r="F393" s="43"/>
      <c r="G393" s="43"/>
      <c r="H393" s="43"/>
      <c r="I393" s="46" t="str">
        <f t="shared" si="6"/>
        <v>2017-136810-CCI-551</v>
      </c>
    </row>
    <row r="394" spans="1:9" x14ac:dyDescent="0.25">
      <c r="A394" s="45" t="s">
        <v>1524</v>
      </c>
      <c r="B394" s="46">
        <v>46801</v>
      </c>
      <c r="C394" s="46"/>
      <c r="D394" s="46"/>
      <c r="E394" s="46"/>
      <c r="F394" s="46"/>
      <c r="G394" s="46"/>
      <c r="H394" s="46"/>
      <c r="I394" s="46" t="str">
        <f t="shared" si="6"/>
        <v>2017-46801-CCI-551</v>
      </c>
    </row>
    <row r="395" spans="1:9" x14ac:dyDescent="0.25">
      <c r="A395" s="42" t="s">
        <v>1525</v>
      </c>
      <c r="B395" s="43">
        <v>356805</v>
      </c>
      <c r="C395" s="43"/>
      <c r="D395" s="43"/>
      <c r="E395" s="43"/>
      <c r="F395" s="43"/>
      <c r="G395" s="43"/>
      <c r="H395" s="43"/>
      <c r="I395" s="46" t="str">
        <f t="shared" si="6"/>
        <v>2017-356805-CCI-551</v>
      </c>
    </row>
    <row r="396" spans="1:9" x14ac:dyDescent="0.25">
      <c r="A396" s="42" t="s">
        <v>1526</v>
      </c>
      <c r="B396" s="43">
        <v>186805</v>
      </c>
      <c r="C396" s="43"/>
      <c r="D396" s="43"/>
      <c r="E396" s="43"/>
      <c r="F396" s="43"/>
      <c r="G396" s="43"/>
      <c r="H396" s="43"/>
      <c r="I396" s="46" t="str">
        <f t="shared" si="6"/>
        <v>2017-186805-CCI-551</v>
      </c>
    </row>
    <row r="397" spans="1:9" x14ac:dyDescent="0.25">
      <c r="A397" s="42" t="s">
        <v>1527</v>
      </c>
      <c r="B397" s="43">
        <v>406939</v>
      </c>
      <c r="C397" s="43"/>
      <c r="D397" s="43"/>
      <c r="E397" s="43"/>
      <c r="F397" s="43"/>
      <c r="G397" s="43"/>
      <c r="H397" s="43"/>
      <c r="I397" s="46" t="str">
        <f t="shared" si="6"/>
        <v>2017-406939-CCI-551</v>
      </c>
    </row>
    <row r="398" spans="1:9" x14ac:dyDescent="0.25">
      <c r="A398" s="42" t="s">
        <v>1528</v>
      </c>
      <c r="B398" s="43">
        <v>116801</v>
      </c>
      <c r="C398" s="43"/>
      <c r="D398" s="43"/>
      <c r="E398" s="43"/>
      <c r="F398" s="43"/>
      <c r="G398" s="43"/>
      <c r="H398" s="43"/>
      <c r="I398" s="46" t="str">
        <f t="shared" si="6"/>
        <v>2017-116801-CCI-551</v>
      </c>
    </row>
    <row r="399" spans="1:9" x14ac:dyDescent="0.25">
      <c r="A399" s="42" t="s">
        <v>1529</v>
      </c>
      <c r="B399" s="43">
        <v>236805</v>
      </c>
      <c r="C399" s="43"/>
      <c r="D399" s="43"/>
      <c r="E399" s="43"/>
      <c r="F399" s="43"/>
      <c r="G399" s="43"/>
      <c r="H399" s="43"/>
      <c r="I399" s="46" t="str">
        <f t="shared" si="6"/>
        <v>2017-236805-CCI-551</v>
      </c>
    </row>
    <row r="400" spans="1:9" x14ac:dyDescent="0.25">
      <c r="A400" s="42" t="s">
        <v>1530</v>
      </c>
      <c r="B400" s="43">
        <v>136802</v>
      </c>
      <c r="C400" s="43"/>
      <c r="D400" s="43"/>
      <c r="E400" s="43"/>
      <c r="F400" s="43"/>
      <c r="G400" s="43"/>
      <c r="H400" s="43"/>
      <c r="I400" s="46" t="str">
        <f t="shared" si="6"/>
        <v>2017-136802-CCI-551</v>
      </c>
    </row>
    <row r="401" spans="1:9" x14ac:dyDescent="0.25">
      <c r="A401" s="42" t="s">
        <v>1531</v>
      </c>
      <c r="B401" s="43">
        <v>206805</v>
      </c>
      <c r="C401" s="43"/>
      <c r="D401" s="43"/>
      <c r="E401" s="43"/>
      <c r="F401" s="43"/>
      <c r="G401" s="43"/>
      <c r="H401" s="43"/>
      <c r="I401" s="46" t="str">
        <f t="shared" si="6"/>
        <v>2017-206805-CCI-551</v>
      </c>
    </row>
    <row r="402" spans="1:9" x14ac:dyDescent="0.25">
      <c r="A402" s="42" t="s">
        <v>1532</v>
      </c>
      <c r="B402" s="43">
        <v>406983</v>
      </c>
      <c r="C402" s="43"/>
      <c r="D402" s="43"/>
      <c r="E402" s="43"/>
      <c r="F402" s="43"/>
      <c r="G402" s="43"/>
      <c r="H402" s="43"/>
      <c r="I402" s="46" t="str">
        <f t="shared" si="6"/>
        <v>2017-406983-CCI-551</v>
      </c>
    </row>
    <row r="403" spans="1:9" x14ac:dyDescent="0.25">
      <c r="A403" s="42" t="s">
        <v>1533</v>
      </c>
      <c r="B403" s="43">
        <v>536804</v>
      </c>
      <c r="C403" s="43"/>
      <c r="D403" s="43"/>
      <c r="E403" s="43"/>
      <c r="F403" s="43"/>
      <c r="G403" s="43"/>
      <c r="H403" s="43"/>
      <c r="I403" s="46" t="str">
        <f t="shared" si="6"/>
        <v>2017-536804-CCI-551</v>
      </c>
    </row>
    <row r="404" spans="1:9" x14ac:dyDescent="0.25">
      <c r="A404" s="42" t="s">
        <v>1534</v>
      </c>
      <c r="B404" s="43">
        <v>226809</v>
      </c>
      <c r="C404" s="43"/>
      <c r="D404" s="43"/>
      <c r="E404" s="43"/>
      <c r="F404" s="43"/>
      <c r="G404" s="43"/>
      <c r="H404" s="43"/>
      <c r="I404" s="46" t="str">
        <f t="shared" si="6"/>
        <v>2017-226809-CCI-551</v>
      </c>
    </row>
    <row r="405" spans="1:9" x14ac:dyDescent="0.25">
      <c r="A405" s="42" t="s">
        <v>1535</v>
      </c>
      <c r="B405" s="43">
        <v>402641</v>
      </c>
      <c r="C405" s="43"/>
      <c r="D405" s="43"/>
      <c r="E405" s="43"/>
      <c r="F405" s="43"/>
      <c r="G405" s="43"/>
      <c r="H405" s="43"/>
      <c r="I405" s="46" t="str">
        <f t="shared" si="6"/>
        <v>2017-402641-CCI-551</v>
      </c>
    </row>
    <row r="406" spans="1:9" x14ac:dyDescent="0.25">
      <c r="A406" s="42" t="s">
        <v>1536</v>
      </c>
      <c r="B406" s="43">
        <v>96818</v>
      </c>
      <c r="C406" s="43"/>
      <c r="D406" s="43"/>
      <c r="E406" s="43"/>
      <c r="F406" s="43"/>
      <c r="G406" s="43"/>
      <c r="H406" s="43"/>
      <c r="I406" s="46" t="str">
        <f t="shared" si="6"/>
        <v>2017-96818-CCI-551</v>
      </c>
    </row>
    <row r="407" spans="1:9" x14ac:dyDescent="0.25">
      <c r="A407" s="42" t="s">
        <v>1537</v>
      </c>
      <c r="B407" s="43">
        <v>596802</v>
      </c>
      <c r="C407" s="43"/>
      <c r="D407" s="43"/>
      <c r="E407" s="43"/>
      <c r="F407" s="43"/>
      <c r="G407" s="43"/>
      <c r="H407" s="43"/>
      <c r="I407" s="46" t="str">
        <f t="shared" si="6"/>
        <v>2017-596802-CCI-551</v>
      </c>
    </row>
    <row r="408" spans="1:9" x14ac:dyDescent="0.25">
      <c r="A408" s="42" t="s">
        <v>1538</v>
      </c>
      <c r="B408" s="43">
        <v>407084</v>
      </c>
      <c r="C408" s="43"/>
      <c r="D408" s="43"/>
      <c r="E408" s="43"/>
      <c r="F408" s="43"/>
      <c r="G408" s="43"/>
      <c r="H408" s="43"/>
      <c r="I408" s="46" t="str">
        <f t="shared" si="6"/>
        <v>2017-407084-CCI-551</v>
      </c>
    </row>
    <row r="409" spans="1:9" x14ac:dyDescent="0.25">
      <c r="A409" s="42" t="s">
        <v>1539</v>
      </c>
      <c r="B409" s="43">
        <v>166811</v>
      </c>
      <c r="C409" s="43"/>
      <c r="D409" s="43"/>
      <c r="E409" s="43"/>
      <c r="F409" s="43"/>
      <c r="G409" s="43"/>
      <c r="H409" s="43"/>
      <c r="I409" s="46" t="str">
        <f t="shared" si="6"/>
        <v>2017-166811-CCI-551</v>
      </c>
    </row>
    <row r="410" spans="1:9" x14ac:dyDescent="0.25">
      <c r="A410" s="42" t="s">
        <v>1540</v>
      </c>
      <c r="B410" s="43">
        <v>716820</v>
      </c>
      <c r="C410" s="43"/>
      <c r="D410" s="43"/>
      <c r="E410" s="43"/>
      <c r="F410" s="43"/>
      <c r="G410" s="43"/>
      <c r="H410" s="43"/>
      <c r="I410" s="46" t="str">
        <f t="shared" si="6"/>
        <v>2017-716820-CCI-551</v>
      </c>
    </row>
    <row r="411" spans="1:9" x14ac:dyDescent="0.25">
      <c r="A411" s="42" t="s">
        <v>1541</v>
      </c>
      <c r="B411" s="43">
        <v>206816</v>
      </c>
      <c r="C411" s="43"/>
      <c r="D411" s="43"/>
      <c r="E411" s="43"/>
      <c r="F411" s="43"/>
      <c r="G411" s="43"/>
      <c r="H411" s="43"/>
      <c r="I411" s="46" t="str">
        <f t="shared" si="6"/>
        <v>2017-206816-CCI-551</v>
      </c>
    </row>
    <row r="412" spans="1:9" x14ac:dyDescent="0.25">
      <c r="A412" s="42" t="s">
        <v>1542</v>
      </c>
      <c r="B412" s="43">
        <v>56825</v>
      </c>
      <c r="C412" s="43"/>
      <c r="D412" s="43"/>
      <c r="E412" s="43"/>
      <c r="F412" s="43"/>
      <c r="G412" s="43"/>
      <c r="H412" s="43"/>
      <c r="I412" s="46" t="str">
        <f t="shared" si="6"/>
        <v>2017-56825-CCI-551</v>
      </c>
    </row>
    <row r="413" spans="1:9" x14ac:dyDescent="0.25">
      <c r="A413" s="42" t="s">
        <v>1543</v>
      </c>
      <c r="B413" s="43">
        <v>406807</v>
      </c>
      <c r="C413" s="43"/>
      <c r="D413" s="43"/>
      <c r="E413" s="43"/>
      <c r="F413" s="43"/>
      <c r="G413" s="43"/>
      <c r="H413" s="43"/>
      <c r="I413" s="46" t="str">
        <f t="shared" si="6"/>
        <v>2017-406807-CCI-551</v>
      </c>
    </row>
    <row r="414" spans="1:9" x14ac:dyDescent="0.25">
      <c r="A414" s="42" t="s">
        <v>1544</v>
      </c>
      <c r="B414" s="43">
        <v>236802</v>
      </c>
      <c r="C414" s="43"/>
      <c r="D414" s="43"/>
      <c r="E414" s="43"/>
      <c r="F414" s="43"/>
      <c r="G414" s="43"/>
      <c r="H414" s="43"/>
      <c r="I414" s="46" t="str">
        <f t="shared" si="6"/>
        <v>2017-236802-CCI-551</v>
      </c>
    </row>
    <row r="415" spans="1:9" x14ac:dyDescent="0.25">
      <c r="A415" s="42" t="s">
        <v>1545</v>
      </c>
      <c r="B415" s="43">
        <v>42204</v>
      </c>
      <c r="C415" s="43"/>
      <c r="D415" s="43"/>
      <c r="E415" s="43"/>
      <c r="F415" s="43"/>
      <c r="G415" s="43"/>
      <c r="H415" s="43"/>
      <c r="I415" s="46" t="str">
        <f t="shared" si="6"/>
        <v>2017-42204-CCI-551</v>
      </c>
    </row>
    <row r="416" spans="1:9" x14ac:dyDescent="0.25">
      <c r="A416" s="42" t="s">
        <v>1546</v>
      </c>
      <c r="B416" s="43">
        <v>226813</v>
      </c>
      <c r="C416" s="43"/>
      <c r="D416" s="43"/>
      <c r="E416" s="43"/>
      <c r="F416" s="43"/>
      <c r="G416" s="43"/>
      <c r="H416" s="43"/>
      <c r="I416" s="46" t="str">
        <f t="shared" si="6"/>
        <v>2017-226813-CCI-551</v>
      </c>
    </row>
    <row r="417" spans="1:9" x14ac:dyDescent="0.25">
      <c r="A417" s="42" t="s">
        <v>1547</v>
      </c>
      <c r="B417" s="43">
        <v>406842</v>
      </c>
      <c r="C417" s="43"/>
      <c r="D417" s="43"/>
      <c r="E417" s="43"/>
      <c r="F417" s="43"/>
      <c r="G417" s="43"/>
      <c r="H417" s="43"/>
      <c r="I417" s="46" t="str">
        <f t="shared" si="6"/>
        <v>2017-406842-CCI-551</v>
      </c>
    </row>
    <row r="418" spans="1:9" x14ac:dyDescent="0.25">
      <c r="A418" s="42" t="s">
        <v>1548</v>
      </c>
      <c r="B418" s="43">
        <v>256801</v>
      </c>
      <c r="C418" s="43"/>
      <c r="D418" s="43"/>
      <c r="E418" s="43"/>
      <c r="F418" s="43"/>
      <c r="G418" s="43"/>
      <c r="H418" s="43"/>
      <c r="I418" s="46" t="str">
        <f t="shared" si="6"/>
        <v>2017-256801-CCI-551</v>
      </c>
    </row>
    <row r="419" spans="1:9" x14ac:dyDescent="0.25">
      <c r="A419" s="42" t="s">
        <v>1549</v>
      </c>
      <c r="B419" s="43">
        <v>326831</v>
      </c>
      <c r="C419" s="43"/>
      <c r="D419" s="43"/>
      <c r="E419" s="43"/>
      <c r="F419" s="43"/>
      <c r="G419" s="43"/>
      <c r="H419" s="43"/>
      <c r="I419" s="46" t="str">
        <f t="shared" si="6"/>
        <v>2017-326831-CCI-551</v>
      </c>
    </row>
    <row r="420" spans="1:9" x14ac:dyDescent="0.25">
      <c r="A420" s="42" t="s">
        <v>1550</v>
      </c>
      <c r="B420" s="43">
        <v>566805</v>
      </c>
      <c r="C420" s="43"/>
      <c r="D420" s="43"/>
      <c r="E420" s="43"/>
      <c r="F420" s="43"/>
      <c r="G420" s="43"/>
      <c r="H420" s="43"/>
      <c r="I420" s="46" t="str">
        <f t="shared" si="6"/>
        <v>2017-566805-CCI-551</v>
      </c>
    </row>
    <row r="421" spans="1:9" x14ac:dyDescent="0.25">
      <c r="A421" s="42" t="s">
        <v>1551</v>
      </c>
      <c r="B421" s="43">
        <v>76801</v>
      </c>
      <c r="C421" s="43"/>
      <c r="D421" s="43"/>
      <c r="E421" s="43"/>
      <c r="F421" s="43"/>
      <c r="G421" s="43"/>
      <c r="H421" s="43"/>
      <c r="I421" s="46" t="str">
        <f t="shared" si="6"/>
        <v>2017-76801-CCI-551</v>
      </c>
    </row>
    <row r="422" spans="1:9" x14ac:dyDescent="0.25">
      <c r="A422" s="42" t="s">
        <v>1552</v>
      </c>
      <c r="B422" s="43">
        <v>517431</v>
      </c>
      <c r="C422" s="43"/>
      <c r="D422" s="43"/>
      <c r="E422" s="43"/>
      <c r="F422" s="43"/>
      <c r="G422" s="43"/>
      <c r="H422" s="43"/>
      <c r="I422" s="46" t="str">
        <f t="shared" si="6"/>
        <v>2017-517431-CCI-551</v>
      </c>
    </row>
    <row r="423" spans="1:9" x14ac:dyDescent="0.25">
      <c r="A423" s="42" t="s">
        <v>1553</v>
      </c>
      <c r="B423" s="43">
        <v>406806</v>
      </c>
      <c r="C423" s="43"/>
      <c r="D423" s="43"/>
      <c r="E423" s="43"/>
      <c r="F423" s="43"/>
      <c r="G423" s="43"/>
      <c r="H423" s="43"/>
      <c r="I423" s="46" t="str">
        <f t="shared" ref="I423:I486" si="7">CONCATENATE(2017,"-",B423,"-","CCI","-",551)</f>
        <v>2017-406806-CCI-551</v>
      </c>
    </row>
    <row r="424" spans="1:9" x14ac:dyDescent="0.25">
      <c r="A424" s="42" t="s">
        <v>1554</v>
      </c>
      <c r="B424" s="43">
        <v>536828</v>
      </c>
      <c r="C424" s="43"/>
      <c r="D424" s="43"/>
      <c r="E424" s="43"/>
      <c r="F424" s="43"/>
      <c r="G424" s="43"/>
      <c r="H424" s="43"/>
      <c r="I424" s="46" t="str">
        <f t="shared" si="7"/>
        <v>2017-536828-CCI-551</v>
      </c>
    </row>
    <row r="425" spans="1:9" x14ac:dyDescent="0.25">
      <c r="A425" s="42" t="s">
        <v>1555</v>
      </c>
      <c r="B425" s="43">
        <v>326815</v>
      </c>
      <c r="C425" s="43"/>
      <c r="D425" s="43"/>
      <c r="E425" s="43"/>
      <c r="F425" s="43"/>
      <c r="G425" s="43"/>
      <c r="H425" s="43"/>
      <c r="I425" s="46" t="str">
        <f t="shared" si="7"/>
        <v>2017-326815-CCI-551</v>
      </c>
    </row>
    <row r="426" spans="1:9" x14ac:dyDescent="0.25">
      <c r="A426" s="42" t="s">
        <v>1556</v>
      </c>
      <c r="B426" s="43">
        <v>56814</v>
      </c>
      <c r="C426" s="43"/>
      <c r="D426" s="43"/>
      <c r="E426" s="43"/>
      <c r="F426" s="43"/>
      <c r="G426" s="43"/>
      <c r="H426" s="43"/>
      <c r="I426" s="46" t="str">
        <f t="shared" si="7"/>
        <v>2017-56814-CCI-551</v>
      </c>
    </row>
    <row r="427" spans="1:9" x14ac:dyDescent="0.25">
      <c r="A427" s="42" t="s">
        <v>1557</v>
      </c>
      <c r="B427" s="43">
        <v>126802</v>
      </c>
      <c r="C427" s="43"/>
      <c r="D427" s="43"/>
      <c r="E427" s="43"/>
      <c r="F427" s="43"/>
      <c r="G427" s="43"/>
      <c r="H427" s="43"/>
      <c r="I427" s="46" t="str">
        <f t="shared" si="7"/>
        <v>2017-126802-CCI-551</v>
      </c>
    </row>
    <row r="428" spans="1:9" x14ac:dyDescent="0.25">
      <c r="A428" s="42" t="s">
        <v>1558</v>
      </c>
      <c r="B428" s="43">
        <v>407375</v>
      </c>
      <c r="C428" s="43"/>
      <c r="D428" s="43"/>
      <c r="E428" s="43"/>
      <c r="F428" s="43"/>
      <c r="G428" s="43"/>
      <c r="H428" s="43"/>
      <c r="I428" s="46" t="str">
        <f t="shared" si="7"/>
        <v>2017-407375-CCI-551</v>
      </c>
    </row>
    <row r="429" spans="1:9" x14ac:dyDescent="0.25">
      <c r="A429" s="42" t="s">
        <v>1559</v>
      </c>
      <c r="B429" s="43">
        <v>648869</v>
      </c>
      <c r="C429" s="43"/>
      <c r="D429" s="43"/>
      <c r="E429" s="43"/>
      <c r="F429" s="43"/>
      <c r="G429" s="43"/>
      <c r="H429" s="43"/>
      <c r="I429" s="46" t="str">
        <f t="shared" si="7"/>
        <v>2017-648869-CCI-551</v>
      </c>
    </row>
    <row r="430" spans="1:9" x14ac:dyDescent="0.25">
      <c r="A430" s="42" t="s">
        <v>1560</v>
      </c>
      <c r="B430" s="43">
        <v>287530</v>
      </c>
      <c r="C430" s="43"/>
      <c r="D430" s="43"/>
      <c r="E430" s="43"/>
      <c r="F430" s="43"/>
      <c r="G430" s="43"/>
      <c r="H430" s="43"/>
      <c r="I430" s="46" t="str">
        <f t="shared" si="7"/>
        <v>2017-287530-CCI-551</v>
      </c>
    </row>
    <row r="431" spans="1:9" x14ac:dyDescent="0.25">
      <c r="A431" s="42" t="s">
        <v>1561</v>
      </c>
      <c r="B431" s="43">
        <v>406805</v>
      </c>
      <c r="C431" s="43"/>
      <c r="D431" s="43"/>
      <c r="E431" s="43"/>
      <c r="F431" s="43"/>
      <c r="G431" s="43"/>
      <c r="H431" s="43"/>
      <c r="I431" s="46" t="str">
        <f t="shared" si="7"/>
        <v>2017-406805-CCI-551</v>
      </c>
    </row>
    <row r="432" spans="1:9" x14ac:dyDescent="0.25">
      <c r="A432" s="42" t="s">
        <v>1562</v>
      </c>
      <c r="B432" s="43">
        <v>186806</v>
      </c>
      <c r="C432" s="43"/>
      <c r="D432" s="43"/>
      <c r="E432" s="43"/>
      <c r="F432" s="43"/>
      <c r="G432" s="43"/>
      <c r="H432" s="43"/>
      <c r="I432" s="46" t="str">
        <f t="shared" si="7"/>
        <v>2017-186806-CCI-551</v>
      </c>
    </row>
    <row r="433" spans="1:9" x14ac:dyDescent="0.25">
      <c r="A433" s="42" t="s">
        <v>1563</v>
      </c>
      <c r="B433" s="43">
        <v>116803</v>
      </c>
      <c r="C433" s="43"/>
      <c r="D433" s="43"/>
      <c r="E433" s="43"/>
      <c r="F433" s="43"/>
      <c r="G433" s="43"/>
      <c r="H433" s="43"/>
      <c r="I433" s="46" t="str">
        <f t="shared" si="7"/>
        <v>2017-116803-CCI-551</v>
      </c>
    </row>
    <row r="434" spans="1:9" x14ac:dyDescent="0.25">
      <c r="A434" s="42" t="s">
        <v>1564</v>
      </c>
      <c r="B434" s="43">
        <v>576808</v>
      </c>
      <c r="C434" s="43"/>
      <c r="D434" s="43"/>
      <c r="E434" s="43"/>
      <c r="F434" s="43"/>
      <c r="G434" s="43"/>
      <c r="H434" s="43"/>
      <c r="I434" s="46" t="str">
        <f t="shared" si="7"/>
        <v>2017-576808-CCI-551</v>
      </c>
    </row>
    <row r="435" spans="1:9" x14ac:dyDescent="0.25">
      <c r="A435" s="42" t="s">
        <v>1565</v>
      </c>
      <c r="B435" s="43">
        <v>136886</v>
      </c>
      <c r="C435" s="43"/>
      <c r="D435" s="43"/>
      <c r="E435" s="43"/>
      <c r="F435" s="43"/>
      <c r="G435" s="43"/>
      <c r="H435" s="43"/>
      <c r="I435" s="46" t="str">
        <f t="shared" si="7"/>
        <v>2017-136886-CCI-551</v>
      </c>
    </row>
    <row r="436" spans="1:9" x14ac:dyDescent="0.25">
      <c r="A436" s="42" t="s">
        <v>1566</v>
      </c>
      <c r="B436" s="43">
        <v>402654</v>
      </c>
      <c r="C436" s="43"/>
      <c r="D436" s="43"/>
      <c r="E436" s="43"/>
      <c r="F436" s="43"/>
      <c r="G436" s="43"/>
      <c r="H436" s="43"/>
      <c r="I436" s="46" t="str">
        <f t="shared" si="7"/>
        <v>2017-402654-CCI-551</v>
      </c>
    </row>
    <row r="437" spans="1:9" x14ac:dyDescent="0.25">
      <c r="A437" s="42" t="s">
        <v>1567</v>
      </c>
      <c r="B437" s="44" t="s">
        <v>1631</v>
      </c>
      <c r="C437" s="44"/>
      <c r="D437" s="44"/>
      <c r="E437" s="44"/>
      <c r="F437" s="44"/>
      <c r="G437" s="44"/>
      <c r="H437" s="44"/>
      <c r="I437" s="46" t="str">
        <f t="shared" si="7"/>
        <v>2017-056827-CCI-551</v>
      </c>
    </row>
    <row r="438" spans="1:9" x14ac:dyDescent="0.25">
      <c r="A438" s="42" t="s">
        <v>1568</v>
      </c>
      <c r="B438" s="43">
        <v>496816</v>
      </c>
      <c r="C438" s="43"/>
      <c r="D438" s="43"/>
      <c r="E438" s="43"/>
      <c r="F438" s="43"/>
      <c r="G438" s="43"/>
      <c r="H438" s="43"/>
      <c r="I438" s="46" t="str">
        <f t="shared" si="7"/>
        <v>2017-496816-CCI-551</v>
      </c>
    </row>
    <row r="439" spans="1:9" x14ac:dyDescent="0.25">
      <c r="A439" s="42" t="s">
        <v>1569</v>
      </c>
      <c r="B439" s="43">
        <v>586801</v>
      </c>
      <c r="C439" s="43"/>
      <c r="D439" s="43"/>
      <c r="E439" s="43"/>
      <c r="F439" s="43"/>
      <c r="G439" s="43"/>
      <c r="H439" s="43"/>
      <c r="I439" s="46" t="str">
        <f t="shared" si="7"/>
        <v>2017-586801-CCI-551</v>
      </c>
    </row>
    <row r="440" spans="1:9" x14ac:dyDescent="0.25">
      <c r="A440" s="42" t="s">
        <v>1570</v>
      </c>
      <c r="B440" s="43">
        <v>516834</v>
      </c>
      <c r="C440" s="43"/>
      <c r="D440" s="43"/>
      <c r="E440" s="43"/>
      <c r="F440" s="43"/>
      <c r="G440" s="43"/>
      <c r="H440" s="43"/>
      <c r="I440" s="46" t="str">
        <f t="shared" si="7"/>
        <v>2017-516834-CCI-551</v>
      </c>
    </row>
    <row r="441" spans="1:9" x14ac:dyDescent="0.25">
      <c r="A441" s="42" t="s">
        <v>1571</v>
      </c>
      <c r="B441" s="43">
        <v>686803</v>
      </c>
      <c r="C441" s="43"/>
      <c r="D441" s="43"/>
      <c r="E441" s="43"/>
      <c r="F441" s="43"/>
      <c r="G441" s="43"/>
      <c r="H441" s="43"/>
      <c r="I441" s="46" t="str">
        <f t="shared" si="7"/>
        <v>2017-686803-CCI-551</v>
      </c>
    </row>
    <row r="442" spans="1:9" x14ac:dyDescent="0.25">
      <c r="A442" s="42" t="s">
        <v>1572</v>
      </c>
      <c r="B442" s="43">
        <v>426801</v>
      </c>
      <c r="C442" s="43"/>
      <c r="D442" s="43"/>
      <c r="E442" s="43"/>
      <c r="F442" s="43"/>
      <c r="G442" s="43"/>
      <c r="H442" s="43"/>
      <c r="I442" s="46" t="str">
        <f t="shared" si="7"/>
        <v>2017-426801-CCI-551</v>
      </c>
    </row>
    <row r="443" spans="1:9" x14ac:dyDescent="0.25">
      <c r="A443" s="42" t="s">
        <v>1573</v>
      </c>
      <c r="B443" s="43">
        <v>668888</v>
      </c>
      <c r="C443" s="43"/>
      <c r="D443" s="43"/>
      <c r="E443" s="43"/>
      <c r="F443" s="43"/>
      <c r="G443" s="43"/>
      <c r="H443" s="43"/>
      <c r="I443" s="46" t="str">
        <f t="shared" si="7"/>
        <v>2017-668888-CCI-551</v>
      </c>
    </row>
    <row r="444" spans="1:9" x14ac:dyDescent="0.25">
      <c r="A444" s="42" t="s">
        <v>1574</v>
      </c>
      <c r="B444" s="43">
        <v>406944</v>
      </c>
      <c r="C444" s="43"/>
      <c r="D444" s="43"/>
      <c r="E444" s="43"/>
      <c r="F444" s="43"/>
      <c r="G444" s="43"/>
      <c r="H444" s="43"/>
      <c r="I444" s="46" t="str">
        <f t="shared" si="7"/>
        <v>2017-406944-CCI-551</v>
      </c>
    </row>
    <row r="445" spans="1:9" x14ac:dyDescent="0.25">
      <c r="A445" s="42" t="s">
        <v>1575</v>
      </c>
      <c r="B445" s="43">
        <v>636808</v>
      </c>
      <c r="C445" s="43"/>
      <c r="D445" s="43"/>
      <c r="E445" s="43"/>
      <c r="F445" s="43"/>
      <c r="G445" s="43"/>
      <c r="H445" s="43"/>
      <c r="I445" s="46" t="str">
        <f t="shared" si="7"/>
        <v>2017-636808-CCI-551</v>
      </c>
    </row>
    <row r="446" spans="1:9" x14ac:dyDescent="0.25">
      <c r="A446" s="42" t="s">
        <v>1576</v>
      </c>
      <c r="B446" s="43">
        <v>402646</v>
      </c>
      <c r="C446" s="43"/>
      <c r="D446" s="43"/>
      <c r="E446" s="43"/>
      <c r="F446" s="43"/>
      <c r="G446" s="43"/>
      <c r="H446" s="43"/>
      <c r="I446" s="46" t="str">
        <f t="shared" si="7"/>
        <v>2017-402646-CCI-551</v>
      </c>
    </row>
    <row r="447" spans="1:9" x14ac:dyDescent="0.25">
      <c r="A447" s="42" t="s">
        <v>1577</v>
      </c>
      <c r="B447" s="43">
        <v>186830</v>
      </c>
      <c r="C447" s="43"/>
      <c r="D447" s="43"/>
      <c r="E447" s="43"/>
      <c r="F447" s="43"/>
      <c r="G447" s="43"/>
      <c r="H447" s="43"/>
      <c r="I447" s="46" t="str">
        <f t="shared" si="7"/>
        <v>2017-186830-CCI-551</v>
      </c>
    </row>
    <row r="448" spans="1:9" x14ac:dyDescent="0.25">
      <c r="A448" s="42" t="s">
        <v>1578</v>
      </c>
      <c r="B448" s="43">
        <v>706818</v>
      </c>
      <c r="C448" s="43"/>
      <c r="D448" s="43"/>
      <c r="E448" s="43"/>
      <c r="F448" s="43"/>
      <c r="G448" s="43"/>
      <c r="H448" s="43"/>
      <c r="I448" s="46" t="str">
        <f t="shared" si="7"/>
        <v>2017-706818-CCI-551</v>
      </c>
    </row>
    <row r="449" spans="1:9" x14ac:dyDescent="0.25">
      <c r="A449" s="42" t="s">
        <v>1579</v>
      </c>
      <c r="B449" s="43">
        <v>686808</v>
      </c>
      <c r="C449" s="43"/>
      <c r="D449" s="43"/>
      <c r="E449" s="43"/>
      <c r="F449" s="43"/>
      <c r="G449" s="43"/>
      <c r="H449" s="43"/>
      <c r="I449" s="46" t="str">
        <f t="shared" si="7"/>
        <v>2017-686808-CCI-551</v>
      </c>
    </row>
    <row r="450" spans="1:9" x14ac:dyDescent="0.25">
      <c r="A450" s="42" t="s">
        <v>1580</v>
      </c>
      <c r="B450" s="43">
        <v>186829</v>
      </c>
      <c r="C450" s="43"/>
      <c r="D450" s="43"/>
      <c r="E450" s="43"/>
      <c r="F450" s="43"/>
      <c r="G450" s="43"/>
      <c r="H450" s="43"/>
      <c r="I450" s="46" t="str">
        <f t="shared" si="7"/>
        <v>2017-186829-CCI-551</v>
      </c>
    </row>
    <row r="451" spans="1:9" x14ac:dyDescent="0.25">
      <c r="A451" s="42" t="s">
        <v>1581</v>
      </c>
      <c r="B451" s="43">
        <v>136844</v>
      </c>
      <c r="C451" s="43"/>
      <c r="D451" s="43"/>
      <c r="E451" s="43"/>
      <c r="F451" s="43"/>
      <c r="G451" s="43"/>
      <c r="H451" s="43"/>
      <c r="I451" s="46" t="str">
        <f t="shared" si="7"/>
        <v>2017-136844-CCI-551</v>
      </c>
    </row>
    <row r="452" spans="1:9" x14ac:dyDescent="0.25">
      <c r="A452" s="42" t="s">
        <v>1582</v>
      </c>
      <c r="B452" s="43">
        <v>596807</v>
      </c>
      <c r="C452" s="43"/>
      <c r="D452" s="43"/>
      <c r="E452" s="43"/>
      <c r="F452" s="43"/>
      <c r="G452" s="43"/>
      <c r="H452" s="43"/>
      <c r="I452" s="46" t="str">
        <f t="shared" si="7"/>
        <v>2017-596807-CCI-551</v>
      </c>
    </row>
    <row r="453" spans="1:9" x14ac:dyDescent="0.25">
      <c r="A453" s="42" t="s">
        <v>1582</v>
      </c>
      <c r="B453" s="43">
        <v>706828</v>
      </c>
      <c r="C453" s="43"/>
      <c r="D453" s="43"/>
      <c r="E453" s="43"/>
      <c r="F453" s="43"/>
      <c r="G453" s="43"/>
      <c r="H453" s="43"/>
      <c r="I453" s="46" t="str">
        <f t="shared" si="7"/>
        <v>2017-706828-CCI-551</v>
      </c>
    </row>
    <row r="454" spans="1:9" x14ac:dyDescent="0.25">
      <c r="A454" s="42" t="s">
        <v>1583</v>
      </c>
      <c r="B454" s="43">
        <v>606801</v>
      </c>
      <c r="C454" s="43"/>
      <c r="D454" s="43"/>
      <c r="E454" s="43"/>
      <c r="F454" s="43"/>
      <c r="G454" s="43"/>
      <c r="H454" s="43"/>
      <c r="I454" s="46" t="str">
        <f t="shared" si="7"/>
        <v>2017-606801-CCI-551</v>
      </c>
    </row>
    <row r="455" spans="1:9" x14ac:dyDescent="0.25">
      <c r="A455" s="42" t="s">
        <v>1584</v>
      </c>
      <c r="B455" s="43">
        <v>556831</v>
      </c>
      <c r="C455" s="43"/>
      <c r="D455" s="43"/>
      <c r="E455" s="43"/>
      <c r="F455" s="43"/>
      <c r="G455" s="43"/>
      <c r="H455" s="43"/>
      <c r="I455" s="46" t="str">
        <f t="shared" si="7"/>
        <v>2017-556831-CCI-551</v>
      </c>
    </row>
    <row r="456" spans="1:9" x14ac:dyDescent="0.25">
      <c r="A456" s="42" t="s">
        <v>1585</v>
      </c>
      <c r="B456" s="43">
        <v>446822</v>
      </c>
      <c r="C456" s="43"/>
      <c r="D456" s="43"/>
      <c r="E456" s="43"/>
      <c r="F456" s="43"/>
      <c r="G456" s="43"/>
      <c r="H456" s="43"/>
      <c r="I456" s="46" t="str">
        <f t="shared" si="7"/>
        <v>2017-446822-CCI-551</v>
      </c>
    </row>
    <row r="457" spans="1:9" x14ac:dyDescent="0.25">
      <c r="A457" s="42" t="s">
        <v>1586</v>
      </c>
      <c r="B457" s="43">
        <v>366812</v>
      </c>
      <c r="C457" s="43"/>
      <c r="D457" s="43"/>
      <c r="E457" s="43"/>
      <c r="F457" s="43"/>
      <c r="G457" s="43"/>
      <c r="H457" s="43"/>
      <c r="I457" s="46" t="str">
        <f t="shared" si="7"/>
        <v>2017-366812-CCI-551</v>
      </c>
    </row>
    <row r="458" spans="1:9" x14ac:dyDescent="0.25">
      <c r="A458" s="42" t="s">
        <v>1587</v>
      </c>
      <c r="B458" s="43">
        <v>686801</v>
      </c>
      <c r="C458" s="43"/>
      <c r="D458" s="43"/>
      <c r="E458" s="43"/>
      <c r="F458" s="43"/>
      <c r="G458" s="43"/>
      <c r="H458" s="43"/>
      <c r="I458" s="46" t="str">
        <f t="shared" si="7"/>
        <v>2017-686801-CCI-551</v>
      </c>
    </row>
    <row r="459" spans="1:9" x14ac:dyDescent="0.25">
      <c r="A459" s="42" t="s">
        <v>1588</v>
      </c>
      <c r="B459" s="43">
        <v>406976</v>
      </c>
      <c r="C459" s="43"/>
      <c r="D459" s="43"/>
      <c r="E459" s="43"/>
      <c r="F459" s="43"/>
      <c r="G459" s="43"/>
      <c r="H459" s="43"/>
      <c r="I459" s="46" t="str">
        <f t="shared" si="7"/>
        <v>2017-406976-CCI-551</v>
      </c>
    </row>
    <row r="460" spans="1:9" x14ac:dyDescent="0.25">
      <c r="A460" s="42" t="s">
        <v>1589</v>
      </c>
      <c r="B460" s="43">
        <v>356803</v>
      </c>
      <c r="C460" s="43"/>
      <c r="D460" s="43"/>
      <c r="E460" s="43"/>
      <c r="F460" s="43"/>
      <c r="G460" s="43"/>
      <c r="H460" s="43"/>
      <c r="I460" s="46" t="str">
        <f t="shared" si="7"/>
        <v>2017-356803-CCI-551</v>
      </c>
    </row>
    <row r="461" spans="1:9" x14ac:dyDescent="0.25">
      <c r="A461" s="42" t="s">
        <v>1590</v>
      </c>
      <c r="B461" s="43">
        <v>407013</v>
      </c>
      <c r="C461" s="43"/>
      <c r="D461" s="43"/>
      <c r="E461" s="43"/>
      <c r="F461" s="43"/>
      <c r="G461" s="43"/>
      <c r="H461" s="43"/>
      <c r="I461" s="46" t="str">
        <f t="shared" si="7"/>
        <v>2017-407013-CCI-551</v>
      </c>
    </row>
    <row r="462" spans="1:9" x14ac:dyDescent="0.25">
      <c r="A462" s="42" t="s">
        <v>1591</v>
      </c>
      <c r="B462" s="43">
        <v>402660</v>
      </c>
      <c r="C462" s="43"/>
      <c r="D462" s="43"/>
      <c r="E462" s="43"/>
      <c r="F462" s="43"/>
      <c r="G462" s="43"/>
      <c r="H462" s="43"/>
      <c r="I462" s="46" t="str">
        <f t="shared" si="7"/>
        <v>2017-402660-CCI-551</v>
      </c>
    </row>
    <row r="463" spans="1:9" x14ac:dyDescent="0.25">
      <c r="A463" s="42" t="s">
        <v>1592</v>
      </c>
      <c r="B463" s="43">
        <v>496804</v>
      </c>
      <c r="C463" s="43"/>
      <c r="D463" s="43"/>
      <c r="E463" s="43"/>
      <c r="F463" s="43"/>
      <c r="G463" s="43"/>
      <c r="H463" s="43"/>
      <c r="I463" s="46" t="str">
        <f t="shared" si="7"/>
        <v>2017-496804-CCI-551</v>
      </c>
    </row>
    <row r="464" spans="1:9" x14ac:dyDescent="0.25">
      <c r="A464" s="42" t="s">
        <v>1593</v>
      </c>
      <c r="B464" s="43">
        <v>516817</v>
      </c>
      <c r="C464" s="43"/>
      <c r="D464" s="43"/>
      <c r="E464" s="43"/>
      <c r="F464" s="43"/>
      <c r="G464" s="43"/>
      <c r="H464" s="43"/>
      <c r="I464" s="46" t="str">
        <f t="shared" si="7"/>
        <v>2017-516817-CCI-551</v>
      </c>
    </row>
    <row r="465" spans="1:9" x14ac:dyDescent="0.25">
      <c r="A465" s="42" t="s">
        <v>1594</v>
      </c>
      <c r="B465" s="43">
        <v>366804</v>
      </c>
      <c r="C465" s="43"/>
      <c r="D465" s="43"/>
      <c r="E465" s="43"/>
      <c r="F465" s="43"/>
      <c r="G465" s="43"/>
      <c r="H465" s="43"/>
      <c r="I465" s="46" t="str">
        <f t="shared" si="7"/>
        <v>2017-366804-CCI-551</v>
      </c>
    </row>
    <row r="466" spans="1:9" x14ac:dyDescent="0.25">
      <c r="A466" s="42" t="s">
        <v>1595</v>
      </c>
      <c r="B466" s="43">
        <v>706817</v>
      </c>
      <c r="C466" s="43"/>
      <c r="D466" s="43"/>
      <c r="E466" s="43"/>
      <c r="F466" s="43"/>
      <c r="G466" s="43"/>
      <c r="H466" s="43"/>
      <c r="I466" s="46" t="str">
        <f t="shared" si="7"/>
        <v>2017-706817-CCI-551</v>
      </c>
    </row>
    <row r="467" spans="1:9" x14ac:dyDescent="0.25">
      <c r="A467" s="42" t="s">
        <v>1596</v>
      </c>
      <c r="B467" s="43">
        <v>586808</v>
      </c>
      <c r="C467" s="43"/>
      <c r="D467" s="43"/>
      <c r="E467" s="43"/>
      <c r="F467" s="43"/>
      <c r="G467" s="43"/>
      <c r="H467" s="43"/>
      <c r="I467" s="46" t="str">
        <f t="shared" si="7"/>
        <v>2017-586808-CCI-551</v>
      </c>
    </row>
    <row r="468" spans="1:9" x14ac:dyDescent="0.25">
      <c r="A468" s="42" t="s">
        <v>1597</v>
      </c>
      <c r="B468" s="43">
        <v>646804</v>
      </c>
      <c r="C468" s="43"/>
      <c r="D468" s="43"/>
      <c r="E468" s="43"/>
      <c r="F468" s="43"/>
      <c r="G468" s="43"/>
      <c r="H468" s="43"/>
      <c r="I468" s="46" t="str">
        <f t="shared" si="7"/>
        <v>2017-646804-CCI-551</v>
      </c>
    </row>
    <row r="469" spans="1:9" x14ac:dyDescent="0.25">
      <c r="A469" s="42" t="s">
        <v>1598</v>
      </c>
      <c r="B469" s="43">
        <v>486809</v>
      </c>
      <c r="C469" s="43"/>
      <c r="D469" s="43"/>
      <c r="E469" s="43"/>
      <c r="F469" s="43"/>
      <c r="G469" s="43"/>
      <c r="H469" s="43"/>
      <c r="I469" s="46" t="str">
        <f t="shared" si="7"/>
        <v>2017-486809-CCI-551</v>
      </c>
    </row>
    <row r="470" spans="1:9" x14ac:dyDescent="0.25">
      <c r="A470" s="42" t="s">
        <v>1599</v>
      </c>
      <c r="B470" s="43">
        <v>556801</v>
      </c>
      <c r="C470" s="43"/>
      <c r="D470" s="43"/>
      <c r="E470" s="43"/>
      <c r="F470" s="43"/>
      <c r="G470" s="43"/>
      <c r="H470" s="43"/>
      <c r="I470" s="46" t="str">
        <f t="shared" si="7"/>
        <v>2017-556801-CCI-551</v>
      </c>
    </row>
    <row r="471" spans="1:9" x14ac:dyDescent="0.25">
      <c r="A471" s="42" t="s">
        <v>1600</v>
      </c>
      <c r="B471" s="43">
        <v>436801</v>
      </c>
      <c r="C471" s="43"/>
      <c r="D471" s="43"/>
      <c r="E471" s="43"/>
      <c r="F471" s="43"/>
      <c r="G471" s="43"/>
      <c r="H471" s="43"/>
      <c r="I471" s="46" t="str">
        <f t="shared" si="7"/>
        <v>2017-436801-CCI-551</v>
      </c>
    </row>
    <row r="472" spans="1:9" x14ac:dyDescent="0.25">
      <c r="A472" s="42" t="s">
        <v>1601</v>
      </c>
      <c r="B472" s="43">
        <v>136825</v>
      </c>
      <c r="C472" s="43"/>
      <c r="D472" s="43"/>
      <c r="E472" s="43"/>
      <c r="F472" s="43"/>
      <c r="G472" s="43"/>
      <c r="H472" s="43"/>
      <c r="I472" s="46" t="str">
        <f t="shared" si="7"/>
        <v>2017-136825-CCI-551</v>
      </c>
    </row>
    <row r="473" spans="1:9" x14ac:dyDescent="0.25">
      <c r="A473" s="42" t="s">
        <v>1602</v>
      </c>
      <c r="B473" s="43">
        <v>136847</v>
      </c>
      <c r="C473" s="43"/>
      <c r="D473" s="43"/>
      <c r="E473" s="43"/>
      <c r="F473" s="43"/>
      <c r="G473" s="43"/>
      <c r="H473" s="43"/>
      <c r="I473" s="46" t="str">
        <f t="shared" si="7"/>
        <v>2017-136847-CCI-551</v>
      </c>
    </row>
    <row r="474" spans="1:9" x14ac:dyDescent="0.25">
      <c r="A474" s="42" t="s">
        <v>1603</v>
      </c>
      <c r="B474" s="43">
        <v>696882</v>
      </c>
      <c r="C474" s="43"/>
      <c r="D474" s="43"/>
      <c r="E474" s="43"/>
      <c r="F474" s="43"/>
      <c r="G474" s="43"/>
      <c r="H474" s="43"/>
      <c r="I474" s="46" t="str">
        <f t="shared" si="7"/>
        <v>2017-696882-CCI-551</v>
      </c>
    </row>
    <row r="475" spans="1:9" x14ac:dyDescent="0.25">
      <c r="A475" s="42" t="s">
        <v>1604</v>
      </c>
      <c r="B475" s="43">
        <v>626805</v>
      </c>
      <c r="C475" s="43"/>
      <c r="D475" s="43"/>
      <c r="E475" s="43"/>
      <c r="F475" s="43"/>
      <c r="G475" s="43"/>
      <c r="H475" s="43"/>
      <c r="I475" s="46" t="str">
        <f t="shared" si="7"/>
        <v>2017-626805-CCI-551</v>
      </c>
    </row>
    <row r="476" spans="1:9" x14ac:dyDescent="0.25">
      <c r="A476" s="42" t="s">
        <v>1605</v>
      </c>
      <c r="B476" s="43">
        <v>626801</v>
      </c>
      <c r="C476" s="43"/>
      <c r="D476" s="43"/>
      <c r="E476" s="43"/>
      <c r="F476" s="43"/>
      <c r="G476" s="43"/>
      <c r="H476" s="43"/>
      <c r="I476" s="46" t="str">
        <f t="shared" si="7"/>
        <v>2017-626801-CCI-551</v>
      </c>
    </row>
    <row r="477" spans="1:9" x14ac:dyDescent="0.25">
      <c r="A477" s="42" t="s">
        <v>1606</v>
      </c>
      <c r="B477" s="43">
        <v>376801</v>
      </c>
      <c r="C477" s="43"/>
      <c r="D477" s="43"/>
      <c r="E477" s="43"/>
      <c r="F477" s="43"/>
      <c r="G477" s="43"/>
      <c r="H477" s="43"/>
      <c r="I477" s="46" t="str">
        <f t="shared" si="7"/>
        <v>2017-376801-CCI-551</v>
      </c>
    </row>
    <row r="478" spans="1:9" x14ac:dyDescent="0.25">
      <c r="A478" s="42" t="s">
        <v>1607</v>
      </c>
      <c r="B478" s="43">
        <v>146848</v>
      </c>
      <c r="C478" s="43"/>
      <c r="D478" s="43"/>
      <c r="E478" s="43"/>
      <c r="F478" s="43"/>
      <c r="G478" s="43"/>
      <c r="H478" s="43"/>
      <c r="I478" s="46" t="str">
        <f t="shared" si="7"/>
        <v>2017-146848-CCI-551</v>
      </c>
    </row>
    <row r="479" spans="1:9" x14ac:dyDescent="0.25">
      <c r="A479" s="42" t="s">
        <v>1608</v>
      </c>
      <c r="B479" s="43">
        <v>626803</v>
      </c>
      <c r="C479" s="43"/>
      <c r="D479" s="43"/>
      <c r="E479" s="43"/>
      <c r="F479" s="43"/>
      <c r="G479" s="43"/>
      <c r="H479" s="43"/>
      <c r="I479" s="46" t="str">
        <f t="shared" si="7"/>
        <v>2017-626803-CCI-551</v>
      </c>
    </row>
    <row r="480" spans="1:9" x14ac:dyDescent="0.25">
      <c r="A480" s="42" t="s">
        <v>1609</v>
      </c>
      <c r="B480" s="43">
        <v>616802</v>
      </c>
      <c r="C480" s="43"/>
      <c r="D480" s="43"/>
      <c r="E480" s="43"/>
      <c r="F480" s="43"/>
      <c r="G480" s="43"/>
      <c r="H480" s="43"/>
      <c r="I480" s="46" t="str">
        <f t="shared" si="7"/>
        <v>2017-616802-CCI-551</v>
      </c>
    </row>
    <row r="481" spans="1:9" x14ac:dyDescent="0.25">
      <c r="A481" s="42" t="s">
        <v>1610</v>
      </c>
      <c r="B481" s="43">
        <v>146804</v>
      </c>
      <c r="C481" s="43"/>
      <c r="D481" s="43"/>
      <c r="E481" s="43"/>
      <c r="F481" s="43"/>
      <c r="G481" s="43"/>
      <c r="H481" s="43"/>
      <c r="I481" s="46" t="str">
        <f t="shared" si="7"/>
        <v>2017-146804-CCI-551</v>
      </c>
    </row>
    <row r="482" spans="1:9" x14ac:dyDescent="0.25">
      <c r="A482" s="42" t="s">
        <v>1611</v>
      </c>
      <c r="B482" s="43">
        <v>316804</v>
      </c>
      <c r="C482" s="43"/>
      <c r="D482" s="43"/>
      <c r="E482" s="43"/>
      <c r="F482" s="43"/>
      <c r="G482" s="43"/>
      <c r="H482" s="43"/>
      <c r="I482" s="46" t="str">
        <f t="shared" si="7"/>
        <v>2017-316804-CCI-551</v>
      </c>
    </row>
    <row r="483" spans="1:9" x14ac:dyDescent="0.25">
      <c r="A483" s="45" t="s">
        <v>1612</v>
      </c>
      <c r="B483" s="46">
        <v>716801</v>
      </c>
      <c r="C483" s="46"/>
      <c r="D483" s="46"/>
      <c r="E483" s="46"/>
      <c r="F483" s="46"/>
      <c r="G483" s="46"/>
      <c r="H483" s="46"/>
      <c r="I483" s="46" t="str">
        <f t="shared" si="7"/>
        <v>2017-716801-CCI-551</v>
      </c>
    </row>
    <row r="484" spans="1:9" x14ac:dyDescent="0.25">
      <c r="A484" s="42" t="s">
        <v>1613</v>
      </c>
      <c r="B484" s="43">
        <v>136836</v>
      </c>
      <c r="C484" s="43"/>
      <c r="D484" s="43"/>
      <c r="E484" s="43"/>
      <c r="F484" s="43"/>
      <c r="G484" s="43"/>
      <c r="H484" s="43"/>
      <c r="I484" s="46" t="str">
        <f t="shared" si="7"/>
        <v>2017-136836-CCI-551</v>
      </c>
    </row>
    <row r="485" spans="1:9" x14ac:dyDescent="0.25">
      <c r="A485" s="42" t="s">
        <v>1615</v>
      </c>
      <c r="B485" s="44" t="s">
        <v>1614</v>
      </c>
      <c r="C485" s="44"/>
      <c r="D485" s="44"/>
      <c r="E485" s="44"/>
      <c r="F485" s="44"/>
      <c r="G485" s="44"/>
      <c r="H485" s="44"/>
      <c r="I485" s="46" t="str">
        <f t="shared" si="7"/>
        <v>2017-002401-CCI-551</v>
      </c>
    </row>
    <row r="486" spans="1:9" x14ac:dyDescent="0.25">
      <c r="A486" s="42" t="s">
        <v>1616</v>
      </c>
      <c r="B486" s="43">
        <v>138801</v>
      </c>
      <c r="C486" s="43"/>
      <c r="D486" s="43"/>
      <c r="E486" s="43"/>
      <c r="F486" s="43"/>
      <c r="G486" s="43"/>
      <c r="H486" s="43"/>
      <c r="I486" s="46" t="str">
        <f t="shared" si="7"/>
        <v>2017-138801-CCI-551</v>
      </c>
    </row>
    <row r="487" spans="1:9" x14ac:dyDescent="0.25">
      <c r="A487" s="42" t="s">
        <v>1617</v>
      </c>
      <c r="B487" s="43">
        <v>148801</v>
      </c>
      <c r="C487" s="43"/>
      <c r="D487" s="43"/>
      <c r="E487" s="43"/>
      <c r="F487" s="43"/>
      <c r="G487" s="43"/>
      <c r="H487" s="43"/>
      <c r="I487" s="46" t="str">
        <f t="shared" ref="I487:I497" si="8">CONCATENATE(2017,"-",B487,"-","CCI","-",551)</f>
        <v>2017-148801-CCI-551</v>
      </c>
    </row>
    <row r="488" spans="1:9" x14ac:dyDescent="0.25">
      <c r="A488" s="42" t="s">
        <v>1618</v>
      </c>
      <c r="B488" s="43">
        <v>206804</v>
      </c>
      <c r="C488" s="43"/>
      <c r="D488" s="43"/>
      <c r="E488" s="43"/>
      <c r="F488" s="43"/>
      <c r="G488" s="43"/>
      <c r="H488" s="43"/>
      <c r="I488" s="46" t="str">
        <f t="shared" si="8"/>
        <v>2017-206804-CCI-551</v>
      </c>
    </row>
    <row r="489" spans="1:9" x14ac:dyDescent="0.25">
      <c r="A489" s="42" t="s">
        <v>1619</v>
      </c>
      <c r="B489" s="43">
        <v>446806</v>
      </c>
      <c r="C489" s="43"/>
      <c r="D489" s="43"/>
      <c r="E489" s="43"/>
      <c r="F489" s="43"/>
      <c r="G489" s="43"/>
      <c r="H489" s="43"/>
      <c r="I489" s="46" t="str">
        <f t="shared" si="8"/>
        <v>2017-446806-CCI-551</v>
      </c>
    </row>
    <row r="490" spans="1:9" x14ac:dyDescent="0.25">
      <c r="A490" s="42" t="s">
        <v>1620</v>
      </c>
      <c r="B490" s="43">
        <v>436805</v>
      </c>
      <c r="C490" s="43"/>
      <c r="D490" s="43"/>
      <c r="E490" s="43"/>
      <c r="F490" s="43"/>
      <c r="G490" s="43"/>
      <c r="H490" s="43"/>
      <c r="I490" s="46" t="str">
        <f t="shared" si="8"/>
        <v>2017-436805-CCI-551</v>
      </c>
    </row>
    <row r="491" spans="1:9" x14ac:dyDescent="0.25">
      <c r="A491" s="42" t="s">
        <v>1621</v>
      </c>
      <c r="B491" s="43">
        <v>446817</v>
      </c>
      <c r="C491" s="43"/>
      <c r="D491" s="43"/>
      <c r="E491" s="43"/>
      <c r="F491" s="43"/>
      <c r="G491" s="43"/>
      <c r="H491" s="43"/>
      <c r="I491" s="46" t="str">
        <f t="shared" si="8"/>
        <v>2017-446817-CCI-551</v>
      </c>
    </row>
    <row r="492" spans="1:9" x14ac:dyDescent="0.25">
      <c r="A492" s="42" t="s">
        <v>1622</v>
      </c>
      <c r="B492" s="43">
        <v>186833</v>
      </c>
      <c r="C492" s="43"/>
      <c r="D492" s="43"/>
      <c r="E492" s="43"/>
      <c r="F492" s="43"/>
      <c r="G492" s="43"/>
      <c r="H492" s="43"/>
      <c r="I492" s="46" t="str">
        <f t="shared" si="8"/>
        <v>2017-186833-CCI-551</v>
      </c>
    </row>
    <row r="493" spans="1:9" x14ac:dyDescent="0.25">
      <c r="A493" s="42" t="s">
        <v>1623</v>
      </c>
      <c r="B493" s="43">
        <v>326830</v>
      </c>
      <c r="C493" s="43"/>
      <c r="D493" s="43"/>
      <c r="E493" s="43"/>
      <c r="F493" s="43"/>
      <c r="G493" s="43"/>
      <c r="H493" s="43"/>
      <c r="I493" s="46" t="str">
        <f t="shared" si="8"/>
        <v>2017-326830-CCI-551</v>
      </c>
    </row>
    <row r="494" spans="1:9" x14ac:dyDescent="0.25">
      <c r="A494" s="42" t="s">
        <v>1624</v>
      </c>
      <c r="B494" s="43">
        <v>56806</v>
      </c>
      <c r="C494" s="43"/>
      <c r="D494" s="43"/>
      <c r="E494" s="43"/>
      <c r="F494" s="43"/>
      <c r="G494" s="43"/>
      <c r="H494" s="43"/>
      <c r="I494" s="46" t="str">
        <f t="shared" si="8"/>
        <v>2017-56806-CCI-551</v>
      </c>
    </row>
    <row r="495" spans="1:9" x14ac:dyDescent="0.25">
      <c r="A495" s="42" t="s">
        <v>1625</v>
      </c>
      <c r="B495" s="43">
        <v>536809</v>
      </c>
      <c r="C495" s="43"/>
      <c r="D495" s="43"/>
      <c r="E495" s="43"/>
      <c r="F495" s="43"/>
      <c r="G495" s="43"/>
      <c r="H495" s="43"/>
      <c r="I495" s="46" t="str">
        <f t="shared" si="8"/>
        <v>2017-536809-CCI-551</v>
      </c>
    </row>
    <row r="496" spans="1:9" x14ac:dyDescent="0.25">
      <c r="A496" s="42" t="s">
        <v>1626</v>
      </c>
      <c r="B496" s="43">
        <v>372630</v>
      </c>
      <c r="C496" s="43"/>
      <c r="D496" s="43"/>
      <c r="E496" s="43"/>
      <c r="F496" s="43"/>
      <c r="G496" s="43"/>
      <c r="H496" s="43"/>
      <c r="I496" s="46" t="str">
        <f t="shared" si="8"/>
        <v>2017-372630-CCI-551</v>
      </c>
    </row>
    <row r="497" spans="1:10" x14ac:dyDescent="0.25">
      <c r="A497" s="42" t="s">
        <v>1627</v>
      </c>
      <c r="B497" s="44" t="s">
        <v>1630</v>
      </c>
      <c r="C497" s="44"/>
      <c r="D497" s="44"/>
      <c r="E497" s="44"/>
      <c r="F497" s="44"/>
      <c r="G497" s="44"/>
      <c r="H497" s="44"/>
      <c r="I497" s="46" t="str">
        <f t="shared" si="8"/>
        <v>2017-022902-CCI-551</v>
      </c>
    </row>
    <row r="499" spans="1:10" x14ac:dyDescent="0.25">
      <c r="A499" s="42" t="s">
        <v>1632</v>
      </c>
      <c r="B499" s="44" t="s">
        <v>1655</v>
      </c>
      <c r="C499" s="44"/>
      <c r="D499" s="44"/>
      <c r="E499" s="44"/>
      <c r="F499" s="44"/>
      <c r="G499" s="44"/>
      <c r="H499" s="43" t="str">
        <f t="shared" ref="H499:H528" si="9">CONCATENATE(2017,"-",B499,"-","NSL-Snack","-",566)</f>
        <v>2017-079153-NSL-Snack-566</v>
      </c>
    </row>
    <row r="500" spans="1:10" x14ac:dyDescent="0.25">
      <c r="A500" s="42" t="s">
        <v>1633</v>
      </c>
      <c r="B500" s="43">
        <v>401095</v>
      </c>
      <c r="C500" s="43"/>
      <c r="D500" s="43"/>
      <c r="E500" s="43"/>
      <c r="F500" s="43"/>
      <c r="G500" s="43"/>
      <c r="H500" s="43" t="str">
        <f t="shared" si="9"/>
        <v>2017-401095-NSL-Snack-566</v>
      </c>
    </row>
    <row r="501" spans="1:10" x14ac:dyDescent="0.25">
      <c r="A501" s="42" t="s">
        <v>1031</v>
      </c>
      <c r="B501" s="43">
        <v>401489</v>
      </c>
      <c r="C501" s="43"/>
      <c r="D501" s="43"/>
      <c r="E501" s="43"/>
      <c r="F501" s="43"/>
      <c r="G501" s="43"/>
      <c r="H501" s="43" t="str">
        <f t="shared" si="9"/>
        <v>2017-401489-NSL-Snack-566</v>
      </c>
    </row>
    <row r="502" spans="1:10" x14ac:dyDescent="0.25">
      <c r="A502" s="42" t="s">
        <v>1634</v>
      </c>
      <c r="B502" s="43">
        <v>401507</v>
      </c>
      <c r="C502" s="43"/>
      <c r="D502" s="43"/>
      <c r="E502" s="43"/>
      <c r="F502" s="43"/>
      <c r="G502" s="43"/>
      <c r="H502" s="43" t="str">
        <f t="shared" si="9"/>
        <v>2017-401507-NSL-Snack-566</v>
      </c>
    </row>
    <row r="503" spans="1:10" x14ac:dyDescent="0.25">
      <c r="A503" s="42" t="s">
        <v>1635</v>
      </c>
      <c r="B503" s="43">
        <v>401873</v>
      </c>
      <c r="C503" s="43"/>
      <c r="D503" s="43"/>
      <c r="E503" s="43"/>
      <c r="F503" s="43"/>
      <c r="G503" s="43"/>
      <c r="H503" s="43" t="str">
        <f t="shared" si="9"/>
        <v>2017-401873-NSL-Snack-566</v>
      </c>
    </row>
    <row r="504" spans="1:10" x14ac:dyDescent="0.25">
      <c r="A504" s="42" t="s">
        <v>1636</v>
      </c>
      <c r="B504" s="43">
        <v>402468</v>
      </c>
      <c r="C504" s="43"/>
      <c r="D504" s="43"/>
      <c r="E504" s="43"/>
      <c r="F504" s="43"/>
      <c r="G504" s="43"/>
      <c r="H504" s="43" t="str">
        <f t="shared" si="9"/>
        <v>2017-402468-NSL-Snack-566</v>
      </c>
      <c r="J504" t="s">
        <v>1656</v>
      </c>
    </row>
    <row r="505" spans="1:10" x14ac:dyDescent="0.25">
      <c r="A505" s="42" t="s">
        <v>1637</v>
      </c>
      <c r="B505" s="43">
        <v>402712</v>
      </c>
      <c r="C505" s="43"/>
      <c r="D505" s="43"/>
      <c r="E505" s="43"/>
      <c r="F505" s="43"/>
      <c r="G505" s="43"/>
      <c r="H505" s="43" t="str">
        <f t="shared" si="9"/>
        <v>2017-402712-NSL-Snack-566</v>
      </c>
    </row>
    <row r="506" spans="1:10" x14ac:dyDescent="0.25">
      <c r="A506" s="42" t="s">
        <v>1638</v>
      </c>
      <c r="B506" s="43">
        <v>407096</v>
      </c>
      <c r="C506" s="43"/>
      <c r="D506" s="43"/>
      <c r="E506" s="43"/>
      <c r="F506" s="43"/>
      <c r="G506" s="43"/>
      <c r="H506" s="43" t="str">
        <f t="shared" si="9"/>
        <v>2017-407096-NSL-Snack-566</v>
      </c>
    </row>
    <row r="507" spans="1:10" x14ac:dyDescent="0.25">
      <c r="A507" s="42" t="s">
        <v>1639</v>
      </c>
      <c r="B507" s="43">
        <v>407112</v>
      </c>
      <c r="C507" s="43"/>
      <c r="D507" s="43"/>
      <c r="E507" s="43"/>
      <c r="F507" s="43"/>
      <c r="G507" s="43"/>
      <c r="H507" s="43" t="str">
        <f t="shared" si="9"/>
        <v>2017-407112-NSL-Snack-566</v>
      </c>
    </row>
    <row r="508" spans="1:10" x14ac:dyDescent="0.25">
      <c r="A508" s="42" t="s">
        <v>1640</v>
      </c>
      <c r="B508" s="43">
        <v>407178</v>
      </c>
      <c r="C508" s="43"/>
      <c r="D508" s="43"/>
      <c r="E508" s="43"/>
      <c r="F508" s="43"/>
      <c r="G508" s="43"/>
      <c r="H508" s="43" t="str">
        <f t="shared" si="9"/>
        <v>2017-407178-NSL-Snack-566</v>
      </c>
    </row>
    <row r="509" spans="1:10" x14ac:dyDescent="0.25">
      <c r="A509" s="42" t="s">
        <v>1641</v>
      </c>
      <c r="B509" s="43">
        <v>407186</v>
      </c>
      <c r="C509" s="43"/>
      <c r="D509" s="43"/>
      <c r="E509" s="43"/>
      <c r="F509" s="43"/>
      <c r="G509" s="43"/>
      <c r="H509" s="43" t="str">
        <f t="shared" si="9"/>
        <v>2017-407186-NSL-Snack-566</v>
      </c>
    </row>
    <row r="510" spans="1:10" x14ac:dyDescent="0.25">
      <c r="A510" s="42" t="s">
        <v>1642</v>
      </c>
      <c r="B510" s="43">
        <v>407196</v>
      </c>
      <c r="C510" s="43"/>
      <c r="D510" s="43"/>
      <c r="E510" s="43"/>
      <c r="F510" s="43"/>
      <c r="G510" s="43"/>
      <c r="H510" s="43" t="str">
        <f t="shared" si="9"/>
        <v>2017-407196-NSL-Snack-566</v>
      </c>
    </row>
    <row r="511" spans="1:10" x14ac:dyDescent="0.25">
      <c r="A511" s="42" t="s">
        <v>1643</v>
      </c>
      <c r="B511" s="43">
        <v>407215</v>
      </c>
      <c r="C511" s="43"/>
      <c r="D511" s="43"/>
      <c r="E511" s="43"/>
      <c r="F511" s="43"/>
      <c r="G511" s="43"/>
      <c r="H511" s="43" t="str">
        <f t="shared" si="9"/>
        <v>2017-407215-NSL-Snack-566</v>
      </c>
    </row>
    <row r="512" spans="1:10" x14ac:dyDescent="0.25">
      <c r="A512" s="42" t="s">
        <v>1644</v>
      </c>
      <c r="B512" s="43">
        <v>407236</v>
      </c>
      <c r="C512" s="43"/>
      <c r="D512" s="43"/>
      <c r="E512" s="43"/>
      <c r="F512" s="43"/>
      <c r="G512" s="43"/>
      <c r="H512" s="43" t="str">
        <f t="shared" si="9"/>
        <v>2017-407236-NSL-Snack-566</v>
      </c>
    </row>
    <row r="513" spans="1:8" x14ac:dyDescent="0.25">
      <c r="A513" s="42" t="s">
        <v>1645</v>
      </c>
      <c r="B513" s="43">
        <v>407253</v>
      </c>
      <c r="C513" s="43"/>
      <c r="D513" s="43"/>
      <c r="E513" s="43"/>
      <c r="F513" s="43"/>
      <c r="G513" s="43"/>
      <c r="H513" s="43" t="str">
        <f t="shared" si="9"/>
        <v>2017-407253-NSL-Snack-566</v>
      </c>
    </row>
    <row r="514" spans="1:8" x14ac:dyDescent="0.25">
      <c r="A514" s="42" t="s">
        <v>1027</v>
      </c>
      <c r="B514" s="43">
        <v>407330</v>
      </c>
      <c r="C514" s="43"/>
      <c r="D514" s="43"/>
      <c r="E514" s="43"/>
      <c r="F514" s="43"/>
      <c r="G514" s="43"/>
      <c r="H514" s="43" t="str">
        <f t="shared" si="9"/>
        <v>2017-407330-NSL-Snack-566</v>
      </c>
    </row>
    <row r="515" spans="1:8" x14ac:dyDescent="0.25">
      <c r="A515" s="42" t="s">
        <v>1646</v>
      </c>
      <c r="B515" s="43">
        <v>407370</v>
      </c>
      <c r="C515" s="43"/>
      <c r="D515" s="43"/>
      <c r="E515" s="43"/>
      <c r="F515" s="43"/>
      <c r="G515" s="43"/>
      <c r="H515" s="43" t="str">
        <f t="shared" si="9"/>
        <v>2017-407370-NSL-Snack-566</v>
      </c>
    </row>
    <row r="516" spans="1:8" x14ac:dyDescent="0.25">
      <c r="A516" s="42" t="s">
        <v>1558</v>
      </c>
      <c r="B516" s="43">
        <v>407375</v>
      </c>
      <c r="C516" s="43"/>
      <c r="D516" s="43"/>
      <c r="E516" s="43"/>
      <c r="F516" s="43"/>
      <c r="G516" s="43"/>
      <c r="H516" s="43" t="str">
        <f t="shared" si="9"/>
        <v>2017-407375-NSL-Snack-566</v>
      </c>
    </row>
    <row r="517" spans="1:8" x14ac:dyDescent="0.25">
      <c r="A517" s="42" t="s">
        <v>1028</v>
      </c>
      <c r="B517" s="43">
        <v>407646</v>
      </c>
      <c r="C517" s="43"/>
      <c r="D517" s="43"/>
      <c r="E517" s="43"/>
      <c r="F517" s="43"/>
      <c r="G517" s="43"/>
      <c r="H517" s="43" t="str">
        <f t="shared" si="9"/>
        <v>2017-407646-NSL-Snack-566</v>
      </c>
    </row>
    <row r="518" spans="1:8" x14ac:dyDescent="0.25">
      <c r="A518" s="42" t="s">
        <v>1647</v>
      </c>
      <c r="B518" s="43">
        <v>408718</v>
      </c>
      <c r="C518" s="43"/>
      <c r="D518" s="43"/>
      <c r="E518" s="43"/>
      <c r="F518" s="43"/>
      <c r="G518" s="43"/>
      <c r="H518" s="43" t="str">
        <f t="shared" si="9"/>
        <v>2017-408718-NSL-Snack-566</v>
      </c>
    </row>
    <row r="519" spans="1:8" x14ac:dyDescent="0.25">
      <c r="A519" s="42" t="s">
        <v>1648</v>
      </c>
      <c r="B519" s="43">
        <v>409144</v>
      </c>
      <c r="C519" s="43"/>
      <c r="D519" s="43"/>
      <c r="E519" s="43"/>
      <c r="F519" s="43"/>
      <c r="G519" s="43"/>
      <c r="H519" s="43" t="str">
        <f t="shared" si="9"/>
        <v>2017-409144-NSL-Snack-566</v>
      </c>
    </row>
    <row r="520" spans="1:8" x14ac:dyDescent="0.25">
      <c r="A520" s="42" t="s">
        <v>1649</v>
      </c>
      <c r="B520" s="43">
        <v>409173</v>
      </c>
      <c r="C520" s="43"/>
      <c r="D520" s="43"/>
      <c r="E520" s="43"/>
      <c r="F520" s="43"/>
      <c r="G520" s="43"/>
      <c r="H520" s="43" t="str">
        <f t="shared" si="9"/>
        <v>2017-409173-NSL-Snack-566</v>
      </c>
    </row>
    <row r="521" spans="1:8" x14ac:dyDescent="0.25">
      <c r="A521" s="42" t="s">
        <v>1650</v>
      </c>
      <c r="B521" s="43">
        <v>409661</v>
      </c>
      <c r="C521" s="43"/>
      <c r="D521" s="43"/>
      <c r="E521" s="43"/>
      <c r="F521" s="43"/>
      <c r="G521" s="43"/>
      <c r="H521" s="43" t="str">
        <f t="shared" si="9"/>
        <v>2017-409661-NSL-Snack-566</v>
      </c>
    </row>
    <row r="522" spans="1:8" x14ac:dyDescent="0.25">
      <c r="A522" s="42" t="s">
        <v>1651</v>
      </c>
      <c r="B522" s="43">
        <v>409857</v>
      </c>
      <c r="C522" s="43"/>
      <c r="D522" s="43"/>
      <c r="E522" s="43"/>
      <c r="F522" s="43"/>
      <c r="G522" s="43"/>
      <c r="H522" s="43" t="str">
        <f t="shared" si="9"/>
        <v>2017-409857-NSL-Snack-566</v>
      </c>
    </row>
    <row r="523" spans="1:8" x14ac:dyDescent="0.25">
      <c r="A523" s="42" t="s">
        <v>1652</v>
      </c>
      <c r="B523" s="43">
        <v>409862</v>
      </c>
      <c r="C523" s="43"/>
      <c r="D523" s="43"/>
      <c r="E523" s="43"/>
      <c r="F523" s="43"/>
      <c r="G523" s="43"/>
      <c r="H523" s="43" t="str">
        <f t="shared" si="9"/>
        <v>2017-409862-NSL-Snack-566</v>
      </c>
    </row>
    <row r="524" spans="1:8" x14ac:dyDescent="0.25">
      <c r="A524" s="42" t="s">
        <v>1025</v>
      </c>
      <c r="B524" s="43">
        <v>447223</v>
      </c>
      <c r="C524" s="43"/>
      <c r="D524" s="43"/>
      <c r="E524" s="43"/>
      <c r="F524" s="43"/>
      <c r="G524" s="43"/>
      <c r="H524" s="43" t="str">
        <f t="shared" si="9"/>
        <v>2017-447223-NSL-Snack-566</v>
      </c>
    </row>
    <row r="525" spans="1:8" x14ac:dyDescent="0.25">
      <c r="A525" s="42" t="s">
        <v>1653</v>
      </c>
      <c r="B525" s="43">
        <v>589129</v>
      </c>
      <c r="C525" s="43"/>
      <c r="D525" s="43"/>
      <c r="E525" s="43"/>
      <c r="F525" s="43"/>
      <c r="G525" s="43"/>
      <c r="H525" s="43" t="str">
        <f t="shared" si="9"/>
        <v>2017-589129-NSL-Snack-566</v>
      </c>
    </row>
    <row r="526" spans="1:8" x14ac:dyDescent="0.25">
      <c r="A526" s="42" t="s">
        <v>1654</v>
      </c>
      <c r="B526" s="43">
        <v>679143</v>
      </c>
      <c r="C526" s="43"/>
      <c r="D526" s="43"/>
      <c r="E526" s="43"/>
      <c r="F526" s="43"/>
      <c r="G526" s="43"/>
      <c r="H526" s="43" t="str">
        <f t="shared" si="9"/>
        <v>2017-679143-NSL-Snack-566</v>
      </c>
    </row>
    <row r="527" spans="1:8" x14ac:dyDescent="0.25">
      <c r="A527" s="42" t="s">
        <v>1188</v>
      </c>
      <c r="B527" s="43">
        <v>717002</v>
      </c>
      <c r="C527" s="43"/>
      <c r="D527" s="43"/>
      <c r="E527" s="43"/>
      <c r="F527" s="43"/>
      <c r="G527" s="43"/>
      <c r="H527" s="43" t="str">
        <f t="shared" si="9"/>
        <v>2017-717002-NSL-Snack-566</v>
      </c>
    </row>
    <row r="528" spans="1:8" x14ac:dyDescent="0.25">
      <c r="A528" s="42" t="s">
        <v>1021</v>
      </c>
      <c r="B528" s="43">
        <v>727381</v>
      </c>
      <c r="C528" s="43"/>
      <c r="D528" s="43"/>
      <c r="E528" s="43"/>
      <c r="F528" s="43"/>
      <c r="G528" s="43"/>
      <c r="H528" s="43" t="str">
        <f t="shared" si="9"/>
        <v>2017-727381-NSL-Snack-566</v>
      </c>
    </row>
    <row r="529" spans="1:7" x14ac:dyDescent="0.25">
      <c r="A529" s="42" t="s">
        <v>1659</v>
      </c>
      <c r="B529" s="44" t="s">
        <v>1662</v>
      </c>
      <c r="C529" s="44"/>
      <c r="D529" s="44"/>
      <c r="E529" s="44"/>
      <c r="F529" s="44"/>
      <c r="G529" s="43" t="str">
        <f>CONCATENATE(2017,"-",B529,"-","NSL-Snack","-",561)</f>
        <v>2017-057820-NSL-Snack-561</v>
      </c>
    </row>
    <row r="530" spans="1:7" x14ac:dyDescent="0.25">
      <c r="A530" s="42" t="s">
        <v>1413</v>
      </c>
      <c r="B530" s="43">
        <v>131417</v>
      </c>
      <c r="C530" s="43"/>
      <c r="D530" s="43"/>
      <c r="E530" s="43"/>
      <c r="F530" s="43"/>
      <c r="G530" s="43" t="str">
        <f>CONCATENATE(2017,"-",B530,"-","NSL-Snack","-",561)</f>
        <v>2017-131417-NSL-Snack-561</v>
      </c>
    </row>
    <row r="531" spans="1:7" x14ac:dyDescent="0.25">
      <c r="A531" s="42" t="s">
        <v>1660</v>
      </c>
      <c r="B531" s="43">
        <v>401712</v>
      </c>
      <c r="C531" s="43"/>
      <c r="D531" s="43"/>
      <c r="E531" s="43"/>
      <c r="F531" s="43"/>
      <c r="G531" s="43" t="str">
        <f>CONCATENATE(2017,"-",B531,"-","NSL-Snack","-",561)</f>
        <v>2017-401712-NSL-Snack-561</v>
      </c>
    </row>
    <row r="532" spans="1:7" x14ac:dyDescent="0.25">
      <c r="A532" s="42" t="s">
        <v>1661</v>
      </c>
      <c r="B532" s="43">
        <v>717160</v>
      </c>
      <c r="C532" s="43"/>
      <c r="D532" s="43"/>
      <c r="E532" s="43"/>
      <c r="F532" s="43"/>
      <c r="G532" s="43" t="str">
        <f>CONCATENATE(2017,"-",B532,"-","NSL-Snack","-",561)</f>
        <v>2017-717160-NSL-Snack-561</v>
      </c>
    </row>
    <row r="533" spans="1:7" x14ac:dyDescent="0.25">
      <c r="A533" s="42" t="s">
        <v>1663</v>
      </c>
      <c r="B533" s="42">
        <v>27338</v>
      </c>
      <c r="C533" s="42"/>
      <c r="D533" s="42"/>
      <c r="E533" s="42"/>
      <c r="F533" s="43" t="str">
        <f>CONCATENATE(2017,"-",B533,"-","NSL-Lunch","-",547)</f>
        <v>2017-27338-NSL-Lunch-547</v>
      </c>
    </row>
    <row r="534" spans="1:7" x14ac:dyDescent="0.25">
      <c r="A534" s="42" t="s">
        <v>1664</v>
      </c>
      <c r="B534" s="42">
        <v>29164</v>
      </c>
      <c r="C534" s="42"/>
      <c r="D534" s="42"/>
      <c r="E534" s="42"/>
      <c r="F534" s="43" t="str">
        <f t="shared" ref="F534:F574" si="10">CONCATENATE(2017,"-",B534,"-","NSL-Lunch","-",547)</f>
        <v>2017-29164-NSL-Lunch-547</v>
      </c>
    </row>
    <row r="535" spans="1:7" x14ac:dyDescent="0.25">
      <c r="A535" s="42" t="s">
        <v>1665</v>
      </c>
      <c r="B535" s="42">
        <v>57006</v>
      </c>
      <c r="C535" s="42"/>
      <c r="D535" s="42"/>
      <c r="E535" s="42"/>
      <c r="F535" s="43" t="str">
        <f t="shared" si="10"/>
        <v>2017-57006-NSL-Lunch-547</v>
      </c>
    </row>
    <row r="536" spans="1:7" x14ac:dyDescent="0.25">
      <c r="A536" s="42" t="s">
        <v>1666</v>
      </c>
      <c r="B536" s="42">
        <v>57795</v>
      </c>
      <c r="C536" s="42"/>
      <c r="D536" s="42"/>
      <c r="E536" s="42"/>
      <c r="F536" s="43" t="str">
        <f t="shared" si="10"/>
        <v>2017-57795-NSL-Lunch-547</v>
      </c>
    </row>
    <row r="537" spans="1:7" x14ac:dyDescent="0.25">
      <c r="A537" s="42" t="s">
        <v>1659</v>
      </c>
      <c r="B537" s="42">
        <v>57820</v>
      </c>
      <c r="C537" s="42"/>
      <c r="D537" s="42"/>
      <c r="E537" s="42"/>
      <c r="F537" s="43" t="str">
        <f t="shared" si="10"/>
        <v>2017-57820-NSL-Lunch-547</v>
      </c>
    </row>
    <row r="538" spans="1:7" x14ac:dyDescent="0.25">
      <c r="A538" s="42" t="s">
        <v>1667</v>
      </c>
      <c r="B538" s="42">
        <v>57984</v>
      </c>
      <c r="C538" s="42"/>
      <c r="D538" s="42"/>
      <c r="E538" s="42"/>
      <c r="F538" s="43" t="str">
        <f t="shared" si="10"/>
        <v>2017-57984-NSL-Lunch-547</v>
      </c>
    </row>
    <row r="539" spans="1:7" x14ac:dyDescent="0.25">
      <c r="A539" s="42" t="s">
        <v>1668</v>
      </c>
      <c r="B539" s="42">
        <v>59659</v>
      </c>
      <c r="C539" s="42"/>
      <c r="D539" s="42"/>
      <c r="E539" s="42"/>
      <c r="F539" s="43" t="str">
        <f t="shared" si="10"/>
        <v>2017-59659-NSL-Lunch-547</v>
      </c>
    </row>
    <row r="540" spans="1:7" x14ac:dyDescent="0.25">
      <c r="A540" s="42" t="s">
        <v>1669</v>
      </c>
      <c r="B540" s="42">
        <v>67396</v>
      </c>
      <c r="C540" s="42"/>
      <c r="D540" s="42"/>
      <c r="E540" s="42"/>
      <c r="F540" s="43" t="str">
        <f t="shared" si="10"/>
        <v>2017-67396-NSL-Lunch-547</v>
      </c>
    </row>
    <row r="541" spans="1:7" x14ac:dyDescent="0.25">
      <c r="A541" s="42" t="s">
        <v>1632</v>
      </c>
      <c r="B541" s="42">
        <v>79153</v>
      </c>
      <c r="C541" s="42"/>
      <c r="D541" s="42"/>
      <c r="E541" s="42"/>
      <c r="F541" s="43" t="str">
        <f t="shared" si="10"/>
        <v>2017-79153-NSL-Lunch-547</v>
      </c>
    </row>
    <row r="542" spans="1:7" x14ac:dyDescent="0.25">
      <c r="A542" s="42" t="s">
        <v>1670</v>
      </c>
      <c r="B542" s="42">
        <v>82920</v>
      </c>
      <c r="C542" s="42"/>
      <c r="D542" s="42"/>
      <c r="E542" s="42"/>
      <c r="F542" s="43" t="str">
        <f t="shared" si="10"/>
        <v>2017-82920-NSL-Lunch-547</v>
      </c>
    </row>
    <row r="543" spans="1:7" x14ac:dyDescent="0.25">
      <c r="A543" s="42" t="s">
        <v>1671</v>
      </c>
      <c r="B543" s="42">
        <v>87690</v>
      </c>
      <c r="C543" s="42"/>
      <c r="D543" s="42"/>
      <c r="E543" s="42"/>
      <c r="F543" s="43" t="str">
        <f t="shared" si="10"/>
        <v>2017-87690-NSL-Lunch-547</v>
      </c>
    </row>
    <row r="544" spans="1:7" x14ac:dyDescent="0.25">
      <c r="A544" s="42" t="s">
        <v>1672</v>
      </c>
      <c r="B544" s="42">
        <v>87717</v>
      </c>
      <c r="C544" s="42"/>
      <c r="D544" s="42"/>
      <c r="E544" s="42"/>
      <c r="F544" s="43" t="str">
        <f t="shared" si="10"/>
        <v>2017-87717-NSL-Lunch-547</v>
      </c>
    </row>
    <row r="545" spans="1:6" x14ac:dyDescent="0.25">
      <c r="A545" s="42" t="s">
        <v>1673</v>
      </c>
      <c r="B545" s="42">
        <v>97201</v>
      </c>
      <c r="C545" s="42"/>
      <c r="D545" s="42"/>
      <c r="E545" s="42"/>
      <c r="F545" s="43" t="str">
        <f t="shared" si="10"/>
        <v>2017-97201-NSL-Lunch-547</v>
      </c>
    </row>
    <row r="546" spans="1:6" x14ac:dyDescent="0.25">
      <c r="A546" s="42" t="s">
        <v>1674</v>
      </c>
      <c r="B546" s="42">
        <v>97589</v>
      </c>
      <c r="C546" s="42"/>
      <c r="D546" s="42"/>
      <c r="E546" s="42"/>
      <c r="F546" s="43" t="str">
        <f t="shared" si="10"/>
        <v>2017-97589-NSL-Lunch-547</v>
      </c>
    </row>
    <row r="547" spans="1:6" x14ac:dyDescent="0.25">
      <c r="A547" s="42" t="s">
        <v>1675</v>
      </c>
      <c r="B547" s="42">
        <v>97823</v>
      </c>
      <c r="C547" s="42"/>
      <c r="D547" s="42"/>
      <c r="E547" s="42"/>
      <c r="F547" s="43" t="str">
        <f t="shared" si="10"/>
        <v>2017-97823-NSL-Lunch-547</v>
      </c>
    </row>
    <row r="548" spans="1:6" x14ac:dyDescent="0.25">
      <c r="A548" s="42" t="s">
        <v>1676</v>
      </c>
      <c r="B548" s="42">
        <v>107380</v>
      </c>
      <c r="C548" s="42"/>
      <c r="D548" s="42"/>
      <c r="E548" s="42"/>
      <c r="F548" s="43" t="str">
        <f t="shared" si="10"/>
        <v>2017-107380-NSL-Lunch-547</v>
      </c>
    </row>
    <row r="549" spans="1:6" x14ac:dyDescent="0.25">
      <c r="A549" s="42" t="s">
        <v>1677</v>
      </c>
      <c r="B549" s="42">
        <v>107522</v>
      </c>
      <c r="C549" s="42"/>
      <c r="D549" s="42"/>
      <c r="E549" s="42"/>
      <c r="F549" s="43" t="str">
        <f t="shared" si="10"/>
        <v>2017-107522-NSL-Lunch-547</v>
      </c>
    </row>
    <row r="550" spans="1:6" x14ac:dyDescent="0.25">
      <c r="A550" s="42" t="s">
        <v>1678</v>
      </c>
      <c r="B550" s="42">
        <v>107668</v>
      </c>
      <c r="C550" s="42"/>
      <c r="D550" s="42"/>
      <c r="E550" s="42"/>
      <c r="F550" s="43" t="str">
        <f t="shared" si="10"/>
        <v>2017-107668-NSL-Lunch-547</v>
      </c>
    </row>
    <row r="551" spans="1:6" x14ac:dyDescent="0.25">
      <c r="A551" s="42" t="s">
        <v>1679</v>
      </c>
      <c r="B551" s="42">
        <v>107694</v>
      </c>
      <c r="C551" s="42"/>
      <c r="D551" s="42"/>
      <c r="E551" s="42"/>
      <c r="F551" s="43" t="str">
        <f t="shared" si="10"/>
        <v>2017-107694-NSL-Lunch-547</v>
      </c>
    </row>
    <row r="552" spans="1:6" x14ac:dyDescent="0.25">
      <c r="A552" s="42" t="s">
        <v>1680</v>
      </c>
      <c r="B552" s="42">
        <v>107949</v>
      </c>
      <c r="C552" s="42"/>
      <c r="D552" s="42"/>
      <c r="E552" s="42"/>
      <c r="F552" s="43" t="str">
        <f t="shared" si="10"/>
        <v>2017-107949-NSL-Lunch-547</v>
      </c>
    </row>
    <row r="553" spans="1:6" x14ac:dyDescent="0.25">
      <c r="A553" s="42" t="s">
        <v>1681</v>
      </c>
      <c r="B553" s="42">
        <v>117497</v>
      </c>
      <c r="C553" s="42"/>
      <c r="D553" s="42"/>
      <c r="E553" s="42"/>
      <c r="F553" s="43" t="str">
        <f t="shared" si="10"/>
        <v>2017-117497-NSL-Lunch-547</v>
      </c>
    </row>
    <row r="554" spans="1:6" x14ac:dyDescent="0.25">
      <c r="A554" s="42" t="s">
        <v>1677</v>
      </c>
      <c r="B554" s="42">
        <v>117529</v>
      </c>
      <c r="C554" s="42"/>
      <c r="D554" s="42"/>
      <c r="E554" s="42"/>
      <c r="F554" s="43" t="str">
        <f t="shared" si="10"/>
        <v>2017-117529-NSL-Lunch-547</v>
      </c>
    </row>
    <row r="555" spans="1:6" x14ac:dyDescent="0.25">
      <c r="A555" s="42" t="s">
        <v>1679</v>
      </c>
      <c r="B555" s="42">
        <v>117718</v>
      </c>
      <c r="C555" s="42"/>
      <c r="D555" s="42"/>
      <c r="E555" s="42"/>
      <c r="F555" s="43" t="str">
        <f t="shared" si="10"/>
        <v>2017-117718-NSL-Lunch-547</v>
      </c>
    </row>
    <row r="556" spans="1:6" x14ac:dyDescent="0.25">
      <c r="A556" s="42" t="s">
        <v>1682</v>
      </c>
      <c r="B556" s="42">
        <v>127546</v>
      </c>
      <c r="C556" s="42"/>
      <c r="D556" s="42"/>
      <c r="E556" s="42"/>
      <c r="F556" s="43" t="str">
        <f t="shared" si="10"/>
        <v>2017-127546-NSL-Lunch-547</v>
      </c>
    </row>
    <row r="557" spans="1:6" x14ac:dyDescent="0.25">
      <c r="A557" s="42" t="s">
        <v>1413</v>
      </c>
      <c r="B557" s="42">
        <v>131417</v>
      </c>
      <c r="C557" s="42"/>
      <c r="D557" s="42"/>
      <c r="E557" s="42"/>
      <c r="F557" s="43" t="str">
        <f t="shared" si="10"/>
        <v>2017-131417-NSL-Lunch-547</v>
      </c>
    </row>
    <row r="558" spans="1:6" x14ac:dyDescent="0.25">
      <c r="A558" s="42" t="s">
        <v>1259</v>
      </c>
      <c r="B558" s="42">
        <v>137003</v>
      </c>
      <c r="C558" s="42"/>
      <c r="D558" s="42"/>
      <c r="E558" s="42"/>
      <c r="F558" s="43" t="str">
        <f t="shared" si="10"/>
        <v>2017-137003-NSL-Lunch-547</v>
      </c>
    </row>
    <row r="559" spans="1:6" x14ac:dyDescent="0.25">
      <c r="A559" s="42" t="s">
        <v>1683</v>
      </c>
      <c r="B559" s="42">
        <v>137310</v>
      </c>
      <c r="C559" s="42"/>
      <c r="D559" s="42"/>
      <c r="E559" s="42"/>
      <c r="F559" s="43" t="str">
        <f t="shared" si="10"/>
        <v>2017-137310-NSL-Lunch-547</v>
      </c>
    </row>
    <row r="560" spans="1:6" x14ac:dyDescent="0.25">
      <c r="A560" s="42" t="s">
        <v>1684</v>
      </c>
      <c r="B560" s="42">
        <v>137365</v>
      </c>
      <c r="C560" s="42"/>
      <c r="D560" s="42"/>
      <c r="E560" s="42"/>
      <c r="F560" s="43" t="str">
        <f t="shared" si="10"/>
        <v>2017-137365-NSL-Lunch-547</v>
      </c>
    </row>
    <row r="561" spans="1:6" x14ac:dyDescent="0.25">
      <c r="A561" s="42" t="s">
        <v>1685</v>
      </c>
      <c r="B561" s="42">
        <v>137645</v>
      </c>
      <c r="C561" s="42"/>
      <c r="D561" s="42"/>
      <c r="E561" s="42"/>
      <c r="F561" s="43" t="str">
        <f t="shared" si="10"/>
        <v>2017-137645-NSL-Lunch-547</v>
      </c>
    </row>
    <row r="562" spans="1:6" x14ac:dyDescent="0.25">
      <c r="A562" s="42" t="s">
        <v>1677</v>
      </c>
      <c r="B562" s="42">
        <v>147521</v>
      </c>
      <c r="C562" s="42"/>
      <c r="D562" s="42"/>
      <c r="E562" s="42"/>
      <c r="F562" s="43" t="str">
        <f t="shared" si="10"/>
        <v>2017-147521-NSL-Lunch-547</v>
      </c>
    </row>
    <row r="563" spans="1:6" x14ac:dyDescent="0.25">
      <c r="A563" s="42" t="s">
        <v>1686</v>
      </c>
      <c r="B563" s="42">
        <v>147838</v>
      </c>
      <c r="C563" s="42"/>
      <c r="D563" s="42"/>
      <c r="E563" s="42"/>
      <c r="F563" s="43" t="str">
        <f t="shared" si="10"/>
        <v>2017-147838-NSL-Lunch-547</v>
      </c>
    </row>
    <row r="564" spans="1:6" x14ac:dyDescent="0.25">
      <c r="A564" s="42" t="s">
        <v>1687</v>
      </c>
      <c r="B564" s="42">
        <v>147899</v>
      </c>
      <c r="C564" s="42"/>
      <c r="D564" s="42"/>
      <c r="E564" s="42"/>
      <c r="F564" s="43" t="str">
        <f t="shared" si="10"/>
        <v>2017-147899-NSL-Lunch-547</v>
      </c>
    </row>
    <row r="565" spans="1:6" x14ac:dyDescent="0.25">
      <c r="A565" s="42" t="s">
        <v>1688</v>
      </c>
      <c r="B565" s="42">
        <v>157021</v>
      </c>
      <c r="C565" s="42"/>
      <c r="D565" s="42"/>
      <c r="E565" s="42"/>
      <c r="F565" s="43" t="str">
        <f t="shared" si="10"/>
        <v>2017-157021-NSL-Lunch-547</v>
      </c>
    </row>
    <row r="566" spans="1:6" x14ac:dyDescent="0.25">
      <c r="A566" s="42" t="s">
        <v>1689</v>
      </c>
      <c r="B566" s="42">
        <v>177593</v>
      </c>
      <c r="C566" s="42"/>
      <c r="D566" s="42"/>
      <c r="E566" s="42"/>
      <c r="F566" s="43" t="str">
        <f t="shared" si="10"/>
        <v>2017-177593-NSL-Lunch-547</v>
      </c>
    </row>
    <row r="567" spans="1:6" x14ac:dyDescent="0.25">
      <c r="A567" s="42" t="s">
        <v>1526</v>
      </c>
      <c r="B567" s="42">
        <v>186805</v>
      </c>
      <c r="C567" s="42"/>
      <c r="D567" s="42"/>
      <c r="E567" s="42"/>
      <c r="F567" s="43" t="str">
        <f t="shared" si="10"/>
        <v>2017-186805-NSL-Lunch-547</v>
      </c>
    </row>
    <row r="568" spans="1:6" x14ac:dyDescent="0.25">
      <c r="A568" s="42" t="s">
        <v>1690</v>
      </c>
      <c r="B568" s="42">
        <v>187159</v>
      </c>
      <c r="C568" s="42"/>
      <c r="D568" s="42"/>
      <c r="E568" s="42"/>
      <c r="F568" s="43" t="str">
        <f t="shared" si="10"/>
        <v>2017-187159-NSL-Lunch-547</v>
      </c>
    </row>
    <row r="569" spans="1:6" x14ac:dyDescent="0.25">
      <c r="A569" s="42" t="s">
        <v>1691</v>
      </c>
      <c r="B569" s="42">
        <v>207063</v>
      </c>
      <c r="C569" s="42"/>
      <c r="D569" s="42"/>
      <c r="E569" s="42"/>
      <c r="F569" s="43" t="str">
        <f t="shared" si="10"/>
        <v>2017-207063-NSL-Lunch-547</v>
      </c>
    </row>
    <row r="570" spans="1:6" x14ac:dyDescent="0.25">
      <c r="A570" s="42" t="s">
        <v>1692</v>
      </c>
      <c r="B570" s="42">
        <v>207264</v>
      </c>
      <c r="C570" s="42"/>
      <c r="D570" s="42"/>
      <c r="E570" s="42"/>
      <c r="F570" s="43" t="str">
        <f t="shared" si="10"/>
        <v>2017-207264-NSL-Lunch-547</v>
      </c>
    </row>
    <row r="571" spans="1:6" x14ac:dyDescent="0.25">
      <c r="A571" s="42" t="s">
        <v>1693</v>
      </c>
      <c r="B571" s="42">
        <v>207652</v>
      </c>
      <c r="C571" s="42"/>
      <c r="D571" s="42"/>
      <c r="E571" s="42"/>
      <c r="F571" s="43" t="str">
        <f t="shared" si="10"/>
        <v>2017-207652-NSL-Lunch-547</v>
      </c>
    </row>
    <row r="572" spans="1:6" x14ac:dyDescent="0.25">
      <c r="A572" s="42" t="s">
        <v>1694</v>
      </c>
      <c r="B572" s="42">
        <v>207698</v>
      </c>
      <c r="C572" s="42"/>
      <c r="D572" s="42"/>
      <c r="E572" s="42"/>
      <c r="F572" s="43" t="str">
        <f t="shared" si="10"/>
        <v>2017-207698-NSL-Lunch-547</v>
      </c>
    </row>
    <row r="573" spans="1:6" x14ac:dyDescent="0.25">
      <c r="A573" s="42" t="s">
        <v>1695</v>
      </c>
      <c r="B573" s="42">
        <v>207730</v>
      </c>
      <c r="C573" s="42"/>
      <c r="D573" s="42"/>
      <c r="E573" s="42"/>
      <c r="F573" s="43" t="str">
        <f t="shared" si="10"/>
        <v>2017-207730-NSL-Lunch-547</v>
      </c>
    </row>
    <row r="574" spans="1:6" x14ac:dyDescent="0.25">
      <c r="A574" s="42" t="s">
        <v>1696</v>
      </c>
      <c r="B574" s="42">
        <v>207832</v>
      </c>
      <c r="C574" s="42"/>
      <c r="D574" s="42"/>
      <c r="E574" s="42"/>
      <c r="F574" s="43" t="str">
        <f t="shared" si="10"/>
        <v>2017-207832-NSL-Lunch-547</v>
      </c>
    </row>
    <row r="575" spans="1:6" x14ac:dyDescent="0.25">
      <c r="A575" s="42" t="s">
        <v>1667</v>
      </c>
      <c r="B575" s="42">
        <v>57984</v>
      </c>
      <c r="C575" s="42"/>
      <c r="D575" s="42"/>
      <c r="E575" s="43" t="str">
        <f t="shared" ref="E575:E604" si="11">CONCATENATE(2017,"-",B575,"-","NSL-Breakfast","-",546)</f>
        <v>2017-57984-NSL-Breakfast-546</v>
      </c>
    </row>
    <row r="576" spans="1:6" x14ac:dyDescent="0.25">
      <c r="A576" s="42" t="s">
        <v>1674</v>
      </c>
      <c r="B576" s="42">
        <v>97589</v>
      </c>
      <c r="C576" s="42"/>
      <c r="D576" s="42"/>
      <c r="E576" s="43" t="str">
        <f t="shared" si="11"/>
        <v>2017-97589-NSL-Breakfast-546</v>
      </c>
    </row>
    <row r="577" spans="1:5" x14ac:dyDescent="0.25">
      <c r="A577" s="42" t="s">
        <v>1681</v>
      </c>
      <c r="B577" s="42">
        <v>117497</v>
      </c>
      <c r="C577" s="42"/>
      <c r="D577" s="42"/>
      <c r="E577" s="43" t="str">
        <f t="shared" si="11"/>
        <v>2017-117497-NSL-Breakfast-546</v>
      </c>
    </row>
    <row r="578" spans="1:5" x14ac:dyDescent="0.25">
      <c r="A578" s="42" t="s">
        <v>1690</v>
      </c>
      <c r="B578" s="42">
        <v>187159</v>
      </c>
      <c r="C578" s="42"/>
      <c r="D578" s="42"/>
      <c r="E578" s="43" t="str">
        <f t="shared" si="11"/>
        <v>2017-187159-NSL-Breakfast-546</v>
      </c>
    </row>
    <row r="579" spans="1:5" x14ac:dyDescent="0.25">
      <c r="A579" s="42" t="s">
        <v>1678</v>
      </c>
      <c r="B579" s="42">
        <v>227706</v>
      </c>
      <c r="C579" s="42"/>
      <c r="D579" s="42"/>
      <c r="E579" s="43" t="str">
        <f t="shared" si="11"/>
        <v>2017-227706-NSL-Breakfast-546</v>
      </c>
    </row>
    <row r="580" spans="1:5" x14ac:dyDescent="0.25">
      <c r="A580" s="42" t="s">
        <v>1674</v>
      </c>
      <c r="B580" s="42">
        <v>257597</v>
      </c>
      <c r="C580" s="42"/>
      <c r="D580" s="42"/>
      <c r="E580" s="43" t="str">
        <f t="shared" si="11"/>
        <v>2017-257597-NSL-Breakfast-546</v>
      </c>
    </row>
    <row r="581" spans="1:5" x14ac:dyDescent="0.25">
      <c r="A581" s="42" t="s">
        <v>1698</v>
      </c>
      <c r="B581" s="42">
        <v>287638</v>
      </c>
      <c r="C581" s="42"/>
      <c r="D581" s="42"/>
      <c r="E581" s="43" t="str">
        <f t="shared" si="11"/>
        <v>2017-287638-NSL-Breakfast-546</v>
      </c>
    </row>
    <row r="582" spans="1:5" x14ac:dyDescent="0.25">
      <c r="A582" s="42" t="s">
        <v>1699</v>
      </c>
      <c r="B582" s="42">
        <v>329660</v>
      </c>
      <c r="C582" s="42"/>
      <c r="D582" s="42"/>
      <c r="E582" s="43" t="str">
        <f t="shared" si="11"/>
        <v>2017-329660-NSL-Breakfast-546</v>
      </c>
    </row>
    <row r="583" spans="1:5" x14ac:dyDescent="0.25">
      <c r="A583" s="42" t="s">
        <v>1700</v>
      </c>
      <c r="B583" s="42">
        <v>347552</v>
      </c>
      <c r="C583" s="42"/>
      <c r="D583" s="42"/>
      <c r="E583" s="43" t="str">
        <f t="shared" si="11"/>
        <v>2017-347552-NSL-Breakfast-546</v>
      </c>
    </row>
    <row r="584" spans="1:5" x14ac:dyDescent="0.25">
      <c r="A584" s="42" t="s">
        <v>1678</v>
      </c>
      <c r="B584" s="42">
        <v>357712</v>
      </c>
      <c r="C584" s="42"/>
      <c r="D584" s="42"/>
      <c r="E584" s="43" t="str">
        <f t="shared" si="11"/>
        <v>2017-357712-NSL-Breakfast-546</v>
      </c>
    </row>
    <row r="585" spans="1:5" x14ac:dyDescent="0.25">
      <c r="A585" s="42" t="s">
        <v>1701</v>
      </c>
      <c r="B585" s="42">
        <v>367673</v>
      </c>
      <c r="C585" s="42"/>
      <c r="D585" s="42"/>
      <c r="E585" s="43" t="str">
        <f t="shared" si="11"/>
        <v>2017-367673-NSL-Breakfast-546</v>
      </c>
    </row>
    <row r="586" spans="1:5" x14ac:dyDescent="0.25">
      <c r="A586" s="42" t="s">
        <v>1138</v>
      </c>
      <c r="B586" s="42">
        <v>401558</v>
      </c>
      <c r="C586" s="42"/>
      <c r="D586" s="42"/>
      <c r="E586" s="43" t="str">
        <f t="shared" si="11"/>
        <v>2017-401558-NSL-Breakfast-546</v>
      </c>
    </row>
    <row r="587" spans="1:5" x14ac:dyDescent="0.25">
      <c r="A587" s="42" t="s">
        <v>1702</v>
      </c>
      <c r="B587" s="42">
        <v>401685</v>
      </c>
      <c r="C587" s="42"/>
      <c r="D587" s="42"/>
      <c r="E587" s="43" t="str">
        <f t="shared" si="11"/>
        <v>2017-401685-NSL-Breakfast-546</v>
      </c>
    </row>
    <row r="588" spans="1:5" x14ac:dyDescent="0.25">
      <c r="A588" s="42" t="s">
        <v>1703</v>
      </c>
      <c r="B588" s="42">
        <v>401686</v>
      </c>
      <c r="C588" s="42"/>
      <c r="D588" s="42"/>
      <c r="E588" s="43" t="str">
        <f t="shared" si="11"/>
        <v>2017-401686-NSL-Breakfast-546</v>
      </c>
    </row>
    <row r="589" spans="1:5" x14ac:dyDescent="0.25">
      <c r="A589" s="42" t="s">
        <v>1704</v>
      </c>
      <c r="B589" s="42">
        <v>401701</v>
      </c>
      <c r="C589" s="42"/>
      <c r="D589" s="42"/>
      <c r="E589" s="43" t="str">
        <f t="shared" si="11"/>
        <v>2017-401701-NSL-Breakfast-546</v>
      </c>
    </row>
    <row r="590" spans="1:5" x14ac:dyDescent="0.25">
      <c r="A590" s="42" t="s">
        <v>1660</v>
      </c>
      <c r="B590" s="42">
        <v>401712</v>
      </c>
      <c r="C590" s="42"/>
      <c r="D590" s="42"/>
      <c r="E590" s="43" t="str">
        <f t="shared" si="11"/>
        <v>2017-401712-NSL-Breakfast-546</v>
      </c>
    </row>
    <row r="591" spans="1:5" x14ac:dyDescent="0.25">
      <c r="A591" s="42" t="s">
        <v>1705</v>
      </c>
      <c r="B591" s="42">
        <v>401729</v>
      </c>
      <c r="C591" s="42"/>
      <c r="D591" s="42"/>
      <c r="E591" s="43" t="str">
        <f t="shared" si="11"/>
        <v>2017-401729-NSL-Breakfast-546</v>
      </c>
    </row>
    <row r="592" spans="1:5" x14ac:dyDescent="0.25">
      <c r="A592" s="42" t="s">
        <v>1706</v>
      </c>
      <c r="B592" s="42">
        <v>402636</v>
      </c>
      <c r="C592" s="42"/>
      <c r="D592" s="42"/>
      <c r="E592" s="43" t="str">
        <f t="shared" si="11"/>
        <v>2017-402636-NSL-Breakfast-546</v>
      </c>
    </row>
    <row r="593" spans="1:5" x14ac:dyDescent="0.25">
      <c r="A593" s="42" t="s">
        <v>1707</v>
      </c>
      <c r="B593" s="42">
        <v>407115</v>
      </c>
      <c r="C593" s="42"/>
      <c r="D593" s="42"/>
      <c r="E593" s="43" t="str">
        <f t="shared" si="11"/>
        <v>2017-407115-NSL-Breakfast-546</v>
      </c>
    </row>
    <row r="594" spans="1:5" x14ac:dyDescent="0.25">
      <c r="A594" s="42" t="s">
        <v>1708</v>
      </c>
      <c r="B594" s="42">
        <v>407204</v>
      </c>
      <c r="C594" s="42"/>
      <c r="D594" s="42"/>
      <c r="E594" s="43" t="str">
        <f t="shared" si="11"/>
        <v>2017-407204-NSL-Breakfast-546</v>
      </c>
    </row>
    <row r="595" spans="1:5" x14ac:dyDescent="0.25">
      <c r="A595" s="42" t="s">
        <v>1670</v>
      </c>
      <c r="B595" s="42">
        <v>457961</v>
      </c>
      <c r="C595" s="42"/>
      <c r="D595" s="42"/>
      <c r="E595" s="43" t="str">
        <f t="shared" si="11"/>
        <v>2017-457961-NSL-Breakfast-546</v>
      </c>
    </row>
    <row r="596" spans="1:5" x14ac:dyDescent="0.25">
      <c r="A596" s="42" t="s">
        <v>1709</v>
      </c>
      <c r="B596" s="42">
        <v>477445</v>
      </c>
      <c r="C596" s="42"/>
      <c r="D596" s="42"/>
      <c r="E596" s="43" t="str">
        <f t="shared" si="11"/>
        <v>2017-477445-NSL-Breakfast-546</v>
      </c>
    </row>
    <row r="597" spans="1:5" x14ac:dyDescent="0.25">
      <c r="A597" s="42" t="s">
        <v>1710</v>
      </c>
      <c r="B597" s="42">
        <v>511711</v>
      </c>
      <c r="C597" s="42"/>
      <c r="D597" s="42"/>
      <c r="E597" s="43" t="str">
        <f t="shared" si="11"/>
        <v>2017-511711-NSL-Breakfast-546</v>
      </c>
    </row>
    <row r="598" spans="1:5" x14ac:dyDescent="0.25">
      <c r="A598" s="42" t="s">
        <v>1653</v>
      </c>
      <c r="B598" s="42">
        <v>589129</v>
      </c>
      <c r="C598" s="42"/>
      <c r="D598" s="42"/>
      <c r="E598" s="43" t="str">
        <f t="shared" si="11"/>
        <v>2017-589129-NSL-Breakfast-546</v>
      </c>
    </row>
    <row r="599" spans="1:5" x14ac:dyDescent="0.25">
      <c r="A599" s="42" t="s">
        <v>1711</v>
      </c>
      <c r="B599" s="42">
        <v>627417</v>
      </c>
      <c r="C599" s="42"/>
      <c r="D599" s="42"/>
      <c r="E599" s="43" t="str">
        <f t="shared" si="11"/>
        <v>2017-627417-NSL-Breakfast-546</v>
      </c>
    </row>
    <row r="600" spans="1:5" x14ac:dyDescent="0.25">
      <c r="A600" s="42" t="s">
        <v>1659</v>
      </c>
      <c r="B600" s="42">
        <v>687821</v>
      </c>
      <c r="C600" s="42"/>
      <c r="D600" s="42"/>
      <c r="E600" s="43" t="str">
        <f t="shared" si="11"/>
        <v>2017-687821-NSL-Breakfast-546</v>
      </c>
    </row>
    <row r="601" spans="1:5" x14ac:dyDescent="0.25">
      <c r="A601" s="42" t="s">
        <v>1712</v>
      </c>
      <c r="B601" s="42">
        <v>687881</v>
      </c>
      <c r="C601" s="42"/>
      <c r="D601" s="42"/>
      <c r="E601" s="43" t="str">
        <f t="shared" si="11"/>
        <v>2017-687881-NSL-Breakfast-546</v>
      </c>
    </row>
    <row r="602" spans="1:5" x14ac:dyDescent="0.25">
      <c r="A602" s="42" t="s">
        <v>1713</v>
      </c>
      <c r="B602" s="42">
        <v>707171</v>
      </c>
      <c r="C602" s="42"/>
      <c r="D602" s="42"/>
      <c r="E602" s="43" t="str">
        <f t="shared" si="11"/>
        <v>2017-707171-NSL-Breakfast-546</v>
      </c>
    </row>
    <row r="603" spans="1:5" x14ac:dyDescent="0.25">
      <c r="A603" s="42" t="s">
        <v>1188</v>
      </c>
      <c r="B603" s="42">
        <v>717002</v>
      </c>
      <c r="C603" s="42"/>
      <c r="D603" s="42"/>
      <c r="E603" s="43" t="str">
        <f t="shared" si="11"/>
        <v>2017-717002-NSL-Breakfast-546</v>
      </c>
    </row>
    <row r="604" spans="1:5" x14ac:dyDescent="0.25">
      <c r="A604" s="42" t="s">
        <v>1661</v>
      </c>
      <c r="B604" s="42">
        <v>717160</v>
      </c>
      <c r="C604" s="42"/>
      <c r="D604" s="42"/>
      <c r="E604" s="43" t="str">
        <f t="shared" si="11"/>
        <v>2017-717160-NSL-Breakfast-546</v>
      </c>
    </row>
    <row r="605" spans="1:5" x14ac:dyDescent="0.25">
      <c r="A605" s="42" t="s">
        <v>1192</v>
      </c>
      <c r="B605" s="42">
        <v>26802</v>
      </c>
      <c r="C605" s="42"/>
      <c r="D605" s="43" t="str">
        <f>CONCATENATE(2017,"-",B605,"-","Summer Food","-",586)</f>
        <v>2017-26802-Summer Food-586</v>
      </c>
    </row>
    <row r="606" spans="1:5" x14ac:dyDescent="0.25">
      <c r="A606" s="42" t="s">
        <v>1663</v>
      </c>
      <c r="B606" s="42">
        <v>27338</v>
      </c>
      <c r="C606" s="42"/>
      <c r="D606" s="43" t="str">
        <f t="shared" ref="D606:D650" si="12">CONCATENATE(2017,"-",B606,"-","Summer Food","-",586)</f>
        <v>2017-27338-Summer Food-586</v>
      </c>
    </row>
    <row r="607" spans="1:5" x14ac:dyDescent="0.25">
      <c r="A607" s="42" t="s">
        <v>1716</v>
      </c>
      <c r="B607" s="42">
        <v>38535</v>
      </c>
      <c r="C607" s="42"/>
      <c r="D607" s="43" t="str">
        <f t="shared" si="12"/>
        <v>2017-38535-Summer Food-586</v>
      </c>
    </row>
    <row r="608" spans="1:5" x14ac:dyDescent="0.25">
      <c r="A608" s="42" t="s">
        <v>1524</v>
      </c>
      <c r="B608" s="42">
        <v>46801</v>
      </c>
      <c r="C608" s="42"/>
      <c r="D608" s="43" t="str">
        <f t="shared" si="12"/>
        <v>2017-46801-Summer Food-586</v>
      </c>
    </row>
    <row r="609" spans="1:4" x14ac:dyDescent="0.25">
      <c r="A609" s="42" t="s">
        <v>1717</v>
      </c>
      <c r="B609" s="42">
        <v>59411</v>
      </c>
      <c r="C609" s="42"/>
      <c r="D609" s="43" t="str">
        <f t="shared" si="12"/>
        <v>2017-59411-Summer Food-586</v>
      </c>
    </row>
    <row r="610" spans="1:4" x14ac:dyDescent="0.25">
      <c r="A610" s="42" t="s">
        <v>1357</v>
      </c>
      <c r="B610" s="42">
        <v>132832</v>
      </c>
      <c r="C610" s="42"/>
      <c r="D610" s="43" t="str">
        <f t="shared" si="12"/>
        <v>2017-132832-Summer Food-586</v>
      </c>
    </row>
    <row r="611" spans="1:4" x14ac:dyDescent="0.25">
      <c r="A611" s="42" t="s">
        <v>1616</v>
      </c>
      <c r="B611" s="42">
        <v>138801</v>
      </c>
      <c r="C611" s="42"/>
      <c r="D611" s="43" t="str">
        <f t="shared" si="12"/>
        <v>2017-138801-Summer Food-586</v>
      </c>
    </row>
    <row r="612" spans="1:4" x14ac:dyDescent="0.25">
      <c r="A612" s="42" t="s">
        <v>1292</v>
      </c>
      <c r="B612" s="42">
        <v>157801</v>
      </c>
      <c r="C612" s="42"/>
      <c r="D612" s="43" t="str">
        <f t="shared" si="12"/>
        <v>2017-157801-Summer Food-586</v>
      </c>
    </row>
    <row r="613" spans="1:4" x14ac:dyDescent="0.25">
      <c r="A613" s="42" t="s">
        <v>1718</v>
      </c>
      <c r="B613" s="42">
        <v>169337</v>
      </c>
      <c r="C613" s="42"/>
      <c r="D613" s="43" t="str">
        <f t="shared" si="12"/>
        <v>2017-169337-Summer Food-586</v>
      </c>
    </row>
    <row r="614" spans="1:4" x14ac:dyDescent="0.25">
      <c r="A614" s="42" t="s">
        <v>1298</v>
      </c>
      <c r="B614" s="42">
        <v>186803</v>
      </c>
      <c r="C614" s="42"/>
      <c r="D614" s="43" t="str">
        <f t="shared" si="12"/>
        <v>2017-186803-Summer Food-586</v>
      </c>
    </row>
    <row r="615" spans="1:4" x14ac:dyDescent="0.25">
      <c r="A615" s="42" t="s">
        <v>1719</v>
      </c>
      <c r="B615" s="42">
        <v>186811</v>
      </c>
      <c r="C615" s="42"/>
      <c r="D615" s="43" t="str">
        <f t="shared" si="12"/>
        <v>2017-186811-Summer Food-586</v>
      </c>
    </row>
    <row r="616" spans="1:4" x14ac:dyDescent="0.25">
      <c r="A616" s="42" t="s">
        <v>1720</v>
      </c>
      <c r="B616" s="42">
        <v>228030</v>
      </c>
      <c r="C616" s="42"/>
      <c r="D616" s="43" t="str">
        <f t="shared" si="12"/>
        <v>2017-228030-Summer Food-586</v>
      </c>
    </row>
    <row r="617" spans="1:4" x14ac:dyDescent="0.25">
      <c r="A617" s="42" t="s">
        <v>1721</v>
      </c>
      <c r="B617" s="42">
        <v>306831</v>
      </c>
      <c r="C617" s="42"/>
      <c r="D617" s="43" t="str">
        <f t="shared" si="12"/>
        <v>2017-306831-Summer Food-586</v>
      </c>
    </row>
    <row r="618" spans="1:4" x14ac:dyDescent="0.25">
      <c r="A618" s="42" t="s">
        <v>1722</v>
      </c>
      <c r="B618" s="42">
        <v>309466</v>
      </c>
      <c r="C618" s="42"/>
      <c r="D618" s="43" t="str">
        <f t="shared" si="12"/>
        <v>2017-309466-Summer Food-586</v>
      </c>
    </row>
    <row r="619" spans="1:4" x14ac:dyDescent="0.25">
      <c r="A619" s="42" t="s">
        <v>1398</v>
      </c>
      <c r="B619" s="42">
        <v>326814</v>
      </c>
      <c r="C619" s="42"/>
      <c r="D619" s="43" t="str">
        <f t="shared" si="12"/>
        <v>2017-326814-Summer Food-586</v>
      </c>
    </row>
    <row r="620" spans="1:4" x14ac:dyDescent="0.25">
      <c r="A620" s="42" t="s">
        <v>1723</v>
      </c>
      <c r="B620" s="42">
        <v>346804</v>
      </c>
      <c r="C620" s="42"/>
      <c r="D620" s="43" t="str">
        <f t="shared" si="12"/>
        <v>2017-346804-Summer Food-586</v>
      </c>
    </row>
    <row r="621" spans="1:4" x14ac:dyDescent="0.25">
      <c r="A621" s="42" t="s">
        <v>1724</v>
      </c>
      <c r="B621" s="42">
        <v>379585</v>
      </c>
      <c r="C621" s="42"/>
      <c r="D621" s="43" t="str">
        <f t="shared" si="12"/>
        <v>2017-379585-Summer Food-586</v>
      </c>
    </row>
    <row r="622" spans="1:4" x14ac:dyDescent="0.25">
      <c r="A622" s="42" t="s">
        <v>1210</v>
      </c>
      <c r="B622" s="42">
        <v>402647</v>
      </c>
      <c r="C622" s="42"/>
      <c r="D622" s="43" t="str">
        <f t="shared" si="12"/>
        <v>2017-402647-Summer Food-586</v>
      </c>
    </row>
    <row r="623" spans="1:4" x14ac:dyDescent="0.25">
      <c r="A623" s="42" t="s">
        <v>1725</v>
      </c>
      <c r="B623" s="42">
        <v>402843</v>
      </c>
      <c r="C623" s="42"/>
      <c r="D623" s="43" t="str">
        <f t="shared" si="12"/>
        <v>2017-402843-Summer Food-586</v>
      </c>
    </row>
    <row r="624" spans="1:4" x14ac:dyDescent="0.25">
      <c r="A624" s="42" t="s">
        <v>1341</v>
      </c>
      <c r="B624" s="42">
        <v>406811</v>
      </c>
      <c r="C624" s="42"/>
      <c r="D624" s="43" t="str">
        <f t="shared" si="12"/>
        <v>2017-406811-Summer Food-586</v>
      </c>
    </row>
    <row r="625" spans="1:4" x14ac:dyDescent="0.25">
      <c r="A625" s="42" t="s">
        <v>1251</v>
      </c>
      <c r="B625" s="42">
        <v>406825</v>
      </c>
      <c r="C625" s="42"/>
      <c r="D625" s="43" t="str">
        <f t="shared" si="12"/>
        <v>2017-406825-Summer Food-586</v>
      </c>
    </row>
    <row r="626" spans="1:4" x14ac:dyDescent="0.25">
      <c r="A626" s="42" t="s">
        <v>1547</v>
      </c>
      <c r="B626" s="42">
        <v>406842</v>
      </c>
      <c r="C626" s="42"/>
      <c r="D626" s="43" t="str">
        <f t="shared" si="12"/>
        <v>2017-406842-Summer Food-586</v>
      </c>
    </row>
    <row r="627" spans="1:4" x14ac:dyDescent="0.25">
      <c r="A627" s="42" t="s">
        <v>1163</v>
      </c>
      <c r="B627" s="42">
        <v>406901</v>
      </c>
      <c r="C627" s="42"/>
      <c r="D627" s="43" t="str">
        <f t="shared" si="12"/>
        <v>2017-406901-Summer Food-586</v>
      </c>
    </row>
    <row r="628" spans="1:4" x14ac:dyDescent="0.25">
      <c r="A628" s="42" t="s">
        <v>1639</v>
      </c>
      <c r="B628" s="42">
        <v>407112</v>
      </c>
      <c r="C628" s="42"/>
      <c r="D628" s="43" t="str">
        <f t="shared" si="12"/>
        <v>2017-407112-Summer Food-586</v>
      </c>
    </row>
    <row r="629" spans="1:4" x14ac:dyDescent="0.25">
      <c r="A629" s="42" t="s">
        <v>1708</v>
      </c>
      <c r="B629" s="42">
        <v>407204</v>
      </c>
      <c r="C629" s="42"/>
      <c r="D629" s="43" t="str">
        <f t="shared" si="12"/>
        <v>2017-407204-Summer Food-586</v>
      </c>
    </row>
    <row r="630" spans="1:4" x14ac:dyDescent="0.25">
      <c r="A630" s="42" t="s">
        <v>1726</v>
      </c>
      <c r="B630" s="42">
        <v>409406</v>
      </c>
      <c r="C630" s="42"/>
      <c r="D630" s="43" t="str">
        <f t="shared" si="12"/>
        <v>2017-409406-Summer Food-586</v>
      </c>
    </row>
    <row r="631" spans="1:4" x14ac:dyDescent="0.25">
      <c r="A631" s="42" t="s">
        <v>1727</v>
      </c>
      <c r="B631" s="42">
        <v>409410</v>
      </c>
      <c r="C631" s="42"/>
      <c r="D631" s="43" t="str">
        <f t="shared" si="12"/>
        <v>2017-409410-Summer Food-586</v>
      </c>
    </row>
    <row r="632" spans="1:4" x14ac:dyDescent="0.25">
      <c r="A632" s="42" t="s">
        <v>1728</v>
      </c>
      <c r="B632" s="42">
        <v>432607</v>
      </c>
      <c r="C632" s="42"/>
      <c r="D632" s="43" t="str">
        <f t="shared" si="12"/>
        <v>2017-432607-Summer Food-586</v>
      </c>
    </row>
    <row r="633" spans="1:4" x14ac:dyDescent="0.25">
      <c r="A633" s="42" t="s">
        <v>1729</v>
      </c>
      <c r="B633" s="42">
        <v>442774</v>
      </c>
      <c r="C633" s="42"/>
      <c r="D633" s="43" t="str">
        <f t="shared" si="12"/>
        <v>2017-442774-Summer Food-586</v>
      </c>
    </row>
    <row r="634" spans="1:4" x14ac:dyDescent="0.25">
      <c r="A634" s="42" t="s">
        <v>1209</v>
      </c>
      <c r="B634" s="42">
        <v>496815</v>
      </c>
      <c r="C634" s="42"/>
      <c r="D634" s="43" t="str">
        <f t="shared" si="12"/>
        <v>2017-496815-Summer Food-586</v>
      </c>
    </row>
    <row r="635" spans="1:4" x14ac:dyDescent="0.25">
      <c r="A635" s="42" t="s">
        <v>1568</v>
      </c>
      <c r="B635" s="42">
        <v>496816</v>
      </c>
      <c r="C635" s="42"/>
      <c r="D635" s="43" t="str">
        <f t="shared" si="12"/>
        <v>2017-496816-Summer Food-586</v>
      </c>
    </row>
    <row r="636" spans="1:4" x14ac:dyDescent="0.25">
      <c r="A636" s="42" t="s">
        <v>1486</v>
      </c>
      <c r="B636" s="42">
        <v>497241</v>
      </c>
      <c r="C636" s="42"/>
      <c r="D636" s="43" t="str">
        <f t="shared" si="12"/>
        <v>2017-497241-Summer Food-586</v>
      </c>
    </row>
    <row r="637" spans="1:4" x14ac:dyDescent="0.25">
      <c r="A637" s="42" t="s">
        <v>1730</v>
      </c>
      <c r="B637" s="42">
        <v>516992</v>
      </c>
      <c r="C637" s="42"/>
      <c r="D637" s="43" t="str">
        <f t="shared" si="12"/>
        <v>2017-516992-Summer Food-586</v>
      </c>
    </row>
    <row r="638" spans="1:4" x14ac:dyDescent="0.25">
      <c r="A638" s="42" t="s">
        <v>1731</v>
      </c>
      <c r="B638" s="42">
        <v>539310</v>
      </c>
      <c r="C638" s="42"/>
      <c r="D638" s="43" t="str">
        <f t="shared" si="12"/>
        <v>2017-539310-Summer Food-586</v>
      </c>
    </row>
    <row r="639" spans="1:4" x14ac:dyDescent="0.25">
      <c r="A639" s="42" t="s">
        <v>1732</v>
      </c>
      <c r="B639" s="42">
        <v>539311</v>
      </c>
      <c r="C639" s="42"/>
      <c r="D639" s="43" t="str">
        <f t="shared" si="12"/>
        <v>2017-539311-Summer Food-586</v>
      </c>
    </row>
    <row r="640" spans="1:4" x14ac:dyDescent="0.25">
      <c r="A640" s="42" t="s">
        <v>1733</v>
      </c>
      <c r="B640" s="42">
        <v>539432</v>
      </c>
      <c r="C640" s="42"/>
      <c r="D640" s="43" t="str">
        <f t="shared" si="12"/>
        <v>2017-539432-Summer Food-586</v>
      </c>
    </row>
    <row r="641" spans="1:4" x14ac:dyDescent="0.25">
      <c r="A641" s="42" t="s">
        <v>1734</v>
      </c>
      <c r="B641" s="42">
        <v>572419</v>
      </c>
      <c r="C641" s="42"/>
      <c r="D641" s="43" t="str">
        <f t="shared" si="12"/>
        <v>2017-572419-Summer Food-586</v>
      </c>
    </row>
    <row r="642" spans="1:4" x14ac:dyDescent="0.25">
      <c r="A642" s="42" t="s">
        <v>1735</v>
      </c>
      <c r="B642" s="42">
        <v>649327</v>
      </c>
      <c r="C642" s="42"/>
      <c r="D642" s="43" t="str">
        <f t="shared" si="12"/>
        <v>2017-649327-Summer Food-586</v>
      </c>
    </row>
    <row r="643" spans="1:4" x14ac:dyDescent="0.25">
      <c r="A643" s="42" t="s">
        <v>1736</v>
      </c>
      <c r="B643" s="42">
        <v>649414</v>
      </c>
      <c r="C643" s="42"/>
      <c r="D643" s="43" t="str">
        <f t="shared" si="12"/>
        <v>2017-649414-Summer Food-586</v>
      </c>
    </row>
    <row r="644" spans="1:4" x14ac:dyDescent="0.25">
      <c r="A644" s="42" t="s">
        <v>1737</v>
      </c>
      <c r="B644" s="42">
        <v>649459</v>
      </c>
      <c r="C644" s="42"/>
      <c r="D644" s="43" t="str">
        <f t="shared" si="12"/>
        <v>2017-649459-Summer Food-586</v>
      </c>
    </row>
    <row r="645" spans="1:4" x14ac:dyDescent="0.25">
      <c r="A645" s="42" t="s">
        <v>1595</v>
      </c>
      <c r="B645" s="42">
        <v>706817</v>
      </c>
      <c r="C645" s="42"/>
      <c r="D645" s="43" t="str">
        <f t="shared" si="12"/>
        <v>2017-706817-Summer Food-586</v>
      </c>
    </row>
    <row r="646" spans="1:4" x14ac:dyDescent="0.25">
      <c r="A646" s="42" t="s">
        <v>1208</v>
      </c>
      <c r="B646" s="42">
        <v>706820</v>
      </c>
      <c r="C646" s="42"/>
      <c r="D646" s="43" t="str">
        <f t="shared" si="12"/>
        <v>2017-706820-Summer Food-586</v>
      </c>
    </row>
    <row r="647" spans="1:4" x14ac:dyDescent="0.25">
      <c r="A647" s="42" t="s">
        <v>1738</v>
      </c>
      <c r="B647" s="42">
        <v>716881</v>
      </c>
      <c r="C647" s="42"/>
      <c r="D647" s="43" t="str">
        <f t="shared" si="12"/>
        <v>2017-716881-Summer Food-586</v>
      </c>
    </row>
    <row r="648" spans="1:4" x14ac:dyDescent="0.25">
      <c r="A648" s="42" t="s">
        <v>1739</v>
      </c>
      <c r="B648" s="42">
        <v>719615</v>
      </c>
      <c r="C648" s="42"/>
      <c r="D648" s="43" t="str">
        <f t="shared" si="12"/>
        <v>2017-719615-Summer Food-586</v>
      </c>
    </row>
    <row r="649" spans="1:4" x14ac:dyDescent="0.25">
      <c r="A649" s="42" t="s">
        <v>1740</v>
      </c>
      <c r="B649" s="42">
        <v>722618</v>
      </c>
      <c r="C649" s="42"/>
      <c r="D649" s="43" t="str">
        <f t="shared" si="12"/>
        <v>2017-722618-Summer Food-586</v>
      </c>
    </row>
    <row r="650" spans="1:4" x14ac:dyDescent="0.25">
      <c r="A650" s="42" t="s">
        <v>1021</v>
      </c>
      <c r="B650" s="42">
        <v>727381</v>
      </c>
      <c r="C650" s="42"/>
      <c r="D650" s="43" t="str">
        <f t="shared" si="12"/>
        <v>2017-727381-Summer Food-586</v>
      </c>
    </row>
    <row r="651" spans="1:4" x14ac:dyDescent="0.25">
      <c r="A651" s="42" t="s">
        <v>1615</v>
      </c>
      <c r="B651" s="42">
        <v>2401</v>
      </c>
      <c r="C651" s="43" t="str">
        <f>CONCATENATE(2017,"-",B651,"-","Milk-SMP","-",548)</f>
        <v>2017-2401-Milk-SMP-548</v>
      </c>
    </row>
    <row r="652" spans="1:4" x14ac:dyDescent="0.25">
      <c r="A652" s="42" t="s">
        <v>1741</v>
      </c>
      <c r="B652" s="42">
        <v>2502</v>
      </c>
      <c r="C652" s="43" t="str">
        <f t="shared" ref="C652:C715" si="13">CONCATENATE(2017,"-",B652,"-","Milk-SMP","-",548)</f>
        <v>2017-2502-Milk-SMP-548</v>
      </c>
    </row>
    <row r="653" spans="1:4" x14ac:dyDescent="0.25">
      <c r="A653" s="42" t="s">
        <v>1742</v>
      </c>
      <c r="B653" s="42">
        <v>51371</v>
      </c>
      <c r="C653" s="43" t="str">
        <f t="shared" si="13"/>
        <v>2017-51371-Milk-SMP-548</v>
      </c>
    </row>
    <row r="654" spans="1:4" x14ac:dyDescent="0.25">
      <c r="A654" s="42" t="s">
        <v>1743</v>
      </c>
      <c r="B654" s="42">
        <v>56835</v>
      </c>
      <c r="C654" s="43" t="str">
        <f t="shared" si="13"/>
        <v>2017-56835-Milk-SMP-548</v>
      </c>
    </row>
    <row r="655" spans="1:4" x14ac:dyDescent="0.25">
      <c r="A655" s="42" t="s">
        <v>1744</v>
      </c>
      <c r="B655" s="42">
        <v>57250</v>
      </c>
      <c r="C655" s="43" t="str">
        <f t="shared" si="13"/>
        <v>2017-57250-Milk-SMP-548</v>
      </c>
    </row>
    <row r="656" spans="1:4" x14ac:dyDescent="0.25">
      <c r="A656" s="42" t="s">
        <v>1745</v>
      </c>
      <c r="B656" s="42">
        <v>57644</v>
      </c>
      <c r="C656" s="43" t="str">
        <f t="shared" si="13"/>
        <v>2017-57644-Milk-SMP-548</v>
      </c>
    </row>
    <row r="657" spans="1:3" x14ac:dyDescent="0.25">
      <c r="A657" s="42" t="s">
        <v>1659</v>
      </c>
      <c r="B657" s="42">
        <v>57820</v>
      </c>
      <c r="C657" s="43" t="str">
        <f t="shared" si="13"/>
        <v>2017-57820-Milk-SMP-548</v>
      </c>
    </row>
    <row r="658" spans="1:3" x14ac:dyDescent="0.25">
      <c r="A658" s="42" t="s">
        <v>1746</v>
      </c>
      <c r="B658" s="42">
        <v>58092</v>
      </c>
      <c r="C658" s="43" t="str">
        <f t="shared" si="13"/>
        <v>2017-58092-Milk-SMP-548</v>
      </c>
    </row>
    <row r="659" spans="1:3" x14ac:dyDescent="0.25">
      <c r="A659" s="42" t="s">
        <v>1747</v>
      </c>
      <c r="B659" s="42">
        <v>58873</v>
      </c>
      <c r="C659" s="43" t="str">
        <f t="shared" si="13"/>
        <v>2017-58873-Milk-SMP-548</v>
      </c>
    </row>
    <row r="660" spans="1:3" x14ac:dyDescent="0.25">
      <c r="A660" s="42" t="s">
        <v>1670</v>
      </c>
      <c r="B660" s="42">
        <v>82920</v>
      </c>
      <c r="C660" s="43" t="str">
        <f t="shared" si="13"/>
        <v>2017-82920-Milk-SMP-548</v>
      </c>
    </row>
    <row r="661" spans="1:3" x14ac:dyDescent="0.25">
      <c r="A661" s="42" t="s">
        <v>1748</v>
      </c>
      <c r="B661" s="42">
        <v>87034</v>
      </c>
      <c r="C661" s="43" t="str">
        <f t="shared" si="13"/>
        <v>2017-87034-Milk-SMP-548</v>
      </c>
    </row>
    <row r="662" spans="1:3" x14ac:dyDescent="0.25">
      <c r="A662" s="42" t="s">
        <v>1749</v>
      </c>
      <c r="B662" s="42">
        <v>87283</v>
      </c>
      <c r="C662" s="43" t="str">
        <f t="shared" si="13"/>
        <v>2017-87283-Milk-SMP-548</v>
      </c>
    </row>
    <row r="663" spans="1:3" x14ac:dyDescent="0.25">
      <c r="A663" s="42" t="s">
        <v>1671</v>
      </c>
      <c r="B663" s="42">
        <v>87690</v>
      </c>
      <c r="C663" s="43" t="str">
        <f t="shared" si="13"/>
        <v>2017-87690-Milk-SMP-548</v>
      </c>
    </row>
    <row r="664" spans="1:3" x14ac:dyDescent="0.25">
      <c r="A664" s="42" t="s">
        <v>1750</v>
      </c>
      <c r="B664" s="42">
        <v>87703</v>
      </c>
      <c r="C664" s="43" t="str">
        <f t="shared" si="13"/>
        <v>2017-87703-Milk-SMP-548</v>
      </c>
    </row>
    <row r="665" spans="1:3" x14ac:dyDescent="0.25">
      <c r="A665" s="42" t="s">
        <v>1255</v>
      </c>
      <c r="B665" s="42">
        <v>96805</v>
      </c>
      <c r="C665" s="43" t="str">
        <f t="shared" si="13"/>
        <v>2017-96805-Milk-SMP-548</v>
      </c>
    </row>
    <row r="666" spans="1:3" x14ac:dyDescent="0.25">
      <c r="A666" s="42" t="s">
        <v>1751</v>
      </c>
      <c r="B666" s="42">
        <v>97839</v>
      </c>
      <c r="C666" s="43" t="str">
        <f t="shared" si="13"/>
        <v>2017-97839-Milk-SMP-548</v>
      </c>
    </row>
    <row r="667" spans="1:3" x14ac:dyDescent="0.25">
      <c r="A667" s="42" t="s">
        <v>1752</v>
      </c>
      <c r="B667" s="42">
        <v>99516</v>
      </c>
      <c r="C667" s="43" t="str">
        <f t="shared" si="13"/>
        <v>2017-99516-Milk-SMP-548</v>
      </c>
    </row>
    <row r="668" spans="1:3" x14ac:dyDescent="0.25">
      <c r="A668" s="42" t="s">
        <v>1753</v>
      </c>
      <c r="B668" s="42">
        <v>99581</v>
      </c>
      <c r="C668" s="43" t="str">
        <f t="shared" si="13"/>
        <v>2017-99581-Milk-SMP-548</v>
      </c>
    </row>
    <row r="669" spans="1:3" x14ac:dyDescent="0.25">
      <c r="A669" s="42" t="s">
        <v>1754</v>
      </c>
      <c r="B669" s="42">
        <v>108800</v>
      </c>
      <c r="C669" s="43" t="str">
        <f t="shared" si="13"/>
        <v>2017-108800-Milk-SMP-548</v>
      </c>
    </row>
    <row r="670" spans="1:3" x14ac:dyDescent="0.25">
      <c r="A670" s="42" t="s">
        <v>1755</v>
      </c>
      <c r="B670" s="42">
        <v>116807</v>
      </c>
      <c r="C670" s="43" t="str">
        <f t="shared" si="13"/>
        <v>2017-116807-Milk-SMP-548</v>
      </c>
    </row>
    <row r="671" spans="1:3" x14ac:dyDescent="0.25">
      <c r="A671" s="42" t="s">
        <v>1670</v>
      </c>
      <c r="B671" s="42">
        <v>117952</v>
      </c>
      <c r="C671" s="43" t="str">
        <f t="shared" si="13"/>
        <v>2017-117952-Milk-SMP-548</v>
      </c>
    </row>
    <row r="672" spans="1:3" x14ac:dyDescent="0.25">
      <c r="A672" s="42" t="s">
        <v>1682</v>
      </c>
      <c r="B672" s="42">
        <v>127546</v>
      </c>
      <c r="C672" s="43" t="str">
        <f t="shared" si="13"/>
        <v>2017-127546-Milk-SMP-548</v>
      </c>
    </row>
    <row r="673" spans="1:3" x14ac:dyDescent="0.25">
      <c r="A673" s="42" t="s">
        <v>1756</v>
      </c>
      <c r="B673" s="42">
        <v>129504</v>
      </c>
      <c r="C673" s="43" t="str">
        <f t="shared" si="13"/>
        <v>2017-129504-Milk-SMP-548</v>
      </c>
    </row>
    <row r="674" spans="1:3" x14ac:dyDescent="0.25">
      <c r="A674" s="42" t="s">
        <v>1757</v>
      </c>
      <c r="B674" s="42">
        <v>130855</v>
      </c>
      <c r="C674" s="43" t="str">
        <f t="shared" si="13"/>
        <v>2017-130855-Milk-SMP-548</v>
      </c>
    </row>
    <row r="675" spans="1:3" x14ac:dyDescent="0.25">
      <c r="A675" s="42" t="s">
        <v>1758</v>
      </c>
      <c r="B675" s="42">
        <v>132505</v>
      </c>
      <c r="C675" s="43" t="str">
        <f t="shared" si="13"/>
        <v>2017-132505-Milk-SMP-548</v>
      </c>
    </row>
    <row r="676" spans="1:3" x14ac:dyDescent="0.25">
      <c r="A676" s="42" t="s">
        <v>1759</v>
      </c>
      <c r="B676" s="42">
        <v>132566</v>
      </c>
      <c r="C676" s="43" t="str">
        <f t="shared" si="13"/>
        <v>2017-132566-Milk-SMP-548</v>
      </c>
    </row>
    <row r="677" spans="1:3" x14ac:dyDescent="0.25">
      <c r="A677" s="42" t="s">
        <v>1760</v>
      </c>
      <c r="B677" s="42">
        <v>134090</v>
      </c>
      <c r="C677" s="43" t="str">
        <f t="shared" si="13"/>
        <v>2017-134090-Milk-SMP-548</v>
      </c>
    </row>
    <row r="678" spans="1:3" x14ac:dyDescent="0.25">
      <c r="A678" s="42" t="s">
        <v>1761</v>
      </c>
      <c r="B678" s="42">
        <v>136803</v>
      </c>
      <c r="C678" s="43" t="str">
        <f t="shared" si="13"/>
        <v>2017-136803-Milk-SMP-548</v>
      </c>
    </row>
    <row r="679" spans="1:3" x14ac:dyDescent="0.25">
      <c r="A679" s="42" t="s">
        <v>1762</v>
      </c>
      <c r="B679" s="42">
        <v>137017</v>
      </c>
      <c r="C679" s="43" t="str">
        <f t="shared" si="13"/>
        <v>2017-137017-Milk-SMP-548</v>
      </c>
    </row>
    <row r="680" spans="1:3" x14ac:dyDescent="0.25">
      <c r="A680" s="42" t="s">
        <v>1763</v>
      </c>
      <c r="B680" s="42">
        <v>137051</v>
      </c>
      <c r="C680" s="43" t="str">
        <f t="shared" si="13"/>
        <v>2017-137051-Milk-SMP-548</v>
      </c>
    </row>
    <row r="681" spans="1:3" x14ac:dyDescent="0.25">
      <c r="A681" s="42" t="s">
        <v>1764</v>
      </c>
      <c r="B681" s="42">
        <v>137054</v>
      </c>
      <c r="C681" s="43" t="str">
        <f t="shared" si="13"/>
        <v>2017-137054-Milk-SMP-548</v>
      </c>
    </row>
    <row r="682" spans="1:3" x14ac:dyDescent="0.25">
      <c r="A682" s="42" t="s">
        <v>1765</v>
      </c>
      <c r="B682" s="42">
        <v>137084</v>
      </c>
      <c r="C682" s="43" t="str">
        <f t="shared" si="13"/>
        <v>2017-137084-Milk-SMP-548</v>
      </c>
    </row>
    <row r="683" spans="1:3" x14ac:dyDescent="0.25">
      <c r="A683" s="42" t="s">
        <v>1766</v>
      </c>
      <c r="B683" s="42">
        <v>137222</v>
      </c>
      <c r="C683" s="43" t="str">
        <f t="shared" si="13"/>
        <v>2017-137222-Milk-SMP-548</v>
      </c>
    </row>
    <row r="684" spans="1:3" x14ac:dyDescent="0.25">
      <c r="A684" s="42" t="s">
        <v>1644</v>
      </c>
      <c r="B684" s="42">
        <v>137233</v>
      </c>
      <c r="C684" s="43" t="str">
        <f t="shared" si="13"/>
        <v>2017-137233-Milk-SMP-548</v>
      </c>
    </row>
    <row r="685" spans="1:3" x14ac:dyDescent="0.25">
      <c r="A685" s="42" t="s">
        <v>1767</v>
      </c>
      <c r="B685" s="42">
        <v>137242</v>
      </c>
      <c r="C685" s="43" t="str">
        <f t="shared" si="13"/>
        <v>2017-137242-Milk-SMP-548</v>
      </c>
    </row>
    <row r="686" spans="1:3" x14ac:dyDescent="0.25">
      <c r="A686" s="42" t="s">
        <v>1684</v>
      </c>
      <c r="B686" s="42">
        <v>137365</v>
      </c>
      <c r="C686" s="43" t="str">
        <f t="shared" si="13"/>
        <v>2017-137365-Milk-SMP-548</v>
      </c>
    </row>
    <row r="687" spans="1:3" x14ac:dyDescent="0.25">
      <c r="A687" s="42" t="s">
        <v>1768</v>
      </c>
      <c r="B687" s="42">
        <v>137489</v>
      </c>
      <c r="C687" s="43" t="str">
        <f t="shared" si="13"/>
        <v>2017-137489-Milk-SMP-548</v>
      </c>
    </row>
    <row r="688" spans="1:3" x14ac:dyDescent="0.25">
      <c r="A688" s="42" t="s">
        <v>1769</v>
      </c>
      <c r="B688" s="42">
        <v>137548</v>
      </c>
      <c r="C688" s="43" t="str">
        <f t="shared" si="13"/>
        <v>2017-137548-Milk-SMP-548</v>
      </c>
    </row>
    <row r="689" spans="1:3" x14ac:dyDescent="0.25">
      <c r="A689" s="42" t="s">
        <v>1685</v>
      </c>
      <c r="B689" s="42">
        <v>137645</v>
      </c>
      <c r="C689" s="43" t="str">
        <f t="shared" si="13"/>
        <v>2017-137645-Milk-SMP-548</v>
      </c>
    </row>
    <row r="690" spans="1:3" x14ac:dyDescent="0.25">
      <c r="A690" s="42" t="s">
        <v>1751</v>
      </c>
      <c r="B690" s="42">
        <v>137837</v>
      </c>
      <c r="C690" s="43" t="str">
        <f t="shared" si="13"/>
        <v>2017-137837-Milk-SMP-548</v>
      </c>
    </row>
    <row r="691" spans="1:3" x14ac:dyDescent="0.25">
      <c r="A691" s="42" t="s">
        <v>1770</v>
      </c>
      <c r="B691" s="42">
        <v>138803</v>
      </c>
      <c r="C691" s="43" t="str">
        <f t="shared" si="13"/>
        <v>2017-138803-Milk-SMP-548</v>
      </c>
    </row>
    <row r="692" spans="1:3" x14ac:dyDescent="0.25">
      <c r="A692" s="42" t="s">
        <v>1771</v>
      </c>
      <c r="B692" s="42">
        <v>138808</v>
      </c>
      <c r="C692" s="43" t="str">
        <f t="shared" si="13"/>
        <v>2017-138808-Milk-SMP-548</v>
      </c>
    </row>
    <row r="693" spans="1:3" x14ac:dyDescent="0.25">
      <c r="A693" s="42" t="s">
        <v>1772</v>
      </c>
      <c r="B693" s="42">
        <v>138810</v>
      </c>
      <c r="C693" s="43" t="str">
        <f t="shared" si="13"/>
        <v>2017-138810-Milk-SMP-548</v>
      </c>
    </row>
    <row r="694" spans="1:3" x14ac:dyDescent="0.25">
      <c r="A694" s="42" t="s">
        <v>1773</v>
      </c>
      <c r="B694" s="42">
        <v>138812</v>
      </c>
      <c r="C694" s="43" t="str">
        <f t="shared" si="13"/>
        <v>2017-138812-Milk-SMP-548</v>
      </c>
    </row>
    <row r="695" spans="1:3" x14ac:dyDescent="0.25">
      <c r="A695" s="42" t="s">
        <v>1227</v>
      </c>
      <c r="B695" s="42">
        <v>138813</v>
      </c>
      <c r="C695" s="43" t="str">
        <f t="shared" si="13"/>
        <v>2017-138813-Milk-SMP-548</v>
      </c>
    </row>
    <row r="696" spans="1:3" x14ac:dyDescent="0.25">
      <c r="A696" s="42" t="s">
        <v>1774</v>
      </c>
      <c r="B696" s="42">
        <v>138848</v>
      </c>
      <c r="C696" s="43" t="str">
        <f t="shared" si="13"/>
        <v>2017-138848-Milk-SMP-548</v>
      </c>
    </row>
    <row r="697" spans="1:3" x14ac:dyDescent="0.25">
      <c r="A697" s="42" t="s">
        <v>1775</v>
      </c>
      <c r="B697" s="42">
        <v>138853</v>
      </c>
      <c r="C697" s="43" t="str">
        <f t="shared" si="13"/>
        <v>2017-138853-Milk-SMP-548</v>
      </c>
    </row>
    <row r="698" spans="1:3" x14ac:dyDescent="0.25">
      <c r="A698" s="42" t="s">
        <v>1776</v>
      </c>
      <c r="B698" s="42">
        <v>138893</v>
      </c>
      <c r="C698" s="43" t="str">
        <f t="shared" si="13"/>
        <v>2017-138893-Milk-SMP-548</v>
      </c>
    </row>
    <row r="699" spans="1:3" x14ac:dyDescent="0.25">
      <c r="A699" s="42" t="s">
        <v>1777</v>
      </c>
      <c r="B699" s="42">
        <v>141336</v>
      </c>
      <c r="C699" s="43" t="str">
        <f t="shared" si="13"/>
        <v>2017-141336-Milk-SMP-548</v>
      </c>
    </row>
    <row r="700" spans="1:3" x14ac:dyDescent="0.25">
      <c r="A700" s="42" t="s">
        <v>1661</v>
      </c>
      <c r="B700" s="42">
        <v>147158</v>
      </c>
      <c r="C700" s="43" t="str">
        <f t="shared" si="13"/>
        <v>2017-147158-Milk-SMP-548</v>
      </c>
    </row>
    <row r="701" spans="1:3" x14ac:dyDescent="0.25">
      <c r="A701" s="42" t="s">
        <v>1778</v>
      </c>
      <c r="B701" s="42">
        <v>147531</v>
      </c>
      <c r="C701" s="43" t="str">
        <f t="shared" si="13"/>
        <v>2017-147531-Milk-SMP-548</v>
      </c>
    </row>
    <row r="702" spans="1:3" x14ac:dyDescent="0.25">
      <c r="A702" s="42" t="s">
        <v>1779</v>
      </c>
      <c r="B702" s="42">
        <v>147553</v>
      </c>
      <c r="C702" s="43" t="str">
        <f t="shared" si="13"/>
        <v>2017-147553-Milk-SMP-548</v>
      </c>
    </row>
    <row r="703" spans="1:3" x14ac:dyDescent="0.25">
      <c r="A703" s="42" t="s">
        <v>1780</v>
      </c>
      <c r="B703" s="42">
        <v>147732</v>
      </c>
      <c r="C703" s="43" t="str">
        <f t="shared" si="13"/>
        <v>2017-147732-Milk-SMP-548</v>
      </c>
    </row>
    <row r="704" spans="1:3" x14ac:dyDescent="0.25">
      <c r="A704" s="42" t="s">
        <v>1659</v>
      </c>
      <c r="B704" s="42">
        <v>147793</v>
      </c>
      <c r="C704" s="43" t="str">
        <f t="shared" si="13"/>
        <v>2017-147793-Milk-SMP-548</v>
      </c>
    </row>
    <row r="705" spans="1:3" x14ac:dyDescent="0.25">
      <c r="A705" s="42" t="s">
        <v>1781</v>
      </c>
      <c r="B705" s="42">
        <v>147902</v>
      </c>
      <c r="C705" s="43" t="str">
        <f t="shared" si="13"/>
        <v>2017-147902-Milk-SMP-548</v>
      </c>
    </row>
    <row r="706" spans="1:3" x14ac:dyDescent="0.25">
      <c r="A706" s="42" t="s">
        <v>1617</v>
      </c>
      <c r="B706" s="42">
        <v>148801</v>
      </c>
      <c r="C706" s="43" t="str">
        <f t="shared" si="13"/>
        <v>2017-148801-Milk-SMP-548</v>
      </c>
    </row>
    <row r="707" spans="1:3" x14ac:dyDescent="0.25">
      <c r="A707" s="42" t="s">
        <v>1782</v>
      </c>
      <c r="B707" s="42">
        <v>148849</v>
      </c>
      <c r="C707" s="43" t="str">
        <f t="shared" si="13"/>
        <v>2017-148849-Milk-SMP-548</v>
      </c>
    </row>
    <row r="708" spans="1:3" x14ac:dyDescent="0.25">
      <c r="A708" s="42" t="s">
        <v>1783</v>
      </c>
      <c r="B708" s="42">
        <v>158823</v>
      </c>
      <c r="C708" s="43" t="str">
        <f t="shared" si="13"/>
        <v>2017-158823-Milk-SMP-548</v>
      </c>
    </row>
    <row r="709" spans="1:3" x14ac:dyDescent="0.25">
      <c r="A709" s="42" t="s">
        <v>1689</v>
      </c>
      <c r="B709" s="42">
        <v>177593</v>
      </c>
      <c r="C709" s="43" t="str">
        <f t="shared" si="13"/>
        <v>2017-177593-Milk-SMP-548</v>
      </c>
    </row>
    <row r="710" spans="1:3" x14ac:dyDescent="0.25">
      <c r="A710" s="42" t="s">
        <v>1784</v>
      </c>
      <c r="B710" s="42">
        <v>186815</v>
      </c>
      <c r="C710" s="43" t="str">
        <f t="shared" si="13"/>
        <v>2017-186815-Milk-SMP-548</v>
      </c>
    </row>
    <row r="711" spans="1:3" x14ac:dyDescent="0.25">
      <c r="A711" s="42" t="s">
        <v>1785</v>
      </c>
      <c r="B711" s="42">
        <v>187019</v>
      </c>
      <c r="C711" s="43" t="str">
        <f t="shared" si="13"/>
        <v>2017-187019-Milk-SMP-548</v>
      </c>
    </row>
    <row r="712" spans="1:3" x14ac:dyDescent="0.25">
      <c r="A712" s="42" t="s">
        <v>1786</v>
      </c>
      <c r="B712" s="42">
        <v>187188</v>
      </c>
      <c r="C712" s="43" t="str">
        <f t="shared" si="13"/>
        <v>2017-187188-Milk-SMP-548</v>
      </c>
    </row>
    <row r="713" spans="1:3" x14ac:dyDescent="0.25">
      <c r="A713" s="42" t="s">
        <v>1787</v>
      </c>
      <c r="B713" s="42">
        <v>205699</v>
      </c>
      <c r="C713" s="43" t="str">
        <f t="shared" si="13"/>
        <v>2017-205699-Milk-SMP-548</v>
      </c>
    </row>
    <row r="714" spans="1:3" x14ac:dyDescent="0.25">
      <c r="A714" s="42" t="s">
        <v>1691</v>
      </c>
      <c r="B714" s="42">
        <v>207063</v>
      </c>
      <c r="C714" s="43" t="str">
        <f t="shared" si="13"/>
        <v>2017-207063-Milk-SMP-548</v>
      </c>
    </row>
    <row r="715" spans="1:3" x14ac:dyDescent="0.25">
      <c r="A715" s="42" t="s">
        <v>1692</v>
      </c>
      <c r="B715" s="42">
        <v>207264</v>
      </c>
      <c r="C715" s="43" t="str">
        <f t="shared" si="13"/>
        <v>2017-207264-Milk-SMP-548</v>
      </c>
    </row>
    <row r="716" spans="1:3" x14ac:dyDescent="0.25">
      <c r="A716" s="42" t="s">
        <v>1788</v>
      </c>
      <c r="B716" s="42">
        <v>207630</v>
      </c>
      <c r="C716" s="43" t="str">
        <f t="shared" ref="C716:C779" si="14">CONCATENATE(2017,"-",B716,"-","Milk-SMP","-",548)</f>
        <v>2017-207630-Milk-SMP-548</v>
      </c>
    </row>
    <row r="717" spans="1:3" x14ac:dyDescent="0.25">
      <c r="A717" s="42" t="s">
        <v>1694</v>
      </c>
      <c r="B717" s="42">
        <v>207698</v>
      </c>
      <c r="C717" s="43" t="str">
        <f t="shared" si="14"/>
        <v>2017-207698-Milk-SMP-548</v>
      </c>
    </row>
    <row r="718" spans="1:3" x14ac:dyDescent="0.25">
      <c r="A718" s="42" t="s">
        <v>1789</v>
      </c>
      <c r="B718" s="42">
        <v>207810</v>
      </c>
      <c r="C718" s="43" t="str">
        <f t="shared" si="14"/>
        <v>2017-207810-Milk-SMP-548</v>
      </c>
    </row>
    <row r="719" spans="1:3" x14ac:dyDescent="0.25">
      <c r="A719" s="42" t="s">
        <v>1659</v>
      </c>
      <c r="B719" s="42">
        <v>207816</v>
      </c>
      <c r="C719" s="43" t="str">
        <f t="shared" si="14"/>
        <v>2017-207816-Milk-SMP-548</v>
      </c>
    </row>
    <row r="720" spans="1:3" x14ac:dyDescent="0.25">
      <c r="A720" s="42" t="s">
        <v>1790</v>
      </c>
      <c r="B720" s="42">
        <v>208260</v>
      </c>
      <c r="C720" s="43" t="str">
        <f t="shared" si="14"/>
        <v>2017-208260-Milk-SMP-548</v>
      </c>
    </row>
    <row r="721" spans="1:3" x14ac:dyDescent="0.25">
      <c r="A721" s="42" t="s">
        <v>1791</v>
      </c>
      <c r="B721" s="42">
        <v>208849</v>
      </c>
      <c r="C721" s="43" t="str">
        <f t="shared" si="14"/>
        <v>2017-208849-Milk-SMP-548</v>
      </c>
    </row>
    <row r="722" spans="1:3" x14ac:dyDescent="0.25">
      <c r="A722" s="42" t="s">
        <v>1792</v>
      </c>
      <c r="B722" s="42">
        <v>227422</v>
      </c>
      <c r="C722" s="43" t="str">
        <f t="shared" si="14"/>
        <v>2017-227422-Milk-SMP-548</v>
      </c>
    </row>
    <row r="723" spans="1:3" x14ac:dyDescent="0.25">
      <c r="A723" s="42" t="s">
        <v>1793</v>
      </c>
      <c r="B723" s="42">
        <v>228835</v>
      </c>
      <c r="C723" s="43" t="str">
        <f t="shared" si="14"/>
        <v>2017-228835-Milk-SMP-548</v>
      </c>
    </row>
    <row r="724" spans="1:3" x14ac:dyDescent="0.25">
      <c r="A724" s="42" t="s">
        <v>1794</v>
      </c>
      <c r="B724" s="42">
        <v>228850</v>
      </c>
      <c r="C724" s="43" t="str">
        <f t="shared" si="14"/>
        <v>2017-228850-Milk-SMP-548</v>
      </c>
    </row>
    <row r="725" spans="1:3" x14ac:dyDescent="0.25">
      <c r="A725" s="42" t="s">
        <v>1795</v>
      </c>
      <c r="B725" s="42">
        <v>232873</v>
      </c>
      <c r="C725" s="43" t="str">
        <f t="shared" si="14"/>
        <v>2017-232873-Milk-SMP-548</v>
      </c>
    </row>
    <row r="726" spans="1:3" x14ac:dyDescent="0.25">
      <c r="A726" s="42" t="s">
        <v>1544</v>
      </c>
      <c r="B726" s="42">
        <v>236802</v>
      </c>
      <c r="C726" s="43" t="str">
        <f t="shared" si="14"/>
        <v>2017-236802-Milk-SMP-548</v>
      </c>
    </row>
    <row r="727" spans="1:3" x14ac:dyDescent="0.25">
      <c r="A727" s="42" t="s">
        <v>1691</v>
      </c>
      <c r="B727" s="42">
        <v>247047</v>
      </c>
      <c r="C727" s="43" t="str">
        <f t="shared" si="14"/>
        <v>2017-247047-Milk-SMP-548</v>
      </c>
    </row>
    <row r="728" spans="1:3" x14ac:dyDescent="0.25">
      <c r="A728" s="42" t="s">
        <v>1758</v>
      </c>
      <c r="B728" s="42">
        <v>247246</v>
      </c>
      <c r="C728" s="43" t="str">
        <f t="shared" si="14"/>
        <v>2017-247246-Milk-SMP-548</v>
      </c>
    </row>
    <row r="729" spans="1:3" x14ac:dyDescent="0.25">
      <c r="A729" s="42" t="s">
        <v>1796</v>
      </c>
      <c r="B729" s="42">
        <v>247526</v>
      </c>
      <c r="C729" s="43" t="str">
        <f t="shared" si="14"/>
        <v>2017-247526-Milk-SMP-548</v>
      </c>
    </row>
    <row r="730" spans="1:3" x14ac:dyDescent="0.25">
      <c r="A730" s="42" t="s">
        <v>1674</v>
      </c>
      <c r="B730" s="42">
        <v>257597</v>
      </c>
      <c r="C730" s="43" t="str">
        <f t="shared" si="14"/>
        <v>2017-257597-Milk-SMP-548</v>
      </c>
    </row>
    <row r="731" spans="1:3" x14ac:dyDescent="0.25">
      <c r="A731" s="42" t="s">
        <v>1797</v>
      </c>
      <c r="B731" s="42">
        <v>279571</v>
      </c>
      <c r="C731" s="43" t="str">
        <f t="shared" si="14"/>
        <v>2017-279571-Milk-SMP-548</v>
      </c>
    </row>
    <row r="732" spans="1:3" x14ac:dyDescent="0.25">
      <c r="A732" s="42" t="s">
        <v>1798</v>
      </c>
      <c r="B732" s="42">
        <v>286812</v>
      </c>
      <c r="C732" s="43" t="str">
        <f t="shared" si="14"/>
        <v>2017-286812-Milk-SMP-548</v>
      </c>
    </row>
    <row r="733" spans="1:3" x14ac:dyDescent="0.25">
      <c r="A733" s="42" t="s">
        <v>1799</v>
      </c>
      <c r="B733" s="42">
        <v>287210</v>
      </c>
      <c r="C733" s="43" t="str">
        <f t="shared" si="14"/>
        <v>2017-287210-Milk-SMP-548</v>
      </c>
    </row>
    <row r="734" spans="1:3" x14ac:dyDescent="0.25">
      <c r="A734" s="42" t="s">
        <v>1800</v>
      </c>
      <c r="B734" s="42">
        <v>287532</v>
      </c>
      <c r="C734" s="43" t="str">
        <f t="shared" si="14"/>
        <v>2017-287532-Milk-SMP-548</v>
      </c>
    </row>
    <row r="735" spans="1:3" x14ac:dyDescent="0.25">
      <c r="A735" s="42" t="s">
        <v>1801</v>
      </c>
      <c r="B735" s="42">
        <v>287831</v>
      </c>
      <c r="C735" s="43" t="str">
        <f t="shared" si="14"/>
        <v>2017-287831-Milk-SMP-548</v>
      </c>
    </row>
    <row r="736" spans="1:3" x14ac:dyDescent="0.25">
      <c r="A736" s="42" t="s">
        <v>1802</v>
      </c>
      <c r="B736" s="42">
        <v>288812</v>
      </c>
      <c r="C736" s="43" t="str">
        <f t="shared" si="14"/>
        <v>2017-288812-Milk-SMP-548</v>
      </c>
    </row>
    <row r="737" spans="1:3" x14ac:dyDescent="0.25">
      <c r="A737" s="42" t="s">
        <v>1803</v>
      </c>
      <c r="B737" s="42">
        <v>307639</v>
      </c>
      <c r="C737" s="43" t="str">
        <f t="shared" si="14"/>
        <v>2017-307639-Milk-SMP-548</v>
      </c>
    </row>
    <row r="738" spans="1:3" x14ac:dyDescent="0.25">
      <c r="A738" s="42" t="s">
        <v>1804</v>
      </c>
      <c r="B738" s="42">
        <v>309603</v>
      </c>
      <c r="C738" s="43" t="str">
        <f t="shared" si="14"/>
        <v>2017-309603-Milk-SMP-548</v>
      </c>
    </row>
    <row r="739" spans="1:3" x14ac:dyDescent="0.25">
      <c r="A739" s="42" t="s">
        <v>1659</v>
      </c>
      <c r="B739" s="42">
        <v>317818</v>
      </c>
      <c r="C739" s="43" t="str">
        <f t="shared" si="14"/>
        <v>2017-317818-Milk-SMP-548</v>
      </c>
    </row>
    <row r="740" spans="1:3" x14ac:dyDescent="0.25">
      <c r="A740" s="42" t="s">
        <v>1555</v>
      </c>
      <c r="B740" s="42">
        <v>326815</v>
      </c>
      <c r="C740" s="43" t="str">
        <f t="shared" si="14"/>
        <v>2017-326815-Milk-SMP-548</v>
      </c>
    </row>
    <row r="741" spans="1:3" x14ac:dyDescent="0.25">
      <c r="A741" s="42" t="s">
        <v>1805</v>
      </c>
      <c r="B741" s="42">
        <v>327037</v>
      </c>
      <c r="C741" s="43" t="str">
        <f t="shared" si="14"/>
        <v>2017-327037-Milk-SMP-548</v>
      </c>
    </row>
    <row r="742" spans="1:3" x14ac:dyDescent="0.25">
      <c r="A742" s="42" t="s">
        <v>1789</v>
      </c>
      <c r="B742" s="42">
        <v>327814</v>
      </c>
      <c r="C742" s="43" t="str">
        <f t="shared" si="14"/>
        <v>2017-327814-Milk-SMP-548</v>
      </c>
    </row>
    <row r="743" spans="1:3" x14ac:dyDescent="0.25">
      <c r="A743" s="42" t="s">
        <v>1789</v>
      </c>
      <c r="B743" s="42">
        <v>327858</v>
      </c>
      <c r="C743" s="43" t="str">
        <f t="shared" si="14"/>
        <v>2017-327858-Milk-SMP-548</v>
      </c>
    </row>
    <row r="744" spans="1:3" x14ac:dyDescent="0.25">
      <c r="A744" s="42" t="s">
        <v>1806</v>
      </c>
      <c r="B744" s="42">
        <v>329646</v>
      </c>
      <c r="C744" s="43" t="str">
        <f t="shared" si="14"/>
        <v>2017-329646-Milk-SMP-548</v>
      </c>
    </row>
    <row r="745" spans="1:3" x14ac:dyDescent="0.25">
      <c r="A745" s="42" t="s">
        <v>1699</v>
      </c>
      <c r="B745" s="42">
        <v>329660</v>
      </c>
      <c r="C745" s="43" t="str">
        <f t="shared" si="14"/>
        <v>2017-329660-Milk-SMP-548</v>
      </c>
    </row>
    <row r="746" spans="1:3" x14ac:dyDescent="0.25">
      <c r="A746" s="42" t="s">
        <v>1807</v>
      </c>
      <c r="B746" s="42">
        <v>329823</v>
      </c>
      <c r="C746" s="43" t="str">
        <f t="shared" si="14"/>
        <v>2017-329823-Milk-SMP-548</v>
      </c>
    </row>
    <row r="747" spans="1:3" x14ac:dyDescent="0.25">
      <c r="A747" s="42" t="s">
        <v>1808</v>
      </c>
      <c r="B747" s="42">
        <v>349782</v>
      </c>
      <c r="C747" s="43" t="str">
        <f t="shared" si="14"/>
        <v>2017-349782-Milk-SMP-548</v>
      </c>
    </row>
    <row r="748" spans="1:3" x14ac:dyDescent="0.25">
      <c r="A748" s="42" t="s">
        <v>1809</v>
      </c>
      <c r="B748" s="42">
        <v>357866</v>
      </c>
      <c r="C748" s="43" t="str">
        <f t="shared" si="14"/>
        <v>2017-357866-Milk-SMP-548</v>
      </c>
    </row>
    <row r="749" spans="1:3" x14ac:dyDescent="0.25">
      <c r="A749" s="42" t="s">
        <v>1810</v>
      </c>
      <c r="B749" s="42">
        <v>362705</v>
      </c>
      <c r="C749" s="43" t="str">
        <f t="shared" si="14"/>
        <v>2017-362705-Milk-SMP-548</v>
      </c>
    </row>
    <row r="750" spans="1:3" x14ac:dyDescent="0.25">
      <c r="A750" s="42" t="s">
        <v>1811</v>
      </c>
      <c r="B750" s="42">
        <v>367544</v>
      </c>
      <c r="C750" s="43" t="str">
        <f t="shared" si="14"/>
        <v>2017-367544-Milk-SMP-548</v>
      </c>
    </row>
    <row r="751" spans="1:3" x14ac:dyDescent="0.25">
      <c r="A751" s="42" t="s">
        <v>1670</v>
      </c>
      <c r="B751" s="42">
        <v>367941</v>
      </c>
      <c r="C751" s="43" t="str">
        <f t="shared" si="14"/>
        <v>2017-367941-Milk-SMP-548</v>
      </c>
    </row>
    <row r="752" spans="1:3" x14ac:dyDescent="0.25">
      <c r="A752" s="42" t="s">
        <v>1782</v>
      </c>
      <c r="B752" s="42">
        <v>368842</v>
      </c>
      <c r="C752" s="43" t="str">
        <f t="shared" si="14"/>
        <v>2017-368842-Milk-SMP-548</v>
      </c>
    </row>
    <row r="753" spans="1:3" x14ac:dyDescent="0.25">
      <c r="A753" s="42" t="s">
        <v>1812</v>
      </c>
      <c r="B753" s="42">
        <v>368846</v>
      </c>
      <c r="C753" s="43" t="str">
        <f t="shared" si="14"/>
        <v>2017-368846-Milk-SMP-548</v>
      </c>
    </row>
    <row r="754" spans="1:3" x14ac:dyDescent="0.25">
      <c r="A754" s="42" t="s">
        <v>1813</v>
      </c>
      <c r="B754" s="42">
        <v>368874</v>
      </c>
      <c r="C754" s="43" t="str">
        <f t="shared" si="14"/>
        <v>2017-368874-Milk-SMP-548</v>
      </c>
    </row>
    <row r="755" spans="1:3" x14ac:dyDescent="0.25">
      <c r="A755" s="42" t="s">
        <v>1606</v>
      </c>
      <c r="B755" s="42">
        <v>376801</v>
      </c>
      <c r="C755" s="43" t="str">
        <f t="shared" si="14"/>
        <v>2017-376801-Milk-SMP-548</v>
      </c>
    </row>
    <row r="756" spans="1:3" x14ac:dyDescent="0.25">
      <c r="A756" s="42" t="s">
        <v>1814</v>
      </c>
      <c r="B756" s="42">
        <v>376815</v>
      </c>
      <c r="C756" s="43" t="str">
        <f t="shared" si="14"/>
        <v>2017-376815-Milk-SMP-548</v>
      </c>
    </row>
    <row r="757" spans="1:3" x14ac:dyDescent="0.25">
      <c r="A757" s="42" t="s">
        <v>1815</v>
      </c>
      <c r="B757" s="42">
        <v>377239</v>
      </c>
      <c r="C757" s="43" t="str">
        <f t="shared" si="14"/>
        <v>2017-377239-Milk-SMP-548</v>
      </c>
    </row>
    <row r="758" spans="1:3" x14ac:dyDescent="0.25">
      <c r="A758" s="42" t="s">
        <v>1796</v>
      </c>
      <c r="B758" s="42">
        <v>377541</v>
      </c>
      <c r="C758" s="43" t="str">
        <f t="shared" si="14"/>
        <v>2017-377541-Milk-SMP-548</v>
      </c>
    </row>
    <row r="759" spans="1:3" x14ac:dyDescent="0.25">
      <c r="A759" s="42" t="s">
        <v>1816</v>
      </c>
      <c r="B759" s="42">
        <v>377833</v>
      </c>
      <c r="C759" s="43" t="str">
        <f t="shared" si="14"/>
        <v>2017-377833-Milk-SMP-548</v>
      </c>
    </row>
    <row r="760" spans="1:3" x14ac:dyDescent="0.25">
      <c r="A760" s="42" t="s">
        <v>1817</v>
      </c>
      <c r="B760" s="42">
        <v>387528</v>
      </c>
      <c r="C760" s="43" t="str">
        <f t="shared" si="14"/>
        <v>2017-387528-Milk-SMP-548</v>
      </c>
    </row>
    <row r="761" spans="1:3" x14ac:dyDescent="0.25">
      <c r="A761" s="42" t="s">
        <v>1818</v>
      </c>
      <c r="B761" s="42">
        <v>388327</v>
      </c>
      <c r="C761" s="43" t="str">
        <f t="shared" si="14"/>
        <v>2017-388327-Milk-SMP-548</v>
      </c>
    </row>
    <row r="762" spans="1:3" x14ac:dyDescent="0.25">
      <c r="A762" s="42" t="s">
        <v>1819</v>
      </c>
      <c r="B762" s="42">
        <v>399600</v>
      </c>
      <c r="C762" s="43" t="str">
        <f t="shared" si="14"/>
        <v>2017-399600-Milk-SMP-548</v>
      </c>
    </row>
    <row r="763" spans="1:3" x14ac:dyDescent="0.25">
      <c r="A763" s="42" t="s">
        <v>1820</v>
      </c>
      <c r="B763" s="42">
        <v>400790</v>
      </c>
      <c r="C763" s="43" t="str">
        <f t="shared" si="14"/>
        <v>2017-400790-Milk-SMP-548</v>
      </c>
    </row>
    <row r="764" spans="1:3" x14ac:dyDescent="0.25">
      <c r="A764" s="42" t="s">
        <v>1821</v>
      </c>
      <c r="B764" s="42">
        <v>401850</v>
      </c>
      <c r="C764" s="43" t="str">
        <f t="shared" si="14"/>
        <v>2017-401850-Milk-SMP-548</v>
      </c>
    </row>
    <row r="765" spans="1:3" x14ac:dyDescent="0.25">
      <c r="A765" s="42" t="s">
        <v>1822</v>
      </c>
      <c r="B765" s="42">
        <v>404031</v>
      </c>
      <c r="C765" s="43" t="str">
        <f t="shared" si="14"/>
        <v>2017-404031-Milk-SMP-548</v>
      </c>
    </row>
    <row r="766" spans="1:3" x14ac:dyDescent="0.25">
      <c r="A766" s="42" t="s">
        <v>1823</v>
      </c>
      <c r="B766" s="42">
        <v>407029</v>
      </c>
      <c r="C766" s="43" t="str">
        <f t="shared" si="14"/>
        <v>2017-407029-Milk-SMP-548</v>
      </c>
    </row>
    <row r="767" spans="1:3" x14ac:dyDescent="0.25">
      <c r="A767" s="42" t="s">
        <v>1334</v>
      </c>
      <c r="B767" s="42">
        <v>407076</v>
      </c>
      <c r="C767" s="43" t="str">
        <f t="shared" si="14"/>
        <v>2017-407076-Milk-SMP-548</v>
      </c>
    </row>
    <row r="768" spans="1:3" x14ac:dyDescent="0.25">
      <c r="A768" s="42" t="s">
        <v>1750</v>
      </c>
      <c r="B768" s="42">
        <v>407092</v>
      </c>
      <c r="C768" s="43" t="str">
        <f t="shared" si="14"/>
        <v>2017-407092-Milk-SMP-548</v>
      </c>
    </row>
    <row r="769" spans="1:3" x14ac:dyDescent="0.25">
      <c r="A769" s="42" t="s">
        <v>1824</v>
      </c>
      <c r="B769" s="42">
        <v>407123</v>
      </c>
      <c r="C769" s="43" t="str">
        <f t="shared" si="14"/>
        <v>2017-407123-Milk-SMP-548</v>
      </c>
    </row>
    <row r="770" spans="1:3" x14ac:dyDescent="0.25">
      <c r="A770" s="42" t="s">
        <v>1825</v>
      </c>
      <c r="B770" s="42">
        <v>407180</v>
      </c>
      <c r="C770" s="43" t="str">
        <f t="shared" si="14"/>
        <v>2017-407180-Milk-SMP-548</v>
      </c>
    </row>
    <row r="771" spans="1:3" x14ac:dyDescent="0.25">
      <c r="A771" s="42" t="s">
        <v>1826</v>
      </c>
      <c r="B771" s="42">
        <v>407198</v>
      </c>
      <c r="C771" s="43" t="str">
        <f t="shared" si="14"/>
        <v>2017-407198-Milk-SMP-548</v>
      </c>
    </row>
    <row r="772" spans="1:3" x14ac:dyDescent="0.25">
      <c r="A772" s="42" t="s">
        <v>1708</v>
      </c>
      <c r="B772" s="42">
        <v>407204</v>
      </c>
      <c r="C772" s="43" t="str">
        <f t="shared" si="14"/>
        <v>2017-407204-Milk-SMP-548</v>
      </c>
    </row>
    <row r="773" spans="1:3" x14ac:dyDescent="0.25">
      <c r="A773" s="42" t="s">
        <v>1827</v>
      </c>
      <c r="B773" s="42">
        <v>407212</v>
      </c>
      <c r="C773" s="43" t="str">
        <f t="shared" si="14"/>
        <v>2017-407212-Milk-SMP-548</v>
      </c>
    </row>
    <row r="774" spans="1:3" x14ac:dyDescent="0.25">
      <c r="A774" s="42" t="s">
        <v>1828</v>
      </c>
      <c r="B774" s="42">
        <v>407329</v>
      </c>
      <c r="C774" s="43" t="str">
        <f t="shared" si="14"/>
        <v>2017-407329-Milk-SMP-548</v>
      </c>
    </row>
    <row r="775" spans="1:3" x14ac:dyDescent="0.25">
      <c r="A775" s="42" t="s">
        <v>1829</v>
      </c>
      <c r="B775" s="42">
        <v>407483</v>
      </c>
      <c r="C775" s="43" t="str">
        <f t="shared" si="14"/>
        <v>2017-407483-Milk-SMP-548</v>
      </c>
    </row>
    <row r="776" spans="1:3" x14ac:dyDescent="0.25">
      <c r="A776" s="42" t="s">
        <v>1778</v>
      </c>
      <c r="B776" s="42">
        <v>407513</v>
      </c>
      <c r="C776" s="43" t="str">
        <f t="shared" si="14"/>
        <v>2017-407513-Milk-SMP-548</v>
      </c>
    </row>
    <row r="777" spans="1:3" x14ac:dyDescent="0.25">
      <c r="A777" s="42" t="s">
        <v>1677</v>
      </c>
      <c r="B777" s="42">
        <v>407525</v>
      </c>
      <c r="C777" s="43" t="str">
        <f t="shared" si="14"/>
        <v>2017-407525-Milk-SMP-548</v>
      </c>
    </row>
    <row r="778" spans="1:3" x14ac:dyDescent="0.25">
      <c r="A778" s="42" t="s">
        <v>1830</v>
      </c>
      <c r="B778" s="42">
        <v>407566</v>
      </c>
      <c r="C778" s="43" t="str">
        <f t="shared" si="14"/>
        <v>2017-407566-Milk-SMP-548</v>
      </c>
    </row>
    <row r="779" spans="1:3" x14ac:dyDescent="0.25">
      <c r="A779" s="42" t="s">
        <v>1831</v>
      </c>
      <c r="B779" s="42">
        <v>407608</v>
      </c>
      <c r="C779" s="43" t="str">
        <f t="shared" si="14"/>
        <v>2017-407608-Milk-SMP-548</v>
      </c>
    </row>
    <row r="780" spans="1:3" x14ac:dyDescent="0.25">
      <c r="A780" s="42" t="s">
        <v>1832</v>
      </c>
      <c r="B780" s="42">
        <v>407735</v>
      </c>
      <c r="C780" s="43" t="str">
        <f t="shared" ref="C780:C843" si="15">CONCATENATE(2017,"-",B780,"-","Milk-SMP","-",548)</f>
        <v>2017-407735-Milk-SMP-548</v>
      </c>
    </row>
    <row r="781" spans="1:3" x14ac:dyDescent="0.25">
      <c r="A781" s="42" t="s">
        <v>1833</v>
      </c>
      <c r="B781" s="42">
        <v>407747</v>
      </c>
      <c r="C781" s="43" t="str">
        <f t="shared" si="15"/>
        <v>2017-407747-Milk-SMP-548</v>
      </c>
    </row>
    <row r="782" spans="1:3" x14ac:dyDescent="0.25">
      <c r="A782" s="42" t="s">
        <v>1834</v>
      </c>
      <c r="B782" s="42">
        <v>407798</v>
      </c>
      <c r="C782" s="43" t="str">
        <f t="shared" si="15"/>
        <v>2017-407798-Milk-SMP-548</v>
      </c>
    </row>
    <row r="783" spans="1:3" x14ac:dyDescent="0.25">
      <c r="A783" s="42" t="s">
        <v>1659</v>
      </c>
      <c r="B783" s="42">
        <v>407800</v>
      </c>
      <c r="C783" s="43" t="str">
        <f t="shared" si="15"/>
        <v>2017-407800-Milk-SMP-548</v>
      </c>
    </row>
    <row r="784" spans="1:3" x14ac:dyDescent="0.25">
      <c r="A784" s="42" t="s">
        <v>1659</v>
      </c>
      <c r="B784" s="42">
        <v>407805</v>
      </c>
      <c r="C784" s="43" t="str">
        <f t="shared" si="15"/>
        <v>2017-407805-Milk-SMP-548</v>
      </c>
    </row>
    <row r="785" spans="1:3" x14ac:dyDescent="0.25">
      <c r="A785" s="42" t="s">
        <v>1835</v>
      </c>
      <c r="B785" s="42">
        <v>407986</v>
      </c>
      <c r="C785" s="43" t="str">
        <f t="shared" si="15"/>
        <v>2017-407986-Milk-SMP-548</v>
      </c>
    </row>
    <row r="786" spans="1:3" x14ac:dyDescent="0.25">
      <c r="A786" s="42" t="s">
        <v>1836</v>
      </c>
      <c r="B786" s="42">
        <v>408802</v>
      </c>
      <c r="C786" s="43" t="str">
        <f t="shared" si="15"/>
        <v>2017-408802-Milk-SMP-548</v>
      </c>
    </row>
    <row r="787" spans="1:3" x14ac:dyDescent="0.25">
      <c r="A787" s="42" t="s">
        <v>1837</v>
      </c>
      <c r="B787" s="42">
        <v>408838</v>
      </c>
      <c r="C787" s="43" t="str">
        <f t="shared" si="15"/>
        <v>2017-408838-Milk-SMP-548</v>
      </c>
    </row>
    <row r="788" spans="1:3" x14ac:dyDescent="0.25">
      <c r="A788" s="42" t="s">
        <v>1838</v>
      </c>
      <c r="B788" s="42">
        <v>408888</v>
      </c>
      <c r="C788" s="43" t="str">
        <f t="shared" si="15"/>
        <v>2017-408888-Milk-SMP-548</v>
      </c>
    </row>
    <row r="789" spans="1:3" x14ac:dyDescent="0.25">
      <c r="A789" s="42" t="s">
        <v>1786</v>
      </c>
      <c r="B789" s="42">
        <v>409868</v>
      </c>
      <c r="C789" s="43" t="str">
        <f t="shared" si="15"/>
        <v>2017-409868-Milk-SMP-548</v>
      </c>
    </row>
    <row r="790" spans="1:3" x14ac:dyDescent="0.25">
      <c r="A790" s="42" t="s">
        <v>1839</v>
      </c>
      <c r="B790" s="42">
        <v>417315</v>
      </c>
      <c r="C790" s="43" t="str">
        <f t="shared" si="15"/>
        <v>2017-417315-Milk-SMP-548</v>
      </c>
    </row>
    <row r="791" spans="1:3" x14ac:dyDescent="0.25">
      <c r="A791" s="42" t="s">
        <v>1840</v>
      </c>
      <c r="B791" s="42">
        <v>417518</v>
      </c>
      <c r="C791" s="43" t="str">
        <f t="shared" si="15"/>
        <v>2017-417518-Milk-SMP-548</v>
      </c>
    </row>
    <row r="792" spans="1:3" x14ac:dyDescent="0.25">
      <c r="A792" s="42" t="s">
        <v>1475</v>
      </c>
      <c r="B792" s="42">
        <v>426802</v>
      </c>
      <c r="C792" s="43" t="str">
        <f t="shared" si="15"/>
        <v>2017-426802-Milk-SMP-548</v>
      </c>
    </row>
    <row r="793" spans="1:3" x14ac:dyDescent="0.25">
      <c r="A793" s="42" t="s">
        <v>1796</v>
      </c>
      <c r="B793" s="42">
        <v>427547</v>
      </c>
      <c r="C793" s="43" t="str">
        <f t="shared" si="15"/>
        <v>2017-427547-Milk-SMP-548</v>
      </c>
    </row>
    <row r="794" spans="1:3" x14ac:dyDescent="0.25">
      <c r="A794" s="42" t="s">
        <v>1841</v>
      </c>
      <c r="B794" s="42">
        <v>436816</v>
      </c>
      <c r="C794" s="43" t="str">
        <f t="shared" si="15"/>
        <v>2017-436816-Milk-SMP-548</v>
      </c>
    </row>
    <row r="795" spans="1:3" x14ac:dyDescent="0.25">
      <c r="A795" s="42" t="s">
        <v>1842</v>
      </c>
      <c r="B795" s="42">
        <v>437997</v>
      </c>
      <c r="C795" s="43" t="str">
        <f t="shared" si="15"/>
        <v>2017-437997-Milk-SMP-548</v>
      </c>
    </row>
    <row r="796" spans="1:3" x14ac:dyDescent="0.25">
      <c r="A796" s="42" t="s">
        <v>1843</v>
      </c>
      <c r="B796" s="42">
        <v>439553</v>
      </c>
      <c r="C796" s="43" t="str">
        <f t="shared" si="15"/>
        <v>2017-439553-Milk-SMP-548</v>
      </c>
    </row>
    <row r="797" spans="1:3" x14ac:dyDescent="0.25">
      <c r="A797" s="42" t="s">
        <v>1844</v>
      </c>
      <c r="B797" s="42">
        <v>439776</v>
      </c>
      <c r="C797" s="43" t="str">
        <f t="shared" si="15"/>
        <v>2017-439776-Milk-SMP-548</v>
      </c>
    </row>
    <row r="798" spans="1:3" x14ac:dyDescent="0.25">
      <c r="A798" s="42" t="s">
        <v>1729</v>
      </c>
      <c r="B798" s="42">
        <v>442774</v>
      </c>
      <c r="C798" s="43" t="str">
        <f t="shared" si="15"/>
        <v>2017-442774-Milk-SMP-548</v>
      </c>
    </row>
    <row r="799" spans="1:3" x14ac:dyDescent="0.25">
      <c r="A799" s="42" t="s">
        <v>1619</v>
      </c>
      <c r="B799" s="42">
        <v>446806</v>
      </c>
      <c r="C799" s="43" t="str">
        <f t="shared" si="15"/>
        <v>2017-446806-Milk-SMP-548</v>
      </c>
    </row>
    <row r="800" spans="1:3" x14ac:dyDescent="0.25">
      <c r="A800" s="42" t="s">
        <v>1845</v>
      </c>
      <c r="B800" s="42">
        <v>447067</v>
      </c>
      <c r="C800" s="43" t="str">
        <f t="shared" si="15"/>
        <v>2017-447067-Milk-SMP-548</v>
      </c>
    </row>
    <row r="801" spans="1:3" x14ac:dyDescent="0.25">
      <c r="A801" s="42" t="s">
        <v>1661</v>
      </c>
      <c r="B801" s="42">
        <v>447165</v>
      </c>
      <c r="C801" s="43" t="str">
        <f t="shared" si="15"/>
        <v>2017-447165-Milk-SMP-548</v>
      </c>
    </row>
    <row r="802" spans="1:3" x14ac:dyDescent="0.25">
      <c r="A802" s="42" t="s">
        <v>1826</v>
      </c>
      <c r="B802" s="42">
        <v>447202</v>
      </c>
      <c r="C802" s="43" t="str">
        <f t="shared" si="15"/>
        <v>2017-447202-Milk-SMP-548</v>
      </c>
    </row>
    <row r="803" spans="1:3" x14ac:dyDescent="0.25">
      <c r="A803" s="42" t="s">
        <v>1846</v>
      </c>
      <c r="B803" s="42">
        <v>447433</v>
      </c>
      <c r="C803" s="43" t="str">
        <f t="shared" si="15"/>
        <v>2017-447433-Milk-SMP-548</v>
      </c>
    </row>
    <row r="804" spans="1:3" x14ac:dyDescent="0.25">
      <c r="A804" s="42" t="s">
        <v>1847</v>
      </c>
      <c r="B804" s="42">
        <v>447517</v>
      </c>
      <c r="C804" s="43" t="str">
        <f t="shared" si="15"/>
        <v>2017-447517-Milk-SMP-548</v>
      </c>
    </row>
    <row r="805" spans="1:3" x14ac:dyDescent="0.25">
      <c r="A805" s="42" t="s">
        <v>1848</v>
      </c>
      <c r="B805" s="42">
        <v>447829</v>
      </c>
      <c r="C805" s="43" t="str">
        <f t="shared" si="15"/>
        <v>2017-447829-Milk-SMP-548</v>
      </c>
    </row>
    <row r="806" spans="1:3" x14ac:dyDescent="0.25">
      <c r="A806" s="42" t="s">
        <v>1670</v>
      </c>
      <c r="B806" s="42">
        <v>447966</v>
      </c>
      <c r="C806" s="43" t="str">
        <f t="shared" si="15"/>
        <v>2017-447966-Milk-SMP-548</v>
      </c>
    </row>
    <row r="807" spans="1:3" x14ac:dyDescent="0.25">
      <c r="A807" s="42" t="s">
        <v>1849</v>
      </c>
      <c r="B807" s="42">
        <v>453212</v>
      </c>
      <c r="C807" s="43" t="str">
        <f t="shared" si="15"/>
        <v>2017-453212-Milk-SMP-548</v>
      </c>
    </row>
    <row r="808" spans="1:3" x14ac:dyDescent="0.25">
      <c r="A808" s="42" t="s">
        <v>1850</v>
      </c>
      <c r="B808" s="42">
        <v>457023</v>
      </c>
      <c r="C808" s="43" t="str">
        <f t="shared" si="15"/>
        <v>2017-457023-Milk-SMP-548</v>
      </c>
    </row>
    <row r="809" spans="1:3" x14ac:dyDescent="0.25">
      <c r="A809" s="42" t="s">
        <v>1851</v>
      </c>
      <c r="B809" s="42">
        <v>457062</v>
      </c>
      <c r="C809" s="43" t="str">
        <f t="shared" si="15"/>
        <v>2017-457062-Milk-SMP-548</v>
      </c>
    </row>
    <row r="810" spans="1:3" x14ac:dyDescent="0.25">
      <c r="A810" s="42" t="s">
        <v>1852</v>
      </c>
      <c r="B810" s="42">
        <v>457270</v>
      </c>
      <c r="C810" s="43" t="str">
        <f t="shared" si="15"/>
        <v>2017-457270-Milk-SMP-548</v>
      </c>
    </row>
    <row r="811" spans="1:3" x14ac:dyDescent="0.25">
      <c r="A811" s="42" t="s">
        <v>1853</v>
      </c>
      <c r="B811" s="42">
        <v>457452</v>
      </c>
      <c r="C811" s="43" t="str">
        <f t="shared" si="15"/>
        <v>2017-457452-Milk-SMP-548</v>
      </c>
    </row>
    <row r="812" spans="1:3" x14ac:dyDescent="0.25">
      <c r="A812" s="42" t="s">
        <v>1854</v>
      </c>
      <c r="B812" s="42">
        <v>457494</v>
      </c>
      <c r="C812" s="43" t="str">
        <f t="shared" si="15"/>
        <v>2017-457494-Milk-SMP-548</v>
      </c>
    </row>
    <row r="813" spans="1:3" x14ac:dyDescent="0.25">
      <c r="A813" s="42" t="s">
        <v>1855</v>
      </c>
      <c r="B813" s="42">
        <v>457565</v>
      </c>
      <c r="C813" s="43" t="str">
        <f t="shared" si="15"/>
        <v>2017-457565-Milk-SMP-548</v>
      </c>
    </row>
    <row r="814" spans="1:3" x14ac:dyDescent="0.25">
      <c r="A814" s="42" t="s">
        <v>1856</v>
      </c>
      <c r="B814" s="42">
        <v>457721</v>
      </c>
      <c r="C814" s="43" t="str">
        <f t="shared" si="15"/>
        <v>2017-457721-Milk-SMP-548</v>
      </c>
    </row>
    <row r="815" spans="1:3" x14ac:dyDescent="0.25">
      <c r="A815" s="42" t="s">
        <v>1857</v>
      </c>
      <c r="B815" s="42">
        <v>467722</v>
      </c>
      <c r="C815" s="43" t="str">
        <f t="shared" si="15"/>
        <v>2017-467722-Milk-SMP-548</v>
      </c>
    </row>
    <row r="816" spans="1:3" x14ac:dyDescent="0.25">
      <c r="A816" s="42" t="s">
        <v>1858</v>
      </c>
      <c r="B816" s="42">
        <v>486812</v>
      </c>
      <c r="C816" s="43" t="str">
        <f t="shared" si="15"/>
        <v>2017-486812-Milk-SMP-548</v>
      </c>
    </row>
    <row r="817" spans="1:3" x14ac:dyDescent="0.25">
      <c r="A817" s="42" t="s">
        <v>1859</v>
      </c>
      <c r="B817" s="42">
        <v>489728</v>
      </c>
      <c r="C817" s="43" t="str">
        <f t="shared" si="15"/>
        <v>2017-489728-Milk-SMP-548</v>
      </c>
    </row>
    <row r="818" spans="1:3" x14ac:dyDescent="0.25">
      <c r="A818" s="42" t="s">
        <v>1568</v>
      </c>
      <c r="B818" s="42">
        <v>496816</v>
      </c>
      <c r="C818" s="43" t="str">
        <f t="shared" si="15"/>
        <v>2017-496816-Milk-SMP-548</v>
      </c>
    </row>
    <row r="819" spans="1:3" x14ac:dyDescent="0.25">
      <c r="A819" s="42" t="s">
        <v>1486</v>
      </c>
      <c r="B819" s="42">
        <v>497241</v>
      </c>
      <c r="C819" s="43" t="str">
        <f t="shared" si="15"/>
        <v>2017-497241-Milk-SMP-548</v>
      </c>
    </row>
    <row r="820" spans="1:3" x14ac:dyDescent="0.25">
      <c r="A820" s="42" t="s">
        <v>1659</v>
      </c>
      <c r="B820" s="42">
        <v>497803</v>
      </c>
      <c r="C820" s="43" t="str">
        <f t="shared" si="15"/>
        <v>2017-497803-Milk-SMP-548</v>
      </c>
    </row>
    <row r="821" spans="1:3" x14ac:dyDescent="0.25">
      <c r="A821" s="42" t="s">
        <v>1860</v>
      </c>
      <c r="B821" s="42">
        <v>499577</v>
      </c>
      <c r="C821" s="43" t="str">
        <f t="shared" si="15"/>
        <v>2017-499577-Milk-SMP-548</v>
      </c>
    </row>
    <row r="822" spans="1:3" x14ac:dyDescent="0.25">
      <c r="A822" s="42" t="s">
        <v>1861</v>
      </c>
      <c r="B822" s="42">
        <v>507378</v>
      </c>
      <c r="C822" s="43" t="str">
        <f t="shared" si="15"/>
        <v>2017-507378-Milk-SMP-548</v>
      </c>
    </row>
    <row r="823" spans="1:3" x14ac:dyDescent="0.25">
      <c r="A823" s="42" t="s">
        <v>1862</v>
      </c>
      <c r="B823" s="42">
        <v>512621</v>
      </c>
      <c r="C823" s="43" t="str">
        <f t="shared" si="15"/>
        <v>2017-512621-Milk-SMP-548</v>
      </c>
    </row>
    <row r="824" spans="1:3" x14ac:dyDescent="0.25">
      <c r="A824" s="42" t="s">
        <v>1863</v>
      </c>
      <c r="B824" s="42">
        <v>517025</v>
      </c>
      <c r="C824" s="43" t="str">
        <f t="shared" si="15"/>
        <v>2017-517025-Milk-SMP-548</v>
      </c>
    </row>
    <row r="825" spans="1:3" x14ac:dyDescent="0.25">
      <c r="A825" s="42" t="s">
        <v>1864</v>
      </c>
      <c r="B825" s="42">
        <v>517064</v>
      </c>
      <c r="C825" s="43" t="str">
        <f t="shared" si="15"/>
        <v>2017-517064-Milk-SMP-548</v>
      </c>
    </row>
    <row r="826" spans="1:3" x14ac:dyDescent="0.25">
      <c r="A826" s="42" t="s">
        <v>1865</v>
      </c>
      <c r="B826" s="42">
        <v>517184</v>
      </c>
      <c r="C826" s="43" t="str">
        <f t="shared" si="15"/>
        <v>2017-517184-Milk-SMP-548</v>
      </c>
    </row>
    <row r="827" spans="1:3" x14ac:dyDescent="0.25">
      <c r="A827" s="42" t="s">
        <v>1866</v>
      </c>
      <c r="B827" s="42">
        <v>517262</v>
      </c>
      <c r="C827" s="43" t="str">
        <f t="shared" si="15"/>
        <v>2017-517262-Milk-SMP-548</v>
      </c>
    </row>
    <row r="828" spans="1:3" x14ac:dyDescent="0.25">
      <c r="A828" s="42" t="s">
        <v>1677</v>
      </c>
      <c r="B828" s="42">
        <v>517525</v>
      </c>
      <c r="C828" s="43" t="str">
        <f t="shared" si="15"/>
        <v>2017-517525-Milk-SMP-548</v>
      </c>
    </row>
    <row r="829" spans="1:3" x14ac:dyDescent="0.25">
      <c r="A829" s="42" t="s">
        <v>1677</v>
      </c>
      <c r="B829" s="42">
        <v>517538</v>
      </c>
      <c r="C829" s="43" t="str">
        <f t="shared" si="15"/>
        <v>2017-517538-Milk-SMP-548</v>
      </c>
    </row>
    <row r="830" spans="1:3" x14ac:dyDescent="0.25">
      <c r="A830" s="42" t="s">
        <v>1830</v>
      </c>
      <c r="B830" s="42">
        <v>517568</v>
      </c>
      <c r="C830" s="43" t="str">
        <f t="shared" si="15"/>
        <v>2017-517568-Milk-SMP-548</v>
      </c>
    </row>
    <row r="831" spans="1:3" x14ac:dyDescent="0.25">
      <c r="A831" s="42" t="s">
        <v>1670</v>
      </c>
      <c r="B831" s="42">
        <v>517953</v>
      </c>
      <c r="C831" s="43" t="str">
        <f t="shared" si="15"/>
        <v>2017-517953-Milk-SMP-548</v>
      </c>
    </row>
    <row r="832" spans="1:3" x14ac:dyDescent="0.25">
      <c r="A832" s="42" t="s">
        <v>1867</v>
      </c>
      <c r="B832" s="42">
        <v>518804</v>
      </c>
      <c r="C832" s="43" t="str">
        <f t="shared" si="15"/>
        <v>2017-518804-Milk-SMP-548</v>
      </c>
    </row>
    <row r="833" spans="1:3" x14ac:dyDescent="0.25">
      <c r="A833" s="42" t="s">
        <v>1868</v>
      </c>
      <c r="B833" s="42">
        <v>518832</v>
      </c>
      <c r="C833" s="43" t="str">
        <f t="shared" si="15"/>
        <v>2017-518832-Milk-SMP-548</v>
      </c>
    </row>
    <row r="834" spans="1:3" x14ac:dyDescent="0.25">
      <c r="A834" s="42" t="s">
        <v>1869</v>
      </c>
      <c r="B834" s="42">
        <v>518834</v>
      </c>
      <c r="C834" s="43" t="str">
        <f t="shared" si="15"/>
        <v>2017-518834-Milk-SMP-548</v>
      </c>
    </row>
    <row r="835" spans="1:3" x14ac:dyDescent="0.25">
      <c r="A835" s="42" t="s">
        <v>1870</v>
      </c>
      <c r="B835" s="42">
        <v>518881</v>
      </c>
      <c r="C835" s="43" t="str">
        <f t="shared" si="15"/>
        <v>2017-518881-Milk-SMP-548</v>
      </c>
    </row>
    <row r="836" spans="1:3" x14ac:dyDescent="0.25">
      <c r="A836" s="42" t="s">
        <v>1871</v>
      </c>
      <c r="B836" s="42">
        <v>518883</v>
      </c>
      <c r="C836" s="43" t="str">
        <f t="shared" si="15"/>
        <v>2017-518883-Milk-SMP-548</v>
      </c>
    </row>
    <row r="837" spans="1:3" x14ac:dyDescent="0.25">
      <c r="A837" s="42" t="s">
        <v>1872</v>
      </c>
      <c r="B837" s="42">
        <v>537551</v>
      </c>
      <c r="C837" s="43" t="str">
        <f t="shared" si="15"/>
        <v>2017-537551-Milk-SMP-548</v>
      </c>
    </row>
    <row r="838" spans="1:3" x14ac:dyDescent="0.25">
      <c r="A838" s="42" t="s">
        <v>1678</v>
      </c>
      <c r="B838" s="42">
        <v>537705</v>
      </c>
      <c r="C838" s="43" t="str">
        <f t="shared" si="15"/>
        <v>2017-537705-Milk-SMP-548</v>
      </c>
    </row>
    <row r="839" spans="1:3" x14ac:dyDescent="0.25">
      <c r="A839" s="42" t="s">
        <v>1873</v>
      </c>
      <c r="B839" s="42">
        <v>537734</v>
      </c>
      <c r="C839" s="43" t="str">
        <f t="shared" si="15"/>
        <v>2017-537734-Milk-SMP-548</v>
      </c>
    </row>
    <row r="840" spans="1:3" x14ac:dyDescent="0.25">
      <c r="A840" s="42" t="s">
        <v>1874</v>
      </c>
      <c r="B840" s="42">
        <v>537785</v>
      </c>
      <c r="C840" s="43" t="str">
        <f t="shared" si="15"/>
        <v>2017-537785-Milk-SMP-548</v>
      </c>
    </row>
    <row r="841" spans="1:3" x14ac:dyDescent="0.25">
      <c r="A841" s="42" t="s">
        <v>1659</v>
      </c>
      <c r="B841" s="42">
        <v>537804</v>
      </c>
      <c r="C841" s="43" t="str">
        <f t="shared" si="15"/>
        <v>2017-537804-Milk-SMP-548</v>
      </c>
    </row>
    <row r="842" spans="1:3" x14ac:dyDescent="0.25">
      <c r="A842" s="42" t="s">
        <v>1875</v>
      </c>
      <c r="B842" s="42">
        <v>558877</v>
      </c>
      <c r="C842" s="43" t="str">
        <f t="shared" si="15"/>
        <v>2017-558877-Milk-SMP-548</v>
      </c>
    </row>
    <row r="843" spans="1:3" x14ac:dyDescent="0.25">
      <c r="A843" s="42" t="s">
        <v>1876</v>
      </c>
      <c r="B843" s="42">
        <v>567350</v>
      </c>
      <c r="C843" s="43" t="str">
        <f t="shared" si="15"/>
        <v>2017-567350-Milk-SMP-548</v>
      </c>
    </row>
    <row r="844" spans="1:3" x14ac:dyDescent="0.25">
      <c r="A844" s="42" t="s">
        <v>1877</v>
      </c>
      <c r="B844" s="42">
        <v>569712</v>
      </c>
      <c r="C844" s="43" t="str">
        <f t="shared" ref="C844:C907" si="16">CONCATENATE(2017,"-",B844,"-","Milk-SMP","-",548)</f>
        <v>2017-569712-Milk-SMP-548</v>
      </c>
    </row>
    <row r="845" spans="1:3" x14ac:dyDescent="0.25">
      <c r="A845" s="42" t="s">
        <v>1878</v>
      </c>
      <c r="B845" s="42">
        <v>597211</v>
      </c>
      <c r="C845" s="43" t="str">
        <f t="shared" si="16"/>
        <v>2017-597211-Milk-SMP-548</v>
      </c>
    </row>
    <row r="846" spans="1:3" x14ac:dyDescent="0.25">
      <c r="A846" s="42" t="s">
        <v>1789</v>
      </c>
      <c r="B846" s="42">
        <v>597290</v>
      </c>
      <c r="C846" s="43" t="str">
        <f t="shared" si="16"/>
        <v>2017-597290-Milk-SMP-548</v>
      </c>
    </row>
    <row r="847" spans="1:3" x14ac:dyDescent="0.25">
      <c r="A847" s="42" t="s">
        <v>1879</v>
      </c>
      <c r="B847" s="42">
        <v>597309</v>
      </c>
      <c r="C847" s="43" t="str">
        <f t="shared" si="16"/>
        <v>2017-597309-Milk-SMP-548</v>
      </c>
    </row>
    <row r="848" spans="1:3" x14ac:dyDescent="0.25">
      <c r="A848" s="42" t="s">
        <v>1796</v>
      </c>
      <c r="B848" s="42">
        <v>597491</v>
      </c>
      <c r="C848" s="43" t="str">
        <f t="shared" si="16"/>
        <v>2017-597491-Milk-SMP-548</v>
      </c>
    </row>
    <row r="849" spans="1:3" x14ac:dyDescent="0.25">
      <c r="A849" s="42" t="s">
        <v>1880</v>
      </c>
      <c r="B849" s="42">
        <v>598875</v>
      </c>
      <c r="C849" s="43" t="str">
        <f t="shared" si="16"/>
        <v>2017-598875-Milk-SMP-548</v>
      </c>
    </row>
    <row r="850" spans="1:3" x14ac:dyDescent="0.25">
      <c r="A850" s="42" t="s">
        <v>1881</v>
      </c>
      <c r="B850" s="42">
        <v>599755</v>
      </c>
      <c r="C850" s="43" t="str">
        <f t="shared" si="16"/>
        <v>2017-599755-Milk-SMP-548</v>
      </c>
    </row>
    <row r="851" spans="1:3" x14ac:dyDescent="0.25">
      <c r="A851" s="42" t="s">
        <v>1882</v>
      </c>
      <c r="B851" s="42">
        <v>608866</v>
      </c>
      <c r="C851" s="43" t="str">
        <f t="shared" si="16"/>
        <v>2017-608866-Milk-SMP-548</v>
      </c>
    </row>
    <row r="852" spans="1:3" x14ac:dyDescent="0.25">
      <c r="A852" s="42" t="s">
        <v>1883</v>
      </c>
      <c r="B852" s="42">
        <v>629736</v>
      </c>
      <c r="C852" s="43" t="str">
        <f t="shared" si="16"/>
        <v>2017-629736-Milk-SMP-548</v>
      </c>
    </row>
    <row r="853" spans="1:3" x14ac:dyDescent="0.25">
      <c r="A853" s="42" t="s">
        <v>1884</v>
      </c>
      <c r="B853" s="42">
        <v>637032</v>
      </c>
      <c r="C853" s="43" t="str">
        <f t="shared" si="16"/>
        <v>2017-637032-Milk-SMP-548</v>
      </c>
    </row>
    <row r="854" spans="1:3" x14ac:dyDescent="0.25">
      <c r="A854" s="42" t="s">
        <v>1885</v>
      </c>
      <c r="B854" s="42">
        <v>638885</v>
      </c>
      <c r="C854" s="43" t="str">
        <f t="shared" si="16"/>
        <v>2017-638885-Milk-SMP-548</v>
      </c>
    </row>
    <row r="855" spans="1:3" x14ac:dyDescent="0.25">
      <c r="A855" s="42" t="s">
        <v>1886</v>
      </c>
      <c r="B855" s="42">
        <v>638893</v>
      </c>
      <c r="C855" s="43" t="str">
        <f t="shared" si="16"/>
        <v>2017-638893-Milk-SMP-548</v>
      </c>
    </row>
    <row r="856" spans="1:3" x14ac:dyDescent="0.25">
      <c r="A856" s="42" t="s">
        <v>1887</v>
      </c>
      <c r="B856" s="42">
        <v>639562</v>
      </c>
      <c r="C856" s="43" t="str">
        <f t="shared" si="16"/>
        <v>2017-639562-Milk-SMP-548</v>
      </c>
    </row>
    <row r="857" spans="1:3" x14ac:dyDescent="0.25">
      <c r="A857" s="42" t="s">
        <v>1888</v>
      </c>
      <c r="B857" s="42">
        <v>639780</v>
      </c>
      <c r="C857" s="43" t="str">
        <f t="shared" si="16"/>
        <v>2017-639780-Milk-SMP-548</v>
      </c>
    </row>
    <row r="858" spans="1:3" x14ac:dyDescent="0.25">
      <c r="A858" s="42" t="s">
        <v>1889</v>
      </c>
      <c r="B858" s="42">
        <v>644027</v>
      </c>
      <c r="C858" s="43" t="str">
        <f t="shared" si="16"/>
        <v>2017-644027-Milk-SMP-548</v>
      </c>
    </row>
    <row r="859" spans="1:3" x14ac:dyDescent="0.25">
      <c r="A859" s="42" t="s">
        <v>1890</v>
      </c>
      <c r="B859" s="42">
        <v>646809</v>
      </c>
      <c r="C859" s="43" t="str">
        <f t="shared" si="16"/>
        <v>2017-646809-Milk-SMP-548</v>
      </c>
    </row>
    <row r="860" spans="1:3" x14ac:dyDescent="0.25">
      <c r="A860" s="42" t="s">
        <v>1891</v>
      </c>
      <c r="B860" s="42">
        <v>647083</v>
      </c>
      <c r="C860" s="43" t="str">
        <f t="shared" si="16"/>
        <v>2017-647083-Milk-SMP-548</v>
      </c>
    </row>
    <row r="861" spans="1:3" x14ac:dyDescent="0.25">
      <c r="A861" s="42" t="s">
        <v>1891</v>
      </c>
      <c r="B861" s="42">
        <v>647102</v>
      </c>
      <c r="C861" s="43" t="str">
        <f t="shared" si="16"/>
        <v>2017-647102-Milk-SMP-548</v>
      </c>
    </row>
    <row r="862" spans="1:3" x14ac:dyDescent="0.25">
      <c r="A862" s="42" t="s">
        <v>1789</v>
      </c>
      <c r="B862" s="42">
        <v>647802</v>
      </c>
      <c r="C862" s="43" t="str">
        <f t="shared" si="16"/>
        <v>2017-647802-Milk-SMP-548</v>
      </c>
    </row>
    <row r="863" spans="1:3" x14ac:dyDescent="0.25">
      <c r="A863" s="42" t="s">
        <v>1892</v>
      </c>
      <c r="B863" s="42">
        <v>648837</v>
      </c>
      <c r="C863" s="43" t="str">
        <f t="shared" si="16"/>
        <v>2017-648837-Milk-SMP-548</v>
      </c>
    </row>
    <row r="864" spans="1:3" x14ac:dyDescent="0.25">
      <c r="A864" s="42" t="s">
        <v>1893</v>
      </c>
      <c r="B864" s="42">
        <v>648859</v>
      </c>
      <c r="C864" s="43" t="str">
        <f t="shared" si="16"/>
        <v>2017-648859-Milk-SMP-548</v>
      </c>
    </row>
    <row r="865" spans="1:3" x14ac:dyDescent="0.25">
      <c r="A865" s="42" t="s">
        <v>1894</v>
      </c>
      <c r="B865" s="42">
        <v>659698</v>
      </c>
      <c r="C865" s="43" t="str">
        <f t="shared" si="16"/>
        <v>2017-659698-Milk-SMP-548</v>
      </c>
    </row>
    <row r="866" spans="1:3" x14ac:dyDescent="0.25">
      <c r="A866" s="42" t="s">
        <v>1895</v>
      </c>
      <c r="B866" s="42">
        <v>659701</v>
      </c>
      <c r="C866" s="43" t="str">
        <f t="shared" si="16"/>
        <v>2017-659701-Milk-SMP-548</v>
      </c>
    </row>
    <row r="867" spans="1:3" x14ac:dyDescent="0.25">
      <c r="A867" s="42" t="s">
        <v>1896</v>
      </c>
      <c r="B867" s="42">
        <v>667039</v>
      </c>
      <c r="C867" s="43" t="str">
        <f t="shared" si="16"/>
        <v>2017-667039-Milk-SMP-548</v>
      </c>
    </row>
    <row r="868" spans="1:3" x14ac:dyDescent="0.25">
      <c r="A868" s="42" t="s">
        <v>1897</v>
      </c>
      <c r="B868" s="42">
        <v>667078</v>
      </c>
      <c r="C868" s="43" t="str">
        <f t="shared" si="16"/>
        <v>2017-667078-Milk-SMP-548</v>
      </c>
    </row>
    <row r="869" spans="1:3" x14ac:dyDescent="0.25">
      <c r="A869" s="42" t="s">
        <v>1898</v>
      </c>
      <c r="B869" s="42">
        <v>667138</v>
      </c>
      <c r="C869" s="43" t="str">
        <f t="shared" si="16"/>
        <v>2017-667138-Milk-SMP-548</v>
      </c>
    </row>
    <row r="870" spans="1:3" x14ac:dyDescent="0.25">
      <c r="A870" s="42" t="s">
        <v>1778</v>
      </c>
      <c r="B870" s="42">
        <v>667523</v>
      </c>
      <c r="C870" s="43" t="str">
        <f t="shared" si="16"/>
        <v>2017-667523-Milk-SMP-548</v>
      </c>
    </row>
    <row r="871" spans="1:3" x14ac:dyDescent="0.25">
      <c r="A871" s="42" t="s">
        <v>1899</v>
      </c>
      <c r="B871" s="42">
        <v>667612</v>
      </c>
      <c r="C871" s="43" t="str">
        <f t="shared" si="16"/>
        <v>2017-667612-Milk-SMP-548</v>
      </c>
    </row>
    <row r="872" spans="1:3" x14ac:dyDescent="0.25">
      <c r="A872" s="42" t="s">
        <v>1900</v>
      </c>
      <c r="B872" s="42">
        <v>667951</v>
      </c>
      <c r="C872" s="43" t="str">
        <f t="shared" si="16"/>
        <v>2017-667951-Milk-SMP-548</v>
      </c>
    </row>
    <row r="873" spans="1:3" x14ac:dyDescent="0.25">
      <c r="A873" s="42" t="s">
        <v>1901</v>
      </c>
      <c r="B873" s="42">
        <v>668826</v>
      </c>
      <c r="C873" s="43" t="str">
        <f t="shared" si="16"/>
        <v>2017-668826-Milk-SMP-548</v>
      </c>
    </row>
    <row r="874" spans="1:3" x14ac:dyDescent="0.25">
      <c r="A874" s="42" t="s">
        <v>1902</v>
      </c>
      <c r="B874" s="42">
        <v>669660</v>
      </c>
      <c r="C874" s="43" t="str">
        <f t="shared" si="16"/>
        <v>2017-669660-Milk-SMP-548</v>
      </c>
    </row>
    <row r="875" spans="1:3" x14ac:dyDescent="0.25">
      <c r="A875" s="42" t="s">
        <v>1903</v>
      </c>
      <c r="B875" s="42">
        <v>671115</v>
      </c>
      <c r="C875" s="43" t="str">
        <f t="shared" si="16"/>
        <v>2017-671115-Milk-SMP-548</v>
      </c>
    </row>
    <row r="876" spans="1:3" x14ac:dyDescent="0.25">
      <c r="A876" s="42" t="s">
        <v>1904</v>
      </c>
      <c r="B876" s="42">
        <v>672630</v>
      </c>
      <c r="C876" s="43" t="str">
        <f t="shared" si="16"/>
        <v>2017-672630-Milk-SMP-548</v>
      </c>
    </row>
    <row r="877" spans="1:3" x14ac:dyDescent="0.25">
      <c r="A877" s="42" t="s">
        <v>1905</v>
      </c>
      <c r="B877" s="42">
        <v>674021</v>
      </c>
      <c r="C877" s="43" t="str">
        <f t="shared" si="16"/>
        <v>2017-674021-Milk-SMP-548</v>
      </c>
    </row>
    <row r="878" spans="1:3" x14ac:dyDescent="0.25">
      <c r="A878" s="42" t="s">
        <v>1906</v>
      </c>
      <c r="B878" s="42">
        <v>676662</v>
      </c>
      <c r="C878" s="43" t="str">
        <f t="shared" si="16"/>
        <v>2017-676662-Milk-SMP-548</v>
      </c>
    </row>
    <row r="879" spans="1:3" x14ac:dyDescent="0.25">
      <c r="A879" s="42" t="s">
        <v>1907</v>
      </c>
      <c r="B879" s="42">
        <v>676807</v>
      </c>
      <c r="C879" s="43" t="str">
        <f t="shared" si="16"/>
        <v>2017-676807-Milk-SMP-548</v>
      </c>
    </row>
    <row r="880" spans="1:3" x14ac:dyDescent="0.25">
      <c r="A880" s="42" t="s">
        <v>1908</v>
      </c>
      <c r="B880" s="42">
        <v>676824</v>
      </c>
      <c r="C880" s="43" t="str">
        <f t="shared" si="16"/>
        <v>2017-676824-Milk-SMP-548</v>
      </c>
    </row>
    <row r="881" spans="1:3" x14ac:dyDescent="0.25">
      <c r="A881" s="42" t="s">
        <v>1909</v>
      </c>
      <c r="B881" s="42">
        <v>676882</v>
      </c>
      <c r="C881" s="43" t="str">
        <f t="shared" si="16"/>
        <v>2017-676882-Milk-SMP-548</v>
      </c>
    </row>
    <row r="882" spans="1:3" x14ac:dyDescent="0.25">
      <c r="A882" s="42" t="s">
        <v>1910</v>
      </c>
      <c r="B882" s="42">
        <v>677031</v>
      </c>
      <c r="C882" s="43" t="str">
        <f t="shared" si="16"/>
        <v>2017-677031-Milk-SMP-548</v>
      </c>
    </row>
    <row r="883" spans="1:3" x14ac:dyDescent="0.25">
      <c r="A883" s="42" t="s">
        <v>1911</v>
      </c>
      <c r="B883" s="42">
        <v>677048</v>
      </c>
      <c r="C883" s="43" t="str">
        <f t="shared" si="16"/>
        <v>2017-677048-Milk-SMP-548</v>
      </c>
    </row>
    <row r="884" spans="1:3" x14ac:dyDescent="0.25">
      <c r="A884" s="42" t="s">
        <v>1912</v>
      </c>
      <c r="B884" s="42">
        <v>677071</v>
      </c>
      <c r="C884" s="43" t="str">
        <f t="shared" si="16"/>
        <v>2017-677071-Milk-SMP-548</v>
      </c>
    </row>
    <row r="885" spans="1:3" x14ac:dyDescent="0.25">
      <c r="A885" s="42" t="s">
        <v>1913</v>
      </c>
      <c r="B885" s="42">
        <v>677128</v>
      </c>
      <c r="C885" s="43" t="str">
        <f t="shared" si="16"/>
        <v>2017-677128-Milk-SMP-548</v>
      </c>
    </row>
    <row r="886" spans="1:3" x14ac:dyDescent="0.25">
      <c r="A886" s="42" t="s">
        <v>1914</v>
      </c>
      <c r="B886" s="42">
        <v>677131</v>
      </c>
      <c r="C886" s="43" t="str">
        <f t="shared" si="16"/>
        <v>2017-677131-Milk-SMP-548</v>
      </c>
    </row>
    <row r="887" spans="1:3" x14ac:dyDescent="0.25">
      <c r="A887" s="42" t="s">
        <v>1915</v>
      </c>
      <c r="B887" s="42">
        <v>677164</v>
      </c>
      <c r="C887" s="43" t="str">
        <f t="shared" si="16"/>
        <v>2017-677164-Milk-SMP-548</v>
      </c>
    </row>
    <row r="888" spans="1:3" x14ac:dyDescent="0.25">
      <c r="A888" s="42" t="s">
        <v>1916</v>
      </c>
      <c r="B888" s="42">
        <v>677344</v>
      </c>
      <c r="C888" s="43" t="str">
        <f t="shared" si="16"/>
        <v>2017-677344-Milk-SMP-548</v>
      </c>
    </row>
    <row r="889" spans="1:3" x14ac:dyDescent="0.25">
      <c r="A889" s="42" t="s">
        <v>1558</v>
      </c>
      <c r="B889" s="42">
        <v>677377</v>
      </c>
      <c r="C889" s="43" t="str">
        <f t="shared" si="16"/>
        <v>2017-677377-Milk-SMP-548</v>
      </c>
    </row>
    <row r="890" spans="1:3" x14ac:dyDescent="0.25">
      <c r="A890" s="42" t="s">
        <v>1917</v>
      </c>
      <c r="B890" s="42">
        <v>677401</v>
      </c>
      <c r="C890" s="43" t="str">
        <f t="shared" si="16"/>
        <v>2017-677401-Milk-SMP-548</v>
      </c>
    </row>
    <row r="891" spans="1:3" x14ac:dyDescent="0.25">
      <c r="A891" s="42" t="s">
        <v>1918</v>
      </c>
      <c r="B891" s="42">
        <v>677419</v>
      </c>
      <c r="C891" s="43" t="str">
        <f t="shared" si="16"/>
        <v>2017-677419-Milk-SMP-548</v>
      </c>
    </row>
    <row r="892" spans="1:3" x14ac:dyDescent="0.25">
      <c r="A892" s="42" t="s">
        <v>1679</v>
      </c>
      <c r="B892" s="42">
        <v>677662</v>
      </c>
      <c r="C892" s="43" t="str">
        <f t="shared" si="16"/>
        <v>2017-677662-Milk-SMP-548</v>
      </c>
    </row>
    <row r="893" spans="1:3" x14ac:dyDescent="0.25">
      <c r="A893" s="42" t="s">
        <v>1919</v>
      </c>
      <c r="B893" s="42">
        <v>677737</v>
      </c>
      <c r="C893" s="43" t="str">
        <f t="shared" si="16"/>
        <v>2017-677737-Milk-SMP-548</v>
      </c>
    </row>
    <row r="894" spans="1:3" x14ac:dyDescent="0.25">
      <c r="A894" s="42" t="s">
        <v>1920</v>
      </c>
      <c r="B894" s="42">
        <v>677936</v>
      </c>
      <c r="C894" s="43" t="str">
        <f t="shared" si="16"/>
        <v>2017-677936-Milk-SMP-548</v>
      </c>
    </row>
    <row r="895" spans="1:3" x14ac:dyDescent="0.25">
      <c r="A895" s="42" t="s">
        <v>1921</v>
      </c>
      <c r="B895" s="42">
        <v>678803</v>
      </c>
      <c r="C895" s="43" t="str">
        <f t="shared" si="16"/>
        <v>2017-678803-Milk-SMP-548</v>
      </c>
    </row>
    <row r="896" spans="1:3" x14ac:dyDescent="0.25">
      <c r="A896" s="42" t="s">
        <v>1922</v>
      </c>
      <c r="B896" s="42">
        <v>678804</v>
      </c>
      <c r="C896" s="43" t="str">
        <f t="shared" si="16"/>
        <v>2017-678804-Milk-SMP-548</v>
      </c>
    </row>
    <row r="897" spans="1:3" x14ac:dyDescent="0.25">
      <c r="A897" s="42" t="s">
        <v>1923</v>
      </c>
      <c r="B897" s="42">
        <v>678880</v>
      </c>
      <c r="C897" s="43" t="str">
        <f t="shared" si="16"/>
        <v>2017-678880-Milk-SMP-548</v>
      </c>
    </row>
    <row r="898" spans="1:3" x14ac:dyDescent="0.25">
      <c r="A898" s="42" t="s">
        <v>1924</v>
      </c>
      <c r="B898" s="42">
        <v>679772</v>
      </c>
      <c r="C898" s="43" t="str">
        <f t="shared" si="16"/>
        <v>2017-679772-Milk-SMP-548</v>
      </c>
    </row>
    <row r="899" spans="1:3" x14ac:dyDescent="0.25">
      <c r="A899" s="42" t="s">
        <v>1925</v>
      </c>
      <c r="B899" s="42">
        <v>687056</v>
      </c>
      <c r="C899" s="43" t="str">
        <f t="shared" si="16"/>
        <v>2017-687056-Milk-SMP-548</v>
      </c>
    </row>
    <row r="900" spans="1:3" x14ac:dyDescent="0.25">
      <c r="A900" s="42" t="s">
        <v>1659</v>
      </c>
      <c r="B900" s="42">
        <v>687821</v>
      </c>
      <c r="C900" s="43" t="str">
        <f t="shared" si="16"/>
        <v>2017-687821-Milk-SMP-548</v>
      </c>
    </row>
    <row r="901" spans="1:3" x14ac:dyDescent="0.25">
      <c r="A901" s="42" t="s">
        <v>1926</v>
      </c>
      <c r="B901" s="42">
        <v>688873</v>
      </c>
      <c r="C901" s="43" t="str">
        <f t="shared" si="16"/>
        <v>2017-688873-Milk-SMP-548</v>
      </c>
    </row>
    <row r="902" spans="1:3" x14ac:dyDescent="0.25">
      <c r="A902" s="42" t="s">
        <v>1927</v>
      </c>
      <c r="B902" s="42">
        <v>689513</v>
      </c>
      <c r="C902" s="43" t="str">
        <f t="shared" si="16"/>
        <v>2017-689513-Milk-SMP-548</v>
      </c>
    </row>
    <row r="903" spans="1:3" x14ac:dyDescent="0.25">
      <c r="A903" s="42" t="s">
        <v>1928</v>
      </c>
      <c r="B903" s="42">
        <v>696807</v>
      </c>
      <c r="C903" s="43" t="str">
        <f t="shared" si="16"/>
        <v>2017-696807-Milk-SMP-548</v>
      </c>
    </row>
    <row r="904" spans="1:3" x14ac:dyDescent="0.25">
      <c r="A904" s="42" t="s">
        <v>1929</v>
      </c>
      <c r="B904" s="42">
        <v>698811</v>
      </c>
      <c r="C904" s="43" t="str">
        <f t="shared" si="16"/>
        <v>2017-698811-Milk-SMP-548</v>
      </c>
    </row>
    <row r="905" spans="1:3" x14ac:dyDescent="0.25">
      <c r="A905" s="42" t="s">
        <v>1481</v>
      </c>
      <c r="B905" s="42">
        <v>706804</v>
      </c>
      <c r="C905" s="43" t="str">
        <f t="shared" si="16"/>
        <v>2017-706804-Milk-SMP-548</v>
      </c>
    </row>
    <row r="906" spans="1:3" x14ac:dyDescent="0.25">
      <c r="A906" s="42" t="s">
        <v>1930</v>
      </c>
      <c r="B906" s="42">
        <v>706825</v>
      </c>
      <c r="C906" s="43" t="str">
        <f t="shared" si="16"/>
        <v>2017-706825-Milk-SMP-548</v>
      </c>
    </row>
    <row r="907" spans="1:3" x14ac:dyDescent="0.25">
      <c r="A907" s="42" t="s">
        <v>1931</v>
      </c>
      <c r="B907" s="42">
        <v>706826</v>
      </c>
      <c r="C907" s="43" t="str">
        <f t="shared" si="16"/>
        <v>2017-706826-Milk-SMP-548</v>
      </c>
    </row>
    <row r="908" spans="1:3" x14ac:dyDescent="0.25">
      <c r="A908" s="42" t="s">
        <v>1932</v>
      </c>
      <c r="B908" s="42">
        <v>707189</v>
      </c>
      <c r="C908" s="43" t="str">
        <f t="shared" ref="C908:C914" si="17">CONCATENATE(2017,"-",B908,"-","Milk-SMP","-",548)</f>
        <v>2017-707189-Milk-SMP-548</v>
      </c>
    </row>
    <row r="909" spans="1:3" x14ac:dyDescent="0.25">
      <c r="A909" s="42" t="s">
        <v>1933</v>
      </c>
      <c r="B909" s="42">
        <v>708829</v>
      </c>
      <c r="C909" s="43" t="str">
        <f t="shared" si="17"/>
        <v>2017-708829-Milk-SMP-548</v>
      </c>
    </row>
    <row r="910" spans="1:3" x14ac:dyDescent="0.25">
      <c r="A910" s="42" t="s">
        <v>1934</v>
      </c>
      <c r="B910" s="42">
        <v>708832</v>
      </c>
      <c r="C910" s="43" t="str">
        <f t="shared" si="17"/>
        <v>2017-708832-Milk-SMP-548</v>
      </c>
    </row>
    <row r="911" spans="1:3" x14ac:dyDescent="0.25">
      <c r="A911" s="42" t="s">
        <v>1935</v>
      </c>
      <c r="B911" s="42">
        <v>716821</v>
      </c>
      <c r="C911" s="43" t="str">
        <f t="shared" si="17"/>
        <v>2017-716821-Milk-SMP-548</v>
      </c>
    </row>
    <row r="912" spans="1:3" x14ac:dyDescent="0.25">
      <c r="A912" s="42" t="s">
        <v>1936</v>
      </c>
      <c r="B912" s="42">
        <v>716882</v>
      </c>
      <c r="C912" s="43" t="str">
        <f t="shared" si="17"/>
        <v>2017-716882-Milk-SMP-548</v>
      </c>
    </row>
    <row r="913" spans="1:3" x14ac:dyDescent="0.25">
      <c r="A913" s="42" t="s">
        <v>1937</v>
      </c>
      <c r="B913" s="42">
        <v>717807</v>
      </c>
      <c r="C913" s="43" t="str">
        <f t="shared" si="17"/>
        <v>2017-717807-Milk-SMP-548</v>
      </c>
    </row>
    <row r="914" spans="1:3" x14ac:dyDescent="0.25">
      <c r="A914" s="42" t="s">
        <v>1938</v>
      </c>
      <c r="B914" s="42">
        <v>718201</v>
      </c>
      <c r="C914" s="43" t="str">
        <f t="shared" si="17"/>
        <v>2017-718201-Milk-SMP-548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workbookViewId="0">
      <selection activeCell="E30" sqref="E30"/>
    </sheetView>
  </sheetViews>
  <sheetFormatPr defaultRowHeight="15" x14ac:dyDescent="0.25"/>
  <cols>
    <col min="1" max="1" width="9.140625" style="54"/>
    <col min="2" max="2" width="13.5703125" style="54" customWidth="1"/>
    <col min="3" max="3" width="18.5703125" style="54" customWidth="1"/>
    <col min="4" max="4" width="54.7109375" style="54" customWidth="1"/>
    <col min="5" max="8" width="9.140625" style="54"/>
  </cols>
  <sheetData>
    <row r="1" spans="1:8" ht="15.75" thickBot="1" x14ac:dyDescent="0.3"/>
    <row r="2" spans="1:8" x14ac:dyDescent="0.25">
      <c r="A2" s="55" t="s">
        <v>2045</v>
      </c>
      <c r="B2" s="55" t="s">
        <v>2046</v>
      </c>
      <c r="C2" s="55" t="s">
        <v>2047</v>
      </c>
      <c r="D2" s="56"/>
    </row>
    <row r="3" spans="1:8" ht="15.75" thickBot="1" x14ac:dyDescent="0.3">
      <c r="A3" s="57" t="s">
        <v>2048</v>
      </c>
      <c r="B3" s="58" t="s">
        <v>2049</v>
      </c>
      <c r="C3" s="58" t="s">
        <v>2050</v>
      </c>
      <c r="D3" s="58" t="s">
        <v>2051</v>
      </c>
    </row>
    <row r="4" spans="1:8" x14ac:dyDescent="0.25">
      <c r="A4" s="59">
        <v>611</v>
      </c>
      <c r="B4" s="59" t="s">
        <v>2052</v>
      </c>
      <c r="C4" s="59" t="s">
        <v>2053</v>
      </c>
      <c r="D4" s="60" t="s">
        <v>2054</v>
      </c>
      <c r="E4" s="61"/>
      <c r="F4" s="61"/>
      <c r="G4" s="61"/>
      <c r="H4" s="61"/>
    </row>
    <row r="5" spans="1:8" x14ac:dyDescent="0.25">
      <c r="A5" s="59">
        <v>612</v>
      </c>
      <c r="B5" s="59" t="s">
        <v>2055</v>
      </c>
      <c r="C5" s="59" t="s">
        <v>2056</v>
      </c>
      <c r="D5" s="60" t="s">
        <v>2057</v>
      </c>
      <c r="E5" s="61"/>
      <c r="F5" s="61"/>
      <c r="G5" s="61"/>
      <c r="H5" s="61"/>
    </row>
    <row r="6" spans="1:8" x14ac:dyDescent="0.25">
      <c r="A6" s="59">
        <v>612</v>
      </c>
      <c r="B6" s="59" t="s">
        <v>2058</v>
      </c>
      <c r="C6" s="59" t="s">
        <v>2059</v>
      </c>
      <c r="D6" s="60" t="s">
        <v>2060</v>
      </c>
      <c r="E6" s="61"/>
      <c r="F6" s="61"/>
      <c r="G6" s="61"/>
      <c r="H6" s="61"/>
    </row>
    <row r="7" spans="1:8" x14ac:dyDescent="0.25">
      <c r="A7" s="59">
        <v>612</v>
      </c>
      <c r="B7" s="59">
        <v>255.113</v>
      </c>
      <c r="C7" s="59" t="s">
        <v>2061</v>
      </c>
      <c r="D7" s="60" t="s">
        <v>2062</v>
      </c>
      <c r="E7" s="61"/>
      <c r="F7" s="61"/>
      <c r="G7" s="61"/>
      <c r="H7" s="61"/>
    </row>
    <row r="8" spans="1:8" x14ac:dyDescent="0.25">
      <c r="A8" s="59">
        <v>613</v>
      </c>
      <c r="B8" s="59" t="s">
        <v>2063</v>
      </c>
      <c r="C8" s="59" t="s">
        <v>2064</v>
      </c>
      <c r="D8" s="60" t="s">
        <v>2065</v>
      </c>
      <c r="E8" s="61"/>
      <c r="F8" s="61"/>
      <c r="G8" s="61"/>
      <c r="H8" s="61"/>
    </row>
    <row r="9" spans="1:8" x14ac:dyDescent="0.25">
      <c r="A9" s="59">
        <v>615</v>
      </c>
      <c r="B9" s="59" t="s">
        <v>2066</v>
      </c>
      <c r="C9" s="59" t="s">
        <v>2067</v>
      </c>
      <c r="D9" s="60" t="s">
        <v>2068</v>
      </c>
      <c r="E9" s="61"/>
      <c r="F9" s="61"/>
      <c r="G9" s="61"/>
      <c r="H9" s="61"/>
    </row>
    <row r="10" spans="1:8" x14ac:dyDescent="0.25">
      <c r="A10" s="59">
        <v>616</v>
      </c>
      <c r="B10" s="59" t="s">
        <v>2069</v>
      </c>
      <c r="C10" s="59" t="s">
        <v>2070</v>
      </c>
      <c r="D10" s="60" t="s">
        <v>2071</v>
      </c>
      <c r="E10" s="61"/>
      <c r="F10" s="61"/>
      <c r="G10" s="61"/>
      <c r="H10" s="61"/>
    </row>
    <row r="11" spans="1:8" x14ac:dyDescent="0.25">
      <c r="A11" s="59">
        <v>617</v>
      </c>
      <c r="B11" s="59" t="s">
        <v>2072</v>
      </c>
      <c r="C11" s="59" t="s">
        <v>2073</v>
      </c>
      <c r="D11" s="60" t="s">
        <v>2074</v>
      </c>
      <c r="E11" s="61"/>
      <c r="F11" s="61"/>
      <c r="G11" s="61"/>
      <c r="H11" s="61"/>
    </row>
    <row r="12" spans="1:8" x14ac:dyDescent="0.25">
      <c r="A12" s="59">
        <v>617</v>
      </c>
      <c r="B12" s="59" t="s">
        <v>2075</v>
      </c>
      <c r="C12" s="59" t="s">
        <v>2076</v>
      </c>
      <c r="D12" s="60" t="s">
        <v>2077</v>
      </c>
      <c r="E12" s="61"/>
      <c r="F12" s="61"/>
      <c r="G12" s="61"/>
      <c r="H12" s="61"/>
    </row>
    <row r="13" spans="1:8" x14ac:dyDescent="0.25">
      <c r="A13" s="62">
        <v>617</v>
      </c>
      <c r="B13" s="62" t="s">
        <v>2078</v>
      </c>
      <c r="C13" s="62" t="s">
        <v>2079</v>
      </c>
      <c r="D13" s="61" t="s">
        <v>2080</v>
      </c>
      <c r="E13" s="61"/>
      <c r="F13" s="61"/>
      <c r="G13" s="61"/>
      <c r="H13" s="61"/>
    </row>
    <row r="14" spans="1:8" x14ac:dyDescent="0.25">
      <c r="A14" s="59">
        <v>617</v>
      </c>
      <c r="B14" s="59" t="s">
        <v>2081</v>
      </c>
      <c r="C14" s="59" t="s">
        <v>2082</v>
      </c>
      <c r="D14" s="60" t="s">
        <v>2083</v>
      </c>
      <c r="E14" s="61"/>
      <c r="F14" s="61"/>
      <c r="G14" s="61"/>
      <c r="H14" s="61"/>
    </row>
    <row r="15" spans="1:8" x14ac:dyDescent="0.25">
      <c r="A15" s="59">
        <v>618</v>
      </c>
      <c r="B15" s="59" t="s">
        <v>2084</v>
      </c>
      <c r="C15" s="59" t="s">
        <v>2085</v>
      </c>
      <c r="D15" s="60" t="s">
        <v>2086</v>
      </c>
      <c r="E15" s="61"/>
      <c r="F15" s="61"/>
      <c r="G15" s="61"/>
      <c r="H15" s="61"/>
    </row>
    <row r="16" spans="1:8" x14ac:dyDescent="0.25">
      <c r="A16" s="63">
        <v>619</v>
      </c>
      <c r="B16" s="63">
        <v>255.11099999999999</v>
      </c>
      <c r="C16" s="63" t="s">
        <v>2087</v>
      </c>
      <c r="D16" s="64" t="s">
        <v>2088</v>
      </c>
      <c r="E16" s="61"/>
      <c r="F16" s="61"/>
      <c r="G16" s="61"/>
      <c r="H16" s="61"/>
    </row>
    <row r="17" spans="1:8" x14ac:dyDescent="0.25">
      <c r="A17" s="63">
        <v>695</v>
      </c>
      <c r="B17" s="63">
        <v>255.94499999999999</v>
      </c>
      <c r="C17" s="63" t="s">
        <v>2089</v>
      </c>
      <c r="D17" s="64" t="s">
        <v>2090</v>
      </c>
      <c r="E17" s="61"/>
      <c r="F17" s="61"/>
      <c r="G17" s="61"/>
      <c r="H17" s="61"/>
    </row>
    <row r="18" spans="1:8" x14ac:dyDescent="0.25">
      <c r="A18" s="63">
        <v>696</v>
      </c>
      <c r="B18" s="63">
        <v>255.947</v>
      </c>
      <c r="C18" s="63" t="s">
        <v>2091</v>
      </c>
      <c r="D18" s="64" t="s">
        <v>2092</v>
      </c>
      <c r="E18" s="61"/>
      <c r="F18" s="61"/>
      <c r="G18" s="61"/>
      <c r="H18" s="61"/>
    </row>
    <row r="19" spans="1:8" x14ac:dyDescent="0.25">
      <c r="A19" s="63">
        <v>619</v>
      </c>
      <c r="B19" s="63">
        <v>255.10900000000001</v>
      </c>
      <c r="C19" s="63" t="s">
        <v>2093</v>
      </c>
      <c r="D19" s="64" t="s">
        <v>2094</v>
      </c>
      <c r="E19" s="61"/>
      <c r="F19" s="61"/>
      <c r="G19" s="61"/>
      <c r="H19" s="61"/>
    </row>
    <row r="20" spans="1:8" x14ac:dyDescent="0.25">
      <c r="A20" s="59">
        <v>621</v>
      </c>
      <c r="B20" s="59" t="s">
        <v>2095</v>
      </c>
      <c r="C20" s="59" t="s">
        <v>2096</v>
      </c>
      <c r="D20" s="60" t="s">
        <v>2097</v>
      </c>
      <c r="E20" s="61"/>
      <c r="F20" s="61"/>
      <c r="G20" s="61"/>
      <c r="H20" s="61"/>
    </row>
    <row r="21" spans="1:8" x14ac:dyDescent="0.25">
      <c r="A21" s="59">
        <v>621</v>
      </c>
      <c r="B21" s="59" t="s">
        <v>2098</v>
      </c>
      <c r="C21" s="59" t="s">
        <v>2099</v>
      </c>
      <c r="D21" s="60" t="s">
        <v>2100</v>
      </c>
      <c r="E21" s="61"/>
      <c r="F21" s="61"/>
      <c r="G21" s="61"/>
      <c r="H21" s="61"/>
    </row>
    <row r="22" spans="1:8" x14ac:dyDescent="0.25">
      <c r="A22" s="59">
        <v>623</v>
      </c>
      <c r="B22" s="59" t="s">
        <v>2101</v>
      </c>
      <c r="C22" s="59" t="s">
        <v>2102</v>
      </c>
      <c r="D22" s="60" t="s">
        <v>2103</v>
      </c>
      <c r="E22" s="61"/>
      <c r="F22" s="61"/>
      <c r="G22" s="61"/>
      <c r="H22" s="61"/>
    </row>
    <row r="23" spans="1:8" x14ac:dyDescent="0.25">
      <c r="A23" s="59">
        <v>625</v>
      </c>
      <c r="B23" s="65" t="s">
        <v>2104</v>
      </c>
      <c r="C23" s="65" t="s">
        <v>2105</v>
      </c>
      <c r="D23" s="60" t="s">
        <v>2106</v>
      </c>
      <c r="E23" s="61"/>
      <c r="F23" s="61"/>
      <c r="G23" s="61"/>
      <c r="H23" s="61"/>
    </row>
    <row r="24" spans="1:8" x14ac:dyDescent="0.25">
      <c r="A24" s="59">
        <v>626</v>
      </c>
      <c r="B24" s="65">
        <v>255.21100000000001</v>
      </c>
      <c r="C24" s="65" t="s">
        <v>2107</v>
      </c>
      <c r="D24" s="60" t="s">
        <v>2108</v>
      </c>
      <c r="E24" s="61"/>
      <c r="F24" s="61"/>
      <c r="G24" s="61"/>
      <c r="H24" s="61"/>
    </row>
    <row r="25" spans="1:8" x14ac:dyDescent="0.25">
      <c r="A25" s="63">
        <v>692</v>
      </c>
      <c r="B25" s="63">
        <v>255.92599999999999</v>
      </c>
      <c r="C25" s="63" t="s">
        <v>2109</v>
      </c>
      <c r="D25" s="64" t="s">
        <v>2110</v>
      </c>
      <c r="E25" s="61"/>
      <c r="F25" s="61"/>
      <c r="G25" s="61"/>
      <c r="H25" s="61"/>
    </row>
    <row r="26" spans="1:8" x14ac:dyDescent="0.25">
      <c r="A26" s="59">
        <v>629</v>
      </c>
      <c r="B26" s="59" t="s">
        <v>2111</v>
      </c>
      <c r="C26" s="59" t="s">
        <v>2112</v>
      </c>
      <c r="D26" s="60" t="s">
        <v>2113</v>
      </c>
      <c r="E26" s="61"/>
      <c r="F26" s="61"/>
      <c r="G26" s="61"/>
      <c r="H26" s="61"/>
    </row>
    <row r="27" spans="1:8" x14ac:dyDescent="0.25">
      <c r="A27" s="59">
        <v>630</v>
      </c>
      <c r="B27" s="59">
        <v>255.34899999999999</v>
      </c>
      <c r="C27" s="59" t="s">
        <v>2114</v>
      </c>
      <c r="D27" s="60" t="s">
        <v>2115</v>
      </c>
      <c r="E27" s="61"/>
      <c r="F27" s="61"/>
      <c r="G27" s="61"/>
      <c r="H27" s="61"/>
    </row>
    <row r="28" spans="1:8" x14ac:dyDescent="0.25">
      <c r="A28" s="59">
        <v>630</v>
      </c>
      <c r="B28" s="59" t="s">
        <v>2116</v>
      </c>
      <c r="C28" s="59" t="s">
        <v>2117</v>
      </c>
      <c r="D28" s="60" t="s">
        <v>2118</v>
      </c>
      <c r="E28" s="61"/>
      <c r="F28" s="61"/>
      <c r="G28" s="61"/>
      <c r="H28" s="61"/>
    </row>
    <row r="29" spans="1:8" x14ac:dyDescent="0.25">
      <c r="A29" s="59">
        <v>630</v>
      </c>
      <c r="B29" s="59" t="s">
        <v>2119</v>
      </c>
      <c r="C29" s="59" t="s">
        <v>2120</v>
      </c>
      <c r="D29" s="60" t="s">
        <v>2121</v>
      </c>
      <c r="E29" s="61"/>
      <c r="F29" s="61"/>
      <c r="G29" s="61"/>
      <c r="H29" s="61"/>
    </row>
    <row r="30" spans="1:8" x14ac:dyDescent="0.25">
      <c r="A30" s="59">
        <v>630</v>
      </c>
      <c r="B30" s="65" t="s">
        <v>2122</v>
      </c>
      <c r="C30" s="65" t="s">
        <v>2123</v>
      </c>
      <c r="D30" s="60" t="s">
        <v>2124</v>
      </c>
      <c r="E30" s="61"/>
      <c r="F30" s="61"/>
      <c r="G30" s="61"/>
      <c r="H30" s="61"/>
    </row>
    <row r="31" spans="1:8" x14ac:dyDescent="0.25">
      <c r="A31" s="59">
        <v>630</v>
      </c>
      <c r="B31" s="65" t="s">
        <v>2125</v>
      </c>
      <c r="C31" s="65" t="s">
        <v>2126</v>
      </c>
      <c r="D31" s="60" t="s">
        <v>2127</v>
      </c>
      <c r="E31" s="61"/>
      <c r="F31" s="61"/>
      <c r="G31" s="61"/>
      <c r="H31" s="61"/>
    </row>
    <row r="32" spans="1:8" x14ac:dyDescent="0.25">
      <c r="A32" s="59">
        <v>630</v>
      </c>
      <c r="B32" s="65" t="s">
        <v>2128</v>
      </c>
      <c r="C32" s="65" t="s">
        <v>2129</v>
      </c>
      <c r="D32" s="60" t="s">
        <v>2130</v>
      </c>
      <c r="E32" s="61"/>
      <c r="F32" s="61"/>
      <c r="G32" s="61"/>
      <c r="H32" s="61"/>
    </row>
    <row r="33" spans="1:8" x14ac:dyDescent="0.25">
      <c r="A33" s="59">
        <v>630</v>
      </c>
      <c r="B33" s="65">
        <v>255.95500000000001</v>
      </c>
      <c r="C33" s="65" t="s">
        <v>2131</v>
      </c>
      <c r="D33" s="60" t="s">
        <v>2132</v>
      </c>
      <c r="E33" s="61"/>
      <c r="F33" s="61"/>
      <c r="G33" s="61"/>
      <c r="H33" s="61"/>
    </row>
    <row r="34" spans="1:8" x14ac:dyDescent="0.25">
      <c r="A34" s="59">
        <v>630</v>
      </c>
      <c r="B34" s="59">
        <v>255.952</v>
      </c>
      <c r="C34" s="59" t="s">
        <v>2133</v>
      </c>
      <c r="D34" s="60" t="s">
        <v>2134</v>
      </c>
      <c r="E34" s="61"/>
      <c r="F34" s="61"/>
      <c r="G34" s="61"/>
      <c r="H34" s="61"/>
    </row>
    <row r="35" spans="1:8" x14ac:dyDescent="0.25">
      <c r="A35" s="59">
        <v>630</v>
      </c>
      <c r="B35" s="59">
        <v>255.95099999999999</v>
      </c>
      <c r="C35" s="59" t="s">
        <v>2135</v>
      </c>
      <c r="D35" s="60" t="s">
        <v>2136</v>
      </c>
      <c r="E35" s="61"/>
      <c r="F35" s="61"/>
      <c r="G35" s="61"/>
      <c r="H35" s="61"/>
    </row>
    <row r="36" spans="1:8" x14ac:dyDescent="0.25">
      <c r="A36" s="59">
        <v>630</v>
      </c>
      <c r="B36" s="59">
        <v>255.95099999999999</v>
      </c>
      <c r="C36" s="59" t="s">
        <v>2137</v>
      </c>
      <c r="D36" s="60" t="s">
        <v>2138</v>
      </c>
      <c r="E36" s="61"/>
      <c r="F36" s="61"/>
      <c r="G36" s="61"/>
      <c r="H36" s="61"/>
    </row>
    <row r="37" spans="1:8" x14ac:dyDescent="0.25">
      <c r="A37" s="59">
        <v>630</v>
      </c>
      <c r="B37" s="59">
        <v>255.952</v>
      </c>
      <c r="C37" s="59" t="s">
        <v>2139</v>
      </c>
      <c r="D37" s="60" t="s">
        <v>2140</v>
      </c>
      <c r="E37" s="61"/>
      <c r="F37" s="61"/>
      <c r="G37" s="61"/>
      <c r="H37" s="61"/>
    </row>
    <row r="38" spans="1:8" x14ac:dyDescent="0.25">
      <c r="A38" s="59">
        <v>630</v>
      </c>
      <c r="B38" s="59">
        <v>255.95400000000001</v>
      </c>
      <c r="C38" s="59" t="s">
        <v>2141</v>
      </c>
      <c r="D38" s="60" t="s">
        <v>2142</v>
      </c>
      <c r="E38" s="61"/>
      <c r="F38" s="61"/>
      <c r="G38" s="61"/>
      <c r="H38" s="61"/>
    </row>
    <row r="39" spans="1:8" x14ac:dyDescent="0.25">
      <c r="A39" s="59">
        <v>630</v>
      </c>
      <c r="B39" s="59">
        <v>255.953</v>
      </c>
      <c r="C39" s="59" t="s">
        <v>2143</v>
      </c>
      <c r="D39" s="60" t="s">
        <v>2144</v>
      </c>
      <c r="E39" s="61"/>
      <c r="F39" s="61"/>
      <c r="G39" s="61"/>
      <c r="H39" s="61"/>
    </row>
    <row r="40" spans="1:8" x14ac:dyDescent="0.25">
      <c r="A40" s="59">
        <v>630</v>
      </c>
      <c r="B40" s="59">
        <v>255.95099999999999</v>
      </c>
      <c r="C40" s="59" t="s">
        <v>2145</v>
      </c>
      <c r="D40" s="60" t="s">
        <v>2146</v>
      </c>
      <c r="E40" s="61"/>
      <c r="F40" s="61"/>
      <c r="G40" s="61"/>
      <c r="H40" s="61"/>
    </row>
    <row r="41" spans="1:8" x14ac:dyDescent="0.25">
      <c r="A41" s="59">
        <v>630</v>
      </c>
      <c r="B41" s="59">
        <v>255.95099999999999</v>
      </c>
      <c r="C41" s="59" t="s">
        <v>2147</v>
      </c>
      <c r="D41" s="60" t="s">
        <v>2148</v>
      </c>
      <c r="E41" s="61"/>
      <c r="F41" s="61"/>
      <c r="G41" s="61"/>
      <c r="H41" s="61"/>
    </row>
    <row r="42" spans="1:8" x14ac:dyDescent="0.25">
      <c r="A42" s="59">
        <v>630</v>
      </c>
      <c r="B42" s="65" t="s">
        <v>2149</v>
      </c>
      <c r="C42" s="65" t="s">
        <v>2150</v>
      </c>
      <c r="D42" s="60" t="s">
        <v>2151</v>
      </c>
      <c r="E42" s="61"/>
      <c r="F42" s="61"/>
      <c r="G42" s="61"/>
      <c r="H42" s="61"/>
    </row>
    <row r="43" spans="1:8" x14ac:dyDescent="0.25">
      <c r="A43" s="59">
        <v>630</v>
      </c>
      <c r="B43" s="65" t="s">
        <v>2152</v>
      </c>
      <c r="C43" s="65" t="s">
        <v>2153</v>
      </c>
      <c r="D43" s="60" t="s">
        <v>2154</v>
      </c>
      <c r="E43" s="61"/>
      <c r="F43" s="61"/>
      <c r="G43" s="61"/>
      <c r="H43" s="61"/>
    </row>
    <row r="44" spans="1:8" x14ac:dyDescent="0.25">
      <c r="A44" s="63">
        <v>630</v>
      </c>
      <c r="B44" s="63" t="s">
        <v>2155</v>
      </c>
      <c r="C44" s="63" t="s">
        <v>2156</v>
      </c>
      <c r="D44" s="64" t="s">
        <v>2157</v>
      </c>
      <c r="E44" s="61"/>
      <c r="F44" s="61"/>
      <c r="G44" s="61"/>
      <c r="H44" s="61"/>
    </row>
    <row r="45" spans="1:8" x14ac:dyDescent="0.25">
      <c r="A45" s="59">
        <v>630</v>
      </c>
      <c r="B45" s="59">
        <v>255.321</v>
      </c>
      <c r="C45" s="59" t="s">
        <v>2158</v>
      </c>
      <c r="D45" s="60" t="s">
        <v>2159</v>
      </c>
      <c r="E45" s="61"/>
      <c r="F45" s="61"/>
      <c r="G45" s="61"/>
      <c r="H45" s="61"/>
    </row>
    <row r="46" spans="1:8" x14ac:dyDescent="0.25">
      <c r="A46" s="66">
        <v>630</v>
      </c>
      <c r="B46" s="66">
        <v>255.30600000000001</v>
      </c>
      <c r="C46" s="59" t="s">
        <v>2160</v>
      </c>
      <c r="D46" s="67" t="s">
        <v>2161</v>
      </c>
      <c r="E46" s="61"/>
      <c r="F46" s="61"/>
      <c r="G46" s="61"/>
      <c r="H46" s="61"/>
    </row>
    <row r="47" spans="1:8" x14ac:dyDescent="0.25">
      <c r="A47" s="59">
        <v>630</v>
      </c>
      <c r="B47" s="59" t="s">
        <v>2162</v>
      </c>
      <c r="C47" s="59" t="s">
        <v>2163</v>
      </c>
      <c r="D47" s="60" t="s">
        <v>2164</v>
      </c>
      <c r="E47" s="61"/>
      <c r="F47" s="61"/>
      <c r="G47" s="61"/>
      <c r="H47" s="61"/>
    </row>
    <row r="48" spans="1:8" x14ac:dyDescent="0.25">
      <c r="A48" s="59">
        <v>630</v>
      </c>
      <c r="B48" s="59" t="s">
        <v>2165</v>
      </c>
      <c r="C48" s="59" t="s">
        <v>2166</v>
      </c>
      <c r="D48" s="60" t="s">
        <v>2167</v>
      </c>
      <c r="E48" s="61"/>
      <c r="F48" s="61"/>
      <c r="G48" s="61"/>
      <c r="H48" s="61"/>
    </row>
    <row r="49" spans="1:8" x14ac:dyDescent="0.25">
      <c r="A49" s="59">
        <v>630</v>
      </c>
      <c r="B49" s="59">
        <v>255.36699999999999</v>
      </c>
      <c r="C49" s="59" t="s">
        <v>2168</v>
      </c>
      <c r="D49" s="60" t="s">
        <v>2169</v>
      </c>
      <c r="E49" s="61"/>
      <c r="F49" s="61"/>
      <c r="G49" s="61"/>
      <c r="H49" s="61"/>
    </row>
    <row r="50" spans="1:8" x14ac:dyDescent="0.25">
      <c r="A50" s="59">
        <v>630</v>
      </c>
      <c r="B50" s="68">
        <v>255.94900000000001</v>
      </c>
      <c r="C50" s="59" t="s">
        <v>2170</v>
      </c>
      <c r="D50" s="60" t="s">
        <v>2171</v>
      </c>
      <c r="E50" s="61"/>
      <c r="F50" s="61"/>
      <c r="G50" s="61"/>
      <c r="H50" s="61"/>
    </row>
    <row r="51" spans="1:8" x14ac:dyDescent="0.25">
      <c r="A51" s="59">
        <v>630</v>
      </c>
      <c r="B51" s="68">
        <v>255.94800000000001</v>
      </c>
      <c r="C51" s="59" t="s">
        <v>2172</v>
      </c>
      <c r="D51" s="60" t="s">
        <v>2173</v>
      </c>
      <c r="E51" s="61"/>
      <c r="F51" s="61"/>
      <c r="G51" s="61"/>
      <c r="H51" s="61"/>
    </row>
    <row r="52" spans="1:8" x14ac:dyDescent="0.25">
      <c r="A52" s="59">
        <v>630</v>
      </c>
      <c r="B52" s="68">
        <v>255.95</v>
      </c>
      <c r="C52" s="59" t="s">
        <v>2174</v>
      </c>
      <c r="D52" s="60" t="s">
        <v>2175</v>
      </c>
      <c r="E52" s="61"/>
      <c r="F52" s="61"/>
      <c r="G52" s="61"/>
      <c r="H52" s="61"/>
    </row>
    <row r="53" spans="1:8" x14ac:dyDescent="0.25">
      <c r="A53" s="59">
        <v>630</v>
      </c>
      <c r="B53" s="68">
        <v>255.95</v>
      </c>
      <c r="C53" s="59" t="s">
        <v>2176</v>
      </c>
      <c r="D53" s="60" t="s">
        <v>2175</v>
      </c>
      <c r="E53" s="61"/>
      <c r="F53" s="61"/>
      <c r="G53" s="61"/>
      <c r="H53" s="61"/>
    </row>
    <row r="54" spans="1:8" x14ac:dyDescent="0.25">
      <c r="A54" s="59">
        <v>630</v>
      </c>
      <c r="B54" s="68">
        <v>255.36</v>
      </c>
      <c r="C54" s="59" t="s">
        <v>2177</v>
      </c>
      <c r="D54" s="60" t="s">
        <v>2178</v>
      </c>
      <c r="E54" s="61"/>
      <c r="F54" s="61"/>
      <c r="G54" s="61"/>
      <c r="H54" s="61"/>
    </row>
    <row r="55" spans="1:8" x14ac:dyDescent="0.25">
      <c r="A55" s="59">
        <v>630</v>
      </c>
      <c r="B55" s="65" t="s">
        <v>2179</v>
      </c>
      <c r="C55" s="59" t="s">
        <v>2180</v>
      </c>
      <c r="D55" s="60" t="s">
        <v>2181</v>
      </c>
      <c r="E55" s="61"/>
      <c r="F55" s="61"/>
      <c r="G55" s="61"/>
      <c r="H55" s="61"/>
    </row>
    <row r="56" spans="1:8" x14ac:dyDescent="0.25">
      <c r="A56" s="59">
        <v>630</v>
      </c>
      <c r="B56" s="59">
        <v>255.364</v>
      </c>
      <c r="C56" s="59" t="s">
        <v>2182</v>
      </c>
      <c r="D56" s="60" t="s">
        <v>2183</v>
      </c>
      <c r="E56" s="61"/>
      <c r="F56" s="61"/>
      <c r="G56" s="61"/>
      <c r="H56" s="61"/>
    </row>
    <row r="57" spans="1:8" x14ac:dyDescent="0.25">
      <c r="A57" s="59">
        <v>641</v>
      </c>
      <c r="B57" s="59" t="s">
        <v>2184</v>
      </c>
      <c r="C57" s="59" t="s">
        <v>2185</v>
      </c>
      <c r="D57" s="60" t="s">
        <v>2186</v>
      </c>
      <c r="E57" s="61"/>
      <c r="F57" s="61"/>
      <c r="G57" s="61"/>
      <c r="H57" s="61"/>
    </row>
    <row r="58" spans="1:8" x14ac:dyDescent="0.25">
      <c r="A58" s="59">
        <v>642</v>
      </c>
      <c r="B58" s="59" t="s">
        <v>2184</v>
      </c>
      <c r="C58" s="59" t="s">
        <v>2187</v>
      </c>
      <c r="D58" s="60" t="s">
        <v>2188</v>
      </c>
      <c r="E58" s="61"/>
      <c r="F58" s="61"/>
      <c r="G58" s="61"/>
      <c r="H58" s="61"/>
    </row>
    <row r="59" spans="1:8" x14ac:dyDescent="0.25">
      <c r="A59" s="59">
        <v>649</v>
      </c>
      <c r="B59" s="59">
        <v>255.40100000000001</v>
      </c>
      <c r="C59" s="59" t="s">
        <v>2189</v>
      </c>
      <c r="D59" s="60" t="s">
        <v>2190</v>
      </c>
      <c r="E59" s="61"/>
      <c r="F59" s="61"/>
      <c r="G59" s="61"/>
      <c r="H59" s="61"/>
    </row>
    <row r="60" spans="1:8" x14ac:dyDescent="0.25">
      <c r="A60" s="59">
        <v>650</v>
      </c>
      <c r="B60" s="59" t="s">
        <v>2191</v>
      </c>
      <c r="C60" s="59" t="s">
        <v>2192</v>
      </c>
      <c r="D60" s="60" t="s">
        <v>2193</v>
      </c>
      <c r="E60" s="61"/>
      <c r="F60" s="61"/>
      <c r="G60" s="61"/>
      <c r="H60" s="61"/>
    </row>
    <row r="61" spans="1:8" x14ac:dyDescent="0.25">
      <c r="A61" s="63">
        <v>650</v>
      </c>
      <c r="B61" s="63">
        <v>255.505</v>
      </c>
      <c r="C61" s="59" t="s">
        <v>2194</v>
      </c>
      <c r="D61" s="64" t="s">
        <v>2195</v>
      </c>
      <c r="E61" s="61"/>
      <c r="F61" s="61"/>
      <c r="G61" s="61"/>
      <c r="H61" s="61"/>
    </row>
    <row r="62" spans="1:8" x14ac:dyDescent="0.25">
      <c r="A62" s="59">
        <v>694</v>
      </c>
      <c r="B62" s="65">
        <v>255.21199999999999</v>
      </c>
      <c r="C62" s="59" t="s">
        <v>2196</v>
      </c>
      <c r="D62" s="60" t="s">
        <v>2197</v>
      </c>
      <c r="E62" s="61"/>
      <c r="F62" s="61"/>
      <c r="G62" s="61"/>
      <c r="H62" s="61"/>
    </row>
    <row r="63" spans="1:8" x14ac:dyDescent="0.25">
      <c r="A63" s="59">
        <v>630</v>
      </c>
      <c r="B63" s="65">
        <v>255.958</v>
      </c>
      <c r="C63" s="59" t="s">
        <v>2198</v>
      </c>
      <c r="D63" s="60" t="s">
        <v>2199</v>
      </c>
      <c r="E63" s="61"/>
      <c r="F63" s="61"/>
      <c r="G63" s="61"/>
      <c r="H63" s="61"/>
    </row>
    <row r="64" spans="1:8" x14ac:dyDescent="0.25">
      <c r="A64" s="59">
        <v>630</v>
      </c>
      <c r="B64" s="65" t="s">
        <v>2200</v>
      </c>
      <c r="C64" s="59" t="s">
        <v>2201</v>
      </c>
      <c r="D64" s="60" t="s">
        <v>2202</v>
      </c>
      <c r="E64" s="61"/>
      <c r="F64" s="61"/>
      <c r="G64" s="61"/>
      <c r="H64" s="61"/>
    </row>
    <row r="65" spans="1:8" x14ac:dyDescent="0.25">
      <c r="A65" s="59">
        <v>630</v>
      </c>
      <c r="B65" s="65" t="s">
        <v>2200</v>
      </c>
      <c r="C65" s="59" t="s">
        <v>2203</v>
      </c>
      <c r="D65" s="60" t="s">
        <v>2202</v>
      </c>
      <c r="E65" s="61"/>
      <c r="F65" s="61"/>
      <c r="G65" s="61"/>
      <c r="H65" s="61"/>
    </row>
    <row r="66" spans="1:8" x14ac:dyDescent="0.25">
      <c r="A66" s="59">
        <v>630</v>
      </c>
      <c r="B66" s="65">
        <v>255.95599999999999</v>
      </c>
      <c r="C66" s="59" t="s">
        <v>2204</v>
      </c>
      <c r="D66" s="60" t="s">
        <v>2205</v>
      </c>
      <c r="E66" s="61"/>
      <c r="F66" s="61"/>
      <c r="G66" s="61"/>
      <c r="H66" s="61"/>
    </row>
    <row r="67" spans="1:8" x14ac:dyDescent="0.25">
      <c r="A67" s="59">
        <v>630</v>
      </c>
      <c r="B67" s="65">
        <v>255.959</v>
      </c>
      <c r="C67" s="59" t="s">
        <v>2206</v>
      </c>
      <c r="D67" s="60" t="s">
        <v>2207</v>
      </c>
      <c r="E67" s="61"/>
      <c r="F67" s="61"/>
      <c r="G67" s="61"/>
      <c r="H67" s="61"/>
    </row>
    <row r="68" spans="1:8" x14ac:dyDescent="0.25">
      <c r="A68" s="69">
        <v>697</v>
      </c>
      <c r="B68" s="70" t="s">
        <v>2208</v>
      </c>
      <c r="C68" s="59" t="s">
        <v>2209</v>
      </c>
      <c r="D68" s="54" t="s">
        <v>2210</v>
      </c>
    </row>
    <row r="69" spans="1:8" x14ac:dyDescent="0.25">
      <c r="A69" s="69"/>
      <c r="B69" s="70"/>
      <c r="C69" s="59"/>
    </row>
    <row r="70" spans="1:8" x14ac:dyDescent="0.25">
      <c r="A70" s="71" t="s">
        <v>2211</v>
      </c>
      <c r="B70" s="69"/>
      <c r="C70" s="69"/>
    </row>
    <row r="71" spans="1:8" x14ac:dyDescent="0.25">
      <c r="A71" s="72" t="s">
        <v>2212</v>
      </c>
      <c r="B71" s="69"/>
      <c r="C71" s="69"/>
    </row>
    <row r="72" spans="1:8" x14ac:dyDescent="0.25">
      <c r="A72" s="72" t="s">
        <v>2213</v>
      </c>
      <c r="B72" s="69"/>
      <c r="C72" s="69"/>
    </row>
    <row r="73" spans="1:8" x14ac:dyDescent="0.25">
      <c r="A73" s="69"/>
      <c r="B73" s="69"/>
      <c r="C73" s="6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28"/>
  <sheetViews>
    <sheetView workbookViewId="0">
      <pane xSplit="1" topLeftCell="X1" activePane="topRight" state="frozen"/>
      <selection pane="topRight" activeCell="AA7" sqref="AA7"/>
    </sheetView>
  </sheetViews>
  <sheetFormatPr defaultRowHeight="15" x14ac:dyDescent="0.25"/>
  <cols>
    <col min="1" max="1" width="35.85546875" style="10" bestFit="1" customWidth="1"/>
    <col min="2" max="2" width="14.85546875" style="10" customWidth="1"/>
    <col min="3" max="3" width="27.5703125" style="10" bestFit="1" customWidth="1"/>
    <col min="4" max="4" width="28.85546875" style="10" bestFit="1" customWidth="1"/>
    <col min="5" max="5" width="28.85546875" style="11" bestFit="1" customWidth="1"/>
    <col min="6" max="6" width="29.85546875" style="11" bestFit="1" customWidth="1"/>
    <col min="7" max="7" width="31.140625" style="10" bestFit="1" customWidth="1"/>
    <col min="8" max="8" width="32.42578125" style="10" bestFit="1" customWidth="1"/>
    <col min="9" max="9" width="40" style="10" bestFit="1" customWidth="1"/>
    <col min="10" max="10" width="28.85546875" style="10" bestFit="1" customWidth="1"/>
    <col min="11" max="11" width="22.42578125" style="11" bestFit="1" customWidth="1"/>
    <col min="12" max="12" width="21.140625" style="11" bestFit="1" customWidth="1"/>
    <col min="13" max="13" width="24.85546875" style="11" bestFit="1" customWidth="1"/>
    <col min="14" max="14" width="21.5703125" style="10" customWidth="1"/>
    <col min="15" max="15" width="21.5703125" style="10" bestFit="1" customWidth="1"/>
    <col min="16" max="16" width="22.85546875" style="10" bestFit="1" customWidth="1"/>
    <col min="17" max="17" width="19.7109375" style="10" customWidth="1"/>
    <col min="18" max="18" width="27" style="10" bestFit="1" customWidth="1"/>
    <col min="19" max="19" width="23.7109375" style="11" bestFit="1" customWidth="1"/>
    <col min="20" max="20" width="23.5703125" style="11" bestFit="1" customWidth="1"/>
    <col min="21" max="21" width="28.42578125" style="10" bestFit="1" customWidth="1"/>
    <col min="22" max="22" width="23.140625" style="11" customWidth="1"/>
    <col min="23" max="23" width="20.5703125" style="11" bestFit="1" customWidth="1"/>
    <col min="24" max="24" width="22.7109375" style="10" bestFit="1" customWidth="1"/>
    <col min="25" max="25" width="22.42578125" style="10" bestFit="1" customWidth="1"/>
    <col min="26" max="26" width="19.140625" style="11" bestFit="1" customWidth="1"/>
    <col min="27" max="27" width="21.85546875" style="11" bestFit="1" customWidth="1"/>
    <col min="28" max="28" width="25.28515625" style="10" bestFit="1" customWidth="1"/>
    <col min="29" max="29" width="27.7109375" style="10" bestFit="1" customWidth="1"/>
    <col min="30" max="30" width="26.85546875" style="10" customWidth="1"/>
    <col min="31" max="31" width="23" style="10" bestFit="1" customWidth="1"/>
    <col min="32" max="32" width="22.28515625" style="10" customWidth="1"/>
    <col min="33" max="33" width="37" style="10" customWidth="1"/>
    <col min="34" max="34" width="21.140625" style="10" bestFit="1" customWidth="1"/>
    <col min="35" max="35" width="19.28515625" style="10" bestFit="1" customWidth="1"/>
    <col min="36" max="36" width="26.42578125" style="11" bestFit="1" customWidth="1"/>
    <col min="37" max="37" width="24.28515625" style="11" bestFit="1" customWidth="1"/>
    <col min="38" max="38" width="26" style="10" customWidth="1"/>
  </cols>
  <sheetData>
    <row r="2" spans="1:38" s="3" customFormat="1" ht="57" customHeight="1" x14ac:dyDescent="0.25">
      <c r="A2" s="16" t="s">
        <v>433</v>
      </c>
      <c r="B2" s="16"/>
      <c r="C2" s="9" t="s">
        <v>527</v>
      </c>
      <c r="D2" s="9" t="s">
        <v>522</v>
      </c>
      <c r="E2" s="12" t="s">
        <v>522</v>
      </c>
      <c r="F2" s="12" t="s">
        <v>522</v>
      </c>
      <c r="G2" s="12" t="s">
        <v>523</v>
      </c>
      <c r="H2" s="12" t="s">
        <v>516</v>
      </c>
      <c r="I2" s="12" t="s">
        <v>947</v>
      </c>
      <c r="J2" s="8" t="s">
        <v>515</v>
      </c>
      <c r="K2" s="6" t="s">
        <v>439</v>
      </c>
      <c r="L2" s="6" t="s">
        <v>439</v>
      </c>
      <c r="M2" s="6" t="s">
        <v>453</v>
      </c>
      <c r="N2" s="3" t="s">
        <v>448</v>
      </c>
      <c r="O2" s="3" t="s">
        <v>448</v>
      </c>
      <c r="P2" s="3" t="s">
        <v>448</v>
      </c>
      <c r="Q2" s="3" t="s">
        <v>448</v>
      </c>
      <c r="R2" s="6" t="s">
        <v>448</v>
      </c>
      <c r="S2" s="6" t="s">
        <v>448</v>
      </c>
      <c r="T2" s="6" t="s">
        <v>448</v>
      </c>
      <c r="U2" s="3" t="s">
        <v>440</v>
      </c>
      <c r="V2" s="6" t="s">
        <v>446</v>
      </c>
      <c r="W2" s="6" t="s">
        <v>446</v>
      </c>
      <c r="X2" s="3" t="s">
        <v>450</v>
      </c>
      <c r="Y2" s="3" t="s">
        <v>450</v>
      </c>
      <c r="Z2" s="6" t="s">
        <v>445</v>
      </c>
      <c r="AA2" s="6" t="s">
        <v>445</v>
      </c>
      <c r="AB2" s="3" t="s">
        <v>437</v>
      </c>
      <c r="AC2" s="3" t="s">
        <v>436</v>
      </c>
      <c r="AD2" s="3" t="s">
        <v>452</v>
      </c>
      <c r="AE2" s="3" t="s">
        <v>443</v>
      </c>
      <c r="AF2" s="3" t="s">
        <v>438</v>
      </c>
      <c r="AG2" s="3" t="s">
        <v>438</v>
      </c>
      <c r="AH2" s="3" t="s">
        <v>449</v>
      </c>
      <c r="AI2" s="6" t="s">
        <v>444</v>
      </c>
      <c r="AJ2" s="6" t="s">
        <v>451</v>
      </c>
      <c r="AK2" s="6" t="s">
        <v>447</v>
      </c>
      <c r="AL2" s="3" t="s">
        <v>442</v>
      </c>
    </row>
    <row r="3" spans="1:38" s="6" customFormat="1" ht="54" customHeight="1" x14ac:dyDescent="0.25">
      <c r="A3" s="17" t="s">
        <v>435</v>
      </c>
      <c r="B3" s="17"/>
      <c r="C3" s="12" t="s">
        <v>524</v>
      </c>
      <c r="D3" s="12" t="s">
        <v>525</v>
      </c>
      <c r="E3" s="6" t="s">
        <v>949</v>
      </c>
      <c r="F3" s="6" t="s">
        <v>950</v>
      </c>
      <c r="G3" s="12" t="s">
        <v>526</v>
      </c>
      <c r="H3" s="12" t="s">
        <v>516</v>
      </c>
      <c r="I3" s="12" t="s">
        <v>946</v>
      </c>
      <c r="J3" s="8" t="s">
        <v>515</v>
      </c>
      <c r="K3" s="6" t="s">
        <v>439</v>
      </c>
      <c r="L3" s="6" t="s">
        <v>439</v>
      </c>
      <c r="M3" s="6" t="s">
        <v>953</v>
      </c>
      <c r="N3" s="6" t="s">
        <v>456</v>
      </c>
      <c r="O3" s="6" t="s">
        <v>456</v>
      </c>
      <c r="P3" s="6" t="s">
        <v>456</v>
      </c>
      <c r="Q3" s="6" t="s">
        <v>456</v>
      </c>
      <c r="R3" s="6" t="s">
        <v>456</v>
      </c>
      <c r="S3" s="6" t="s">
        <v>456</v>
      </c>
      <c r="T3" s="6" t="s">
        <v>456</v>
      </c>
      <c r="U3" s="6" t="s">
        <v>460</v>
      </c>
      <c r="V3" s="6" t="s">
        <v>446</v>
      </c>
      <c r="W3" s="6" t="s">
        <v>446</v>
      </c>
      <c r="X3" s="6" t="s">
        <v>450</v>
      </c>
      <c r="Y3" s="6" t="s">
        <v>450</v>
      </c>
      <c r="Z3" s="6" t="s">
        <v>478</v>
      </c>
      <c r="AA3" s="6" t="s">
        <v>478</v>
      </c>
      <c r="AB3" s="6" t="s">
        <v>437</v>
      </c>
      <c r="AC3" s="6" t="s">
        <v>458</v>
      </c>
      <c r="AD3" s="6" t="s">
        <v>452</v>
      </c>
      <c r="AE3" s="6" t="s">
        <v>443</v>
      </c>
      <c r="AF3" s="6" t="s">
        <v>459</v>
      </c>
      <c r="AG3" s="6" t="s">
        <v>459</v>
      </c>
      <c r="AH3" s="6" t="s">
        <v>477</v>
      </c>
      <c r="AI3" s="6" t="s">
        <v>444</v>
      </c>
      <c r="AJ3" s="6" t="s">
        <v>451</v>
      </c>
      <c r="AK3" s="6" t="s">
        <v>447</v>
      </c>
      <c r="AL3" s="6" t="s">
        <v>442</v>
      </c>
    </row>
    <row r="4" spans="1:38" s="6" customFormat="1" ht="69.75" customHeight="1" x14ac:dyDescent="0.25">
      <c r="A4" s="17" t="s">
        <v>952</v>
      </c>
      <c r="B4" s="17"/>
      <c r="C4" s="12" t="s">
        <v>521</v>
      </c>
      <c r="D4" s="12" t="s">
        <v>522</v>
      </c>
      <c r="E4" s="6" t="s">
        <v>948</v>
      </c>
      <c r="F4" s="6" t="s">
        <v>950</v>
      </c>
      <c r="G4" s="12" t="s">
        <v>523</v>
      </c>
      <c r="H4" s="12" t="s">
        <v>1628</v>
      </c>
      <c r="I4" s="12" t="s">
        <v>946</v>
      </c>
      <c r="J4" s="8" t="s">
        <v>515</v>
      </c>
      <c r="K4" s="6" t="s">
        <v>439</v>
      </c>
      <c r="L4" s="6" t="s">
        <v>439</v>
      </c>
      <c r="M4" s="6" t="s">
        <v>510</v>
      </c>
      <c r="N4" s="6" t="s">
        <v>500</v>
      </c>
      <c r="O4" s="6" t="s">
        <v>499</v>
      </c>
      <c r="P4" s="6" t="s">
        <v>1005</v>
      </c>
      <c r="Q4" s="6" t="s">
        <v>996</v>
      </c>
      <c r="R4" s="6" t="s">
        <v>498</v>
      </c>
      <c r="S4" s="6" t="s">
        <v>501</v>
      </c>
      <c r="T4" s="6" t="s">
        <v>507</v>
      </c>
      <c r="U4" s="6" t="s">
        <v>505</v>
      </c>
      <c r="V4" s="6" t="s">
        <v>511</v>
      </c>
      <c r="W4" s="6" t="s">
        <v>512</v>
      </c>
      <c r="X4" s="6" t="s">
        <v>509</v>
      </c>
      <c r="Y4" s="6" t="s">
        <v>496</v>
      </c>
      <c r="Z4" s="6" t="s">
        <v>497</v>
      </c>
      <c r="AA4" s="6" t="s">
        <v>964</v>
      </c>
      <c r="AB4" s="6" t="s">
        <v>492</v>
      </c>
      <c r="AC4" s="6" t="s">
        <v>490</v>
      </c>
      <c r="AD4" s="6" t="s">
        <v>493</v>
      </c>
      <c r="AE4" s="6" t="s">
        <v>494</v>
      </c>
      <c r="AF4" s="6" t="s">
        <v>503</v>
      </c>
      <c r="AG4" s="6" t="s">
        <v>479</v>
      </c>
      <c r="AH4" s="6" t="s">
        <v>502</v>
      </c>
      <c r="AI4" s="6" t="s">
        <v>444</v>
      </c>
      <c r="AJ4" s="6" t="s">
        <v>506</v>
      </c>
      <c r="AK4" s="6" t="s">
        <v>508</v>
      </c>
      <c r="AL4" s="6" t="s">
        <v>495</v>
      </c>
    </row>
    <row r="5" spans="1:38" s="3" customFormat="1" x14ac:dyDescent="0.25">
      <c r="A5" s="16" t="s">
        <v>434</v>
      </c>
      <c r="C5" s="9" t="s">
        <v>518</v>
      </c>
      <c r="D5" s="9" t="s">
        <v>519</v>
      </c>
      <c r="E5" s="12" t="s">
        <v>519</v>
      </c>
      <c r="F5" s="12" t="s">
        <v>519</v>
      </c>
      <c r="G5" s="12" t="s">
        <v>520</v>
      </c>
      <c r="H5" s="12" t="s">
        <v>517</v>
      </c>
      <c r="I5" s="12" t="s">
        <v>945</v>
      </c>
      <c r="J5" s="7" t="s">
        <v>514</v>
      </c>
      <c r="K5" s="6" t="s">
        <v>463</v>
      </c>
      <c r="L5" s="6" t="s">
        <v>463</v>
      </c>
      <c r="M5" s="6" t="s">
        <v>466</v>
      </c>
      <c r="N5" s="3" t="s">
        <v>474</v>
      </c>
      <c r="O5" s="3" t="s">
        <v>474</v>
      </c>
      <c r="P5" s="3" t="s">
        <v>474</v>
      </c>
      <c r="Q5" s="3" t="s">
        <v>474</v>
      </c>
      <c r="R5" s="6" t="s">
        <v>474</v>
      </c>
      <c r="S5" s="6" t="s">
        <v>474</v>
      </c>
      <c r="T5" s="6" t="s">
        <v>474</v>
      </c>
      <c r="U5" s="3" t="s">
        <v>465</v>
      </c>
      <c r="V5" s="6" t="s">
        <v>473</v>
      </c>
      <c r="W5" s="6" t="s">
        <v>473</v>
      </c>
      <c r="X5" s="3" t="s">
        <v>476</v>
      </c>
      <c r="Y5" s="3" t="s">
        <v>476</v>
      </c>
      <c r="Z5" s="6" t="s">
        <v>471</v>
      </c>
      <c r="AA5" s="6" t="s">
        <v>471</v>
      </c>
      <c r="AB5" s="3" t="s">
        <v>461</v>
      </c>
      <c r="AC5" s="3" t="s">
        <v>457</v>
      </c>
      <c r="AD5" s="3" t="s">
        <v>472</v>
      </c>
      <c r="AE5" s="3" t="s">
        <v>469</v>
      </c>
      <c r="AF5" s="3" t="s">
        <v>462</v>
      </c>
      <c r="AG5" s="3" t="s">
        <v>462</v>
      </c>
      <c r="AH5" s="3" t="s">
        <v>475</v>
      </c>
      <c r="AI5" s="6" t="s">
        <v>470</v>
      </c>
      <c r="AJ5" s="6" t="s">
        <v>467</v>
      </c>
      <c r="AK5" s="6" t="s">
        <v>513</v>
      </c>
      <c r="AL5" s="3" t="s">
        <v>468</v>
      </c>
    </row>
    <row r="6" spans="1:38" x14ac:dyDescent="0.25">
      <c r="B6" s="16" t="s">
        <v>954</v>
      </c>
      <c r="AI6" s="11"/>
    </row>
    <row r="7" spans="1:38" x14ac:dyDescent="0.25">
      <c r="A7" s="10" t="s">
        <v>1</v>
      </c>
      <c r="B7" s="13" t="s">
        <v>528</v>
      </c>
      <c r="D7" s="10" t="str">
        <f>CONCATENATE(2017,"-",B7,"-","NSL","-",547)</f>
        <v>2017-100007-NSL-547</v>
      </c>
      <c r="F7" s="11" t="str">
        <f>CONCATENATE(2017,"-",B7,"-","NSL-Snacks","-",566)</f>
        <v>2017-100007-NSL-Snacks-566</v>
      </c>
      <c r="I7" s="9" t="str">
        <f>VLOOKUP(B7,[38]Sheet1!$D$2:$F$180,3,FALSE)</f>
        <v>2017-100007-SFSP-586</v>
      </c>
      <c r="K7" s="4" t="str">
        <f>VLOOKUP(B7,'[2]Federal Grants'!$B$8:$W$57,22,FALSE)</f>
        <v>2016-100007-FF&amp;VP-594</v>
      </c>
      <c r="L7" s="11" t="str">
        <f>VLOOKUP(B7,'[3]Federal Grants'!$B$9:$W$58,22,0)</f>
        <v>2017-100007-FF&amp;V-376</v>
      </c>
      <c r="N7" s="4" t="str">
        <f>VLOOKUP(B7,'[5]Federal Grants'!$B$9:$W$430,22,FALSE)</f>
        <v>17-100007-Title I-141</v>
      </c>
      <c r="O7" s="4"/>
      <c r="P7" s="4"/>
      <c r="Q7" s="4"/>
      <c r="R7" s="4"/>
      <c r="S7" s="4"/>
      <c r="T7" s="4"/>
      <c r="V7" s="11" t="str">
        <f>VLOOKUP(B7,'[9]Federal Grants'!$B$9:$W$430,22,FALSE)</f>
        <v>2017-100007-IDEA-341</v>
      </c>
      <c r="Z7" s="11" t="str">
        <f>VLOOKUP(B7,[24]!Table6623[[Agency Code 
(3)]:[DPI Grant Number 
(13)]],22,FALSE)</f>
        <v>17-100007-Pre-S-347</v>
      </c>
      <c r="AC7" s="4"/>
      <c r="AE7" s="10" t="str">
        <f>VLOOKUP(B7,'[14]Federal Grants'!$B$8:$W$33,22,FALSE)</f>
        <v>FY 2017-100007-R&amp;LI-368</v>
      </c>
      <c r="AF7" s="10" t="str">
        <f>VLOOKUP(B7,'[15]Federal Grants'!$B$9:$W$312,22,FALSE)</f>
        <v>17-100007-Title III A-391</v>
      </c>
      <c r="AH7" s="10" t="str">
        <f>VLOOKUP(B7,'[17]Federal Grants'!$B$9:$W$430,22,FALSE)</f>
        <v>17-100007-Title II-365</v>
      </c>
    </row>
    <row r="8" spans="1:38" x14ac:dyDescent="0.25">
      <c r="A8" s="10" t="s">
        <v>2</v>
      </c>
      <c r="B8" s="14" t="s">
        <v>529</v>
      </c>
      <c r="D8" s="10" t="str">
        <f t="shared" ref="D8:D55" si="0">CONCATENATE(2017,"-",B8,"-","NSL","-",547)</f>
        <v>2017-010014-NSL-547</v>
      </c>
      <c r="F8" s="11" t="str">
        <f>CONCATENATE(2017,"-",B8,"-","NSL-Snacks","-",566)</f>
        <v>2017-010014-NSL-Snacks-566</v>
      </c>
      <c r="H8" s="9"/>
      <c r="I8" s="9" t="str">
        <f>VLOOKUP(B8,[38]Sheet1!$D$2:$F$180,3,FALSE)</f>
        <v>2017-010014-SFSP-586</v>
      </c>
      <c r="J8" s="10" t="str">
        <f>VLOOKUP(B8,'[1]Federal Grants'!$B$9:$W$28,22,FALSE)</f>
        <v>FY 17-010014-Equip-531</v>
      </c>
      <c r="K8" s="4" t="str">
        <f>VLOOKUP(B8,'[2]Federal Grants'!$B$8:$W$57,22,FALSE)</f>
        <v>2016-010014-FF&amp;VP-594</v>
      </c>
      <c r="L8" s="11" t="str">
        <f>VLOOKUP(B8,'[3]Federal Grants'!$B$9:$W$58,22,0)</f>
        <v>2017-010014-FF&amp;V-376</v>
      </c>
      <c r="N8" s="4" t="str">
        <f>VLOOKUP(B8,'[5]Federal Grants'!$B$9:$W$430,22,FALSE)</f>
        <v>17-010014-Title I-141</v>
      </c>
      <c r="O8" s="4" t="str">
        <f>VLOOKUP(B8,'[6]Federal Grants'!$B$9:$W$44,22,FALSE)</f>
        <v>2017-010014-Focus-145</v>
      </c>
      <c r="P8" s="4"/>
      <c r="Q8" s="4"/>
      <c r="R8" s="4"/>
      <c r="S8" s="4"/>
      <c r="T8" s="4" t="str">
        <f>VLOOKUP(B8,'[7]Federal Grants'!$B$8:$W$17,22,FALSE)</f>
        <v>2016-010014-Cohort I-154</v>
      </c>
      <c r="V8" s="11" t="str">
        <f>VLOOKUP(B8,'[9]Federal Grants'!$B$9:$W$430,22,FALSE)</f>
        <v>2017-010014-IDEA-341</v>
      </c>
      <c r="X8" s="10" t="str">
        <f>VLOOKUP(B8,'[11]Federal Grants'!$B$8:$W$80,22, FALSE)</f>
        <v>2017-010014-CP-CTE-400</v>
      </c>
      <c r="Z8" s="11" t="str">
        <f>VLOOKUP(B8,[24]!Table6623[[Agency Code 
(3)]:[DPI Grant Number 
(13)]],22,FALSE)</f>
        <v>17-010014-Pre-S-347</v>
      </c>
      <c r="AC8" s="4" t="str">
        <f>CONCATENATE("17","-",B8,"-",367,"-","CLC")</f>
        <v>17-010014-367-CLC</v>
      </c>
      <c r="AE8" s="10" t="str">
        <f>VLOOKUP(B8,'[14]Federal Grants'!$B$8:$W$33,22,FALSE)</f>
        <v>FY 2017-010014-R&amp;LI-368</v>
      </c>
      <c r="AF8" s="10" t="str">
        <f>VLOOKUP(B8,'[15]Federal Grants'!$B$9:$W$312,22,FALSE)</f>
        <v>17-010014-Title III A-391</v>
      </c>
      <c r="AH8" s="10" t="str">
        <f>VLOOKUP(B8,'[17]Federal Grants'!$B$9:$W$430,22,FALSE)</f>
        <v>17-010014-Title II-365</v>
      </c>
      <c r="AK8" s="11" t="str">
        <f>VLOOKUP(B8,'[20]Federal Grants'!$B$8:$W$20,22,FALSE)</f>
        <v>17-010014-InSPIRE-591</v>
      </c>
    </row>
    <row r="9" spans="1:38" x14ac:dyDescent="0.25">
      <c r="A9" s="10" t="s">
        <v>3</v>
      </c>
      <c r="B9" s="13" t="s">
        <v>530</v>
      </c>
      <c r="C9" s="10" t="str">
        <f>CONCATENATE(2017,"-",B9,"-","SB","-",546)</f>
        <v>2017-230063-SB-546</v>
      </c>
      <c r="D9" s="10" t="str">
        <f t="shared" si="0"/>
        <v>2017-230063-NSL-547</v>
      </c>
      <c r="G9" s="10" t="str">
        <f>VLOOKUP(B9,[39]Sheet1!$D$2:$F$107,3,FALSE)</f>
        <v>2017-230063-SMP-548</v>
      </c>
      <c r="I9" s="9"/>
      <c r="K9" s="4"/>
      <c r="N9" s="4" t="str">
        <f>VLOOKUP(B9,'[5]Federal Grants'!$B$9:$W$430,22,FALSE)</f>
        <v>17-230063-Title I-141</v>
      </c>
      <c r="O9" s="4"/>
      <c r="P9" s="4"/>
      <c r="Q9" s="4"/>
      <c r="R9" s="4"/>
      <c r="S9" s="4"/>
      <c r="T9" s="4"/>
      <c r="V9" s="11" t="str">
        <f>VLOOKUP(B9,'[9]Federal Grants'!$B$9:$W$430,22,FALSE)</f>
        <v>2017-230063-IDEA-341</v>
      </c>
      <c r="Z9" s="11" t="str">
        <f>VLOOKUP(B9,[24]!Table6623[[Agency Code 
(3)]:[DPI Grant Number 
(13)]],22,FALSE)</f>
        <v>17-230063-Pre-S-347</v>
      </c>
      <c r="AC9" s="4"/>
      <c r="AH9" s="10" t="str">
        <f>VLOOKUP(B9,'[17]Federal Grants'!$B$9:$W$430,22,FALSE)</f>
        <v>17-230063-Title II-365</v>
      </c>
    </row>
    <row r="10" spans="1:38" x14ac:dyDescent="0.25">
      <c r="A10" s="10" t="s">
        <v>4</v>
      </c>
      <c r="B10" s="13" t="s">
        <v>531</v>
      </c>
      <c r="D10" s="10" t="str">
        <f t="shared" si="0"/>
        <v>2017-310070-NSL-547</v>
      </c>
      <c r="G10" s="10" t="str">
        <f>VLOOKUP(B10,[39]Sheet1!$D$2:$F$107,3,FALSE)</f>
        <v>2017-310070-SMP-548</v>
      </c>
      <c r="I10" s="9"/>
      <c r="K10" s="4"/>
      <c r="N10" s="4" t="str">
        <f>VLOOKUP(B10,'[5]Federal Grants'!$B$9:$W$430,22,FALSE)</f>
        <v>17-310070-Title I-141</v>
      </c>
      <c r="O10" s="4"/>
      <c r="P10" s="4"/>
      <c r="Q10" s="4"/>
      <c r="R10" s="4"/>
      <c r="S10" s="4"/>
      <c r="T10" s="4"/>
      <c r="V10" s="11" t="str">
        <f>VLOOKUP(B10,'[9]Federal Grants'!$B$9:$W$430,22,FALSE)</f>
        <v>2017-310070-IDEA-341</v>
      </c>
      <c r="Z10" s="11" t="str">
        <f>VLOOKUP(B10,[24]!Table6623[[Agency Code 
(3)]:[DPI Grant Number 
(13)]],22,FALSE)</f>
        <v>17-310070-Pre-S-347</v>
      </c>
      <c r="AC10" s="4"/>
      <c r="AF10" s="10" t="str">
        <f>VLOOKUP(B10,'[15]Federal Grants'!$B$9:$W$312,22,FALSE)</f>
        <v>17-310070-Title III A-391</v>
      </c>
      <c r="AH10" s="10" t="str">
        <f>VLOOKUP(B10,'[17]Federal Grants'!$B$9:$W$430,22,FALSE)</f>
        <v>17-310070-Title II-365</v>
      </c>
    </row>
    <row r="11" spans="1:38" x14ac:dyDescent="0.25">
      <c r="A11" s="10" t="s">
        <v>5</v>
      </c>
      <c r="B11" s="14" t="s">
        <v>532</v>
      </c>
      <c r="C11" s="10" t="str">
        <f>CONCATENATE(2017,"-",B11,"-","SB","-",546)</f>
        <v>2017-060084-SB-546</v>
      </c>
      <c r="D11" s="10" t="str">
        <f t="shared" si="0"/>
        <v>2017-060084-NSL-547</v>
      </c>
      <c r="I11" s="9"/>
      <c r="K11" s="4"/>
      <c r="N11" s="4" t="str">
        <f>VLOOKUP(B11,'[5]Federal Grants'!$B$9:$W$430,22,FALSE)</f>
        <v>17-060084-Title I-141</v>
      </c>
      <c r="O11" s="4"/>
      <c r="P11" s="4"/>
      <c r="Q11" s="4"/>
      <c r="R11" s="4"/>
      <c r="S11" s="4"/>
      <c r="T11" s="4"/>
      <c r="V11" s="11" t="str">
        <f>VLOOKUP(B11,'[9]Federal Grants'!$B$9:$W$430,22,FALSE)</f>
        <v>2017-060084-IDEA-341</v>
      </c>
      <c r="Z11" s="11" t="str">
        <f>VLOOKUP(B11,[24]!Table6623[[Agency Code 
(3)]:[DPI Grant Number 
(13)]],22,FALSE)</f>
        <v>17-060084-Pre-S-347</v>
      </c>
      <c r="AC11" s="4"/>
      <c r="AH11" s="10" t="str">
        <f>VLOOKUP(B11,'[17]Federal Grants'!$B$9:$W$430,22,FALSE)</f>
        <v>17-060084-Title II-365</v>
      </c>
    </row>
    <row r="12" spans="1:38" x14ac:dyDescent="0.25">
      <c r="A12" s="10" t="s">
        <v>6</v>
      </c>
      <c r="B12" s="13" t="s">
        <v>533</v>
      </c>
      <c r="D12" s="10" t="str">
        <f t="shared" si="0"/>
        <v>2017-270091-NSL-547</v>
      </c>
      <c r="F12" s="11" t="str">
        <f>CONCATENATE(2017,"-",B12,"-","NSL-Snacks","-",566)</f>
        <v>2017-270091-NSL-Snacks-566</v>
      </c>
      <c r="I12" s="9" t="str">
        <f>VLOOKUP(B12,[38]Sheet1!$D$2:$F$180,3,FALSE)</f>
        <v>2017-270091-SFSP-586</v>
      </c>
      <c r="K12" s="4"/>
      <c r="N12" s="4" t="str">
        <f>VLOOKUP(B12,'[5]Federal Grants'!$B$9:$W$430,22,FALSE)</f>
        <v>17-270091-Title I-141</v>
      </c>
      <c r="O12" s="4"/>
      <c r="P12" s="4"/>
      <c r="Q12" s="4"/>
      <c r="R12" s="4"/>
      <c r="S12" s="4"/>
      <c r="T12" s="4"/>
      <c r="V12" s="11" t="str">
        <f>VLOOKUP(B12,'[9]Federal Grants'!$B$9:$W$430,22,FALSE)</f>
        <v>2017-270091-IDEA-341</v>
      </c>
      <c r="Z12" s="11" t="str">
        <f>VLOOKUP(B12,[24]!Table6623[[Agency Code 
(3)]:[DPI Grant Number 
(13)]],22,FALSE)</f>
        <v>17-270091-Pre-S-347</v>
      </c>
      <c r="AC12" s="4"/>
      <c r="AF12" s="10" t="str">
        <f>VLOOKUP(B12,'[15]Federal Grants'!$B$9:$W$312,22,FALSE)</f>
        <v>17-270091-Title III A-391</v>
      </c>
      <c r="AH12" s="10" t="str">
        <f>VLOOKUP(B12,'[17]Federal Grants'!$B$9:$W$430,22,FALSE)</f>
        <v>17-270091-Title II-365</v>
      </c>
    </row>
    <row r="13" spans="1:38" x14ac:dyDescent="0.25">
      <c r="A13" s="10" t="s">
        <v>7</v>
      </c>
      <c r="B13" s="13" t="s">
        <v>534</v>
      </c>
      <c r="D13" s="10" t="str">
        <f t="shared" si="0"/>
        <v>2017-490105-NSL-547</v>
      </c>
      <c r="I13" s="9" t="str">
        <f>VLOOKUP(B13,[38]Sheet1!$D$2:$F$180,3,FALSE)</f>
        <v>2017-490105-SFSP-586</v>
      </c>
      <c r="K13" s="4"/>
      <c r="N13" s="4" t="str">
        <f>VLOOKUP(B13,'[5]Federal Grants'!$B$9:$W$430,22,FALSE)</f>
        <v>17-490105-Title I-141</v>
      </c>
      <c r="O13" s="4"/>
      <c r="P13" s="4"/>
      <c r="Q13" s="4"/>
      <c r="R13" s="4"/>
      <c r="S13" s="4"/>
      <c r="T13" s="4"/>
      <c r="V13" s="11" t="str">
        <f>VLOOKUP(B13,'[9]Federal Grants'!$B$9:$W$430,22,FALSE)</f>
        <v>2017-490105-IDEA-341</v>
      </c>
      <c r="Z13" s="11" t="str">
        <f>VLOOKUP(B13,[24]!Table6623[[Agency Code 
(3)]:[DPI Grant Number 
(13)]],22,FALSE)</f>
        <v>17-490105-Pre-S-347</v>
      </c>
      <c r="AC13" s="4"/>
      <c r="AF13" s="10" t="str">
        <f>VLOOKUP(B13,'[15]Federal Grants'!$B$9:$W$312,22,FALSE)</f>
        <v>17-490105-Title III A-391</v>
      </c>
      <c r="AH13" s="10" t="str">
        <f>VLOOKUP(B13,'[17]Federal Grants'!$B$9:$W$430,22,FALSE)</f>
        <v>17-490105-Title II-365</v>
      </c>
    </row>
    <row r="14" spans="1:38" x14ac:dyDescent="0.25">
      <c r="A14" s="10" t="s">
        <v>8</v>
      </c>
      <c r="B14" s="13" t="s">
        <v>535</v>
      </c>
      <c r="D14" s="10" t="str">
        <f t="shared" si="0"/>
        <v>2017-180112-NSL-547</v>
      </c>
      <c r="I14" s="9"/>
      <c r="K14" s="4"/>
      <c r="N14" s="4" t="str">
        <f>VLOOKUP(B14,'[5]Federal Grants'!$B$9:$W$430,22,FALSE)</f>
        <v>17-180112-Title I-141</v>
      </c>
      <c r="O14" s="4"/>
      <c r="P14" s="4"/>
      <c r="Q14" s="4"/>
      <c r="R14" s="4"/>
      <c r="S14" s="4"/>
      <c r="T14" s="4"/>
      <c r="V14" s="11" t="str">
        <f>VLOOKUP(B14,'[9]Federal Grants'!$B$9:$W$430,22,FALSE)</f>
        <v>2017-180112-IDEA-341</v>
      </c>
      <c r="Z14" s="11" t="str">
        <f>VLOOKUP(B14,[24]!Table6623[[Agency Code 
(3)]:[DPI Grant Number 
(13)]],22,FALSE)</f>
        <v>17-180112-Pre-S-347</v>
      </c>
      <c r="AC14" s="4"/>
      <c r="AD14" s="10" t="str">
        <f>VLOOKUP(B14,'[13]Federal Grants'!$B$8:$W$26,22,FALSE)</f>
        <v>2016-17-180112-SPDG-349</v>
      </c>
      <c r="AF14" s="10" t="str">
        <f>VLOOKUP(B14,'[15]Federal Grants'!$B$9:$W$312,22,FALSE)</f>
        <v>17-180112-Title III A-391</v>
      </c>
      <c r="AH14" s="10" t="str">
        <f>VLOOKUP(B14,'[17]Federal Grants'!$B$9:$W$430,22,FALSE)</f>
        <v>17-180112-Title II-365</v>
      </c>
    </row>
    <row r="15" spans="1:38" x14ac:dyDescent="0.25">
      <c r="A15" s="10" t="s">
        <v>9</v>
      </c>
      <c r="B15" s="13" t="s">
        <v>536</v>
      </c>
      <c r="D15" s="10" t="str">
        <f t="shared" si="0"/>
        <v>2017-480119-NSL-547</v>
      </c>
      <c r="I15" s="9" t="str">
        <f>VLOOKUP(B15,[38]Sheet1!$D$2:$F$180,3,FALSE)</f>
        <v>2017-480119-SFSP-586</v>
      </c>
      <c r="K15" s="4"/>
      <c r="N15" s="4" t="str">
        <f>VLOOKUP(B15,'[5]Federal Grants'!$B$9:$W$430,22,FALSE)</f>
        <v>17-480119-Title I-141</v>
      </c>
      <c r="O15" s="4"/>
      <c r="P15" s="4"/>
      <c r="Q15" s="4"/>
      <c r="R15" s="4"/>
      <c r="S15" s="4"/>
      <c r="T15" s="4"/>
      <c r="V15" s="11" t="str">
        <f>VLOOKUP(B15,'[9]Federal Grants'!$B$9:$W$430,22,FALSE)</f>
        <v>2017-480119-IDEA-341</v>
      </c>
      <c r="Z15" s="11" t="str">
        <f>VLOOKUP(B15,[24]!Table6623[[Agency Code 
(3)]:[DPI Grant Number 
(13)]],22,FALSE)</f>
        <v>17-480119-Pre-S-347</v>
      </c>
      <c r="AC15" s="4"/>
      <c r="AF15" s="10" t="str">
        <f>VLOOKUP(B15,'[15]Federal Grants'!$B$9:$W$312,22,FALSE)</f>
        <v>17-480119-Title III A-391</v>
      </c>
      <c r="AH15" s="10" t="str">
        <f>VLOOKUP(B15,'[17]Federal Grants'!$B$9:$W$430,22,FALSE)</f>
        <v>17-480119-Title II-365</v>
      </c>
    </row>
    <row r="16" spans="1:38" x14ac:dyDescent="0.25">
      <c r="A16" s="10" t="s">
        <v>10</v>
      </c>
      <c r="B16" s="13" t="s">
        <v>537</v>
      </c>
      <c r="D16" s="10" t="str">
        <f t="shared" si="0"/>
        <v>2017-340140-NSL-547</v>
      </c>
      <c r="F16" s="11" t="str">
        <f>CONCATENATE(2017,"-",B16,"-","NSL-Snacks","-",566)</f>
        <v>2017-340140-NSL-Snacks-566</v>
      </c>
      <c r="I16" s="9" t="str">
        <f>VLOOKUP(B16,[38]Sheet1!$D$2:$F$180,3,FALSE)</f>
        <v>2017-340140-SFSP-586</v>
      </c>
      <c r="J16" s="10" t="str">
        <f>VLOOKUP(B16,'[1]Federal Grants'!$B$9:$W$28,22,FALSE)</f>
        <v>FY 17-340140-Equip-531</v>
      </c>
      <c r="K16" s="4" t="str">
        <f>VLOOKUP(B16,'[2]Federal Grants'!$B$8:$W$57,22,FALSE)</f>
        <v>2016-340140-FF&amp;VP-594</v>
      </c>
      <c r="L16" s="11" t="str">
        <f>VLOOKUP(B16,'[3]Federal Grants'!$B$9:$W$58,22,0)</f>
        <v>2017-340140-FF&amp;V-376</v>
      </c>
      <c r="N16" s="4" t="str">
        <f>VLOOKUP(B16,'[5]Federal Grants'!$B$9:$W$430,22,FALSE)</f>
        <v>17-340140-Title I-141</v>
      </c>
      <c r="O16" s="4"/>
      <c r="P16" s="4"/>
      <c r="Q16" s="4"/>
      <c r="R16" s="4"/>
      <c r="S16" s="4"/>
      <c r="T16" s="4"/>
      <c r="V16" s="11" t="str">
        <f>VLOOKUP(B16,'[9]Federal Grants'!$B$9:$W$430,22,FALSE)</f>
        <v>2017-340140-IDEA-341</v>
      </c>
      <c r="X16" s="10" t="str">
        <f>VLOOKUP(B16,'[11]Federal Grants'!$B$8:$W$80,22, FALSE)</f>
        <v>2017-340140-CP-CTE-400</v>
      </c>
      <c r="Z16" s="11" t="str">
        <f>VLOOKUP(B16,[24]!Table6623[[Agency Code 
(3)]:[DPI Grant Number 
(13)]],22,FALSE)</f>
        <v>17-340140-Pre-S-347</v>
      </c>
      <c r="AC16" s="4"/>
      <c r="AF16" s="10" t="str">
        <f>VLOOKUP(B16,'[15]Federal Grants'!$B$9:$W$312,22,FALSE)</f>
        <v>17-340140-Title III A-391</v>
      </c>
      <c r="AH16" s="10" t="str">
        <f>VLOOKUP(B16,'[17]Federal Grants'!$B$9:$W$430,22,FALSE)</f>
        <v>17-340140-Title II-365</v>
      </c>
    </row>
    <row r="17" spans="1:38" x14ac:dyDescent="0.25">
      <c r="A17" s="10" t="s">
        <v>11</v>
      </c>
      <c r="B17" s="13" t="s">
        <v>538</v>
      </c>
      <c r="C17" s="10" t="str">
        <f t="shared" ref="C17:C23" si="1">CONCATENATE(2017,"-",B17,"-","SB","-",546)</f>
        <v>2017-440147-SB-546</v>
      </c>
      <c r="D17" s="10" t="str">
        <f t="shared" si="0"/>
        <v>2017-440147-NSL-547</v>
      </c>
      <c r="F17" s="11" t="str">
        <f>CONCATENATE(2017,"-",B17,"-","NSL-Snacks","-",566)</f>
        <v>2017-440147-NSL-Snacks-566</v>
      </c>
      <c r="G17" s="10" t="str">
        <f>VLOOKUP(B17,[39]Sheet1!$D$2:$F$107,3,FALSE)</f>
        <v>2017-440147-SMP-548</v>
      </c>
      <c r="I17" s="9" t="str">
        <f>VLOOKUP(B17,[38]Sheet1!$D$2:$F$180,3,FALSE)</f>
        <v>2017-440147-SFSP-586</v>
      </c>
      <c r="K17" s="4" t="str">
        <f>VLOOKUP(B17,'[2]Federal Grants'!$B$8:$W$57,22,FALSE)</f>
        <v>2016-440147-FF&amp;VP-594</v>
      </c>
      <c r="L17" s="11" t="str">
        <f>VLOOKUP(B17,'[3]Federal Grants'!$B$9:$W$58,22,0)</f>
        <v>2017-440147-FF&amp;V-376</v>
      </c>
      <c r="M17" s="11" t="str">
        <f>VLOOKUP(B17,'[4]Federal Grants'!$B$8:$W$27,22,FALSE)</f>
        <v>FY 17-440147-730 599-Bully</v>
      </c>
      <c r="N17" s="4" t="str">
        <f>VLOOKUP(B17,'[5]Federal Grants'!$B$9:$W$430,22,FALSE)</f>
        <v>17-440147-Title I-141</v>
      </c>
      <c r="O17" s="4" t="str">
        <f>VLOOKUP(B17,'[6]Federal Grants'!$B$9:$W$44,22,FALSE)</f>
        <v>2017-440147-Focus-145</v>
      </c>
      <c r="P17" s="4"/>
      <c r="Q17" s="4"/>
      <c r="R17" s="10" t="s">
        <v>2028</v>
      </c>
      <c r="S17" s="4"/>
      <c r="T17" s="4" t="str">
        <f>VLOOKUP(B17,'[7]Federal Grants'!$B$8:$W$17,22,FALSE)</f>
        <v>2016-440147-Cohort I-154</v>
      </c>
      <c r="V17" s="11" t="str">
        <f>VLOOKUP(B17,'[9]Federal Grants'!$B$9:$W$430,22,FALSE)</f>
        <v>2017-440147-IDEA-341</v>
      </c>
      <c r="X17" s="10" t="str">
        <f>VLOOKUP(B17,'[11]Federal Grants'!$B$8:$W$80,22, FALSE)</f>
        <v>2017-440147-CP-CTE-400</v>
      </c>
      <c r="Z17" s="11" t="str">
        <f>VLOOKUP(B17,[24]!Table6623[[Agency Code 
(3)]:[DPI Grant Number 
(13)]],22,FALSE)</f>
        <v>17-440147-Pre-S-347</v>
      </c>
      <c r="AB17" s="10" t="str">
        <f>VLOOKUP(B17,'[12]Federal Grants'!$B$8:$W$22,22,FALSE)</f>
        <v>2017-440147-Homeless-335</v>
      </c>
      <c r="AC17" s="4" t="str">
        <f>CONCATENATE("17","-",B17,"-",367,"-","CLC")</f>
        <v>17-440147-367-CLC</v>
      </c>
      <c r="AF17" s="10" t="str">
        <f>VLOOKUP(B17,'[15]Federal Grants'!$B$9:$W$312,22,FALSE)</f>
        <v>17-440147-Title III A-391</v>
      </c>
      <c r="AH17" s="10" t="str">
        <f>VLOOKUP(B17,'[17]Federal Grants'!$B$9:$W$430,22,FALSE)</f>
        <v>17-440147-Title II-365</v>
      </c>
      <c r="AJ17" s="11" t="str">
        <f>VLOOKUP(B17,'[19]Federal Grants'!$B$8:$W$22,22,FALSE)</f>
        <v>2016-17-440147-WILY-334</v>
      </c>
      <c r="AL17" s="10" t="str">
        <f>'[21]Federal Grants'!$W$9</f>
        <v>FY2017-440147-Refugee-538</v>
      </c>
    </row>
    <row r="18" spans="1:38" x14ac:dyDescent="0.25">
      <c r="A18" s="10" t="s">
        <v>12</v>
      </c>
      <c r="B18" s="13" t="s">
        <v>539</v>
      </c>
      <c r="C18" s="10" t="str">
        <f t="shared" si="1"/>
        <v>2017-610154-SB-546</v>
      </c>
      <c r="D18" s="10" t="str">
        <f t="shared" si="0"/>
        <v>2017-610154-NSL-547</v>
      </c>
      <c r="F18" s="11" t="str">
        <f>CONCATENATE(2017,"-",B18,"-","NSL-Snacks","-",566)</f>
        <v>2017-610154-NSL-Snacks-566</v>
      </c>
      <c r="I18" s="9" t="str">
        <f>VLOOKUP(B18,[38]Sheet1!$D$2:$F$180,3,FALSE)</f>
        <v>2017-610154-SFSP-586</v>
      </c>
      <c r="K18" s="4"/>
      <c r="N18" s="4" t="str">
        <f>VLOOKUP(B18,'[5]Federal Grants'!$B$9:$W$430,22,FALSE)</f>
        <v>17-610154-Title I-141</v>
      </c>
      <c r="O18" s="4"/>
      <c r="P18" s="4"/>
      <c r="Q18" s="4"/>
      <c r="R18" s="4"/>
      <c r="S18" s="4"/>
      <c r="T18" s="4"/>
      <c r="V18" s="11" t="str">
        <f>VLOOKUP(B18,'[9]Federal Grants'!$B$9:$W$430,22,FALSE)</f>
        <v>2017-610154-IDEA-341</v>
      </c>
      <c r="Z18" s="11" t="str">
        <f>VLOOKUP(B18,[24]!Table6623[[Agency Code 
(3)]:[DPI Grant Number 
(13)]],22,FALSE)</f>
        <v>17-610154-Pre-S-347</v>
      </c>
      <c r="AC18" s="4" t="str">
        <f>CONCATENATE("17","-",B18,"-",367,"-","CLC")</f>
        <v>17-610154-367-CLC</v>
      </c>
      <c r="AF18" s="10" t="str">
        <f>VLOOKUP(B18,'[15]Federal Grants'!$B$9:$W$312,22,FALSE)</f>
        <v>17-610154-Title III A-391</v>
      </c>
      <c r="AH18" s="10" t="str">
        <f>VLOOKUP(B18,'[17]Federal Grants'!$B$9:$W$430,22,FALSE)</f>
        <v>17-610154-Title II-365</v>
      </c>
    </row>
    <row r="19" spans="1:38" x14ac:dyDescent="0.25">
      <c r="A19" s="10" t="s">
        <v>13</v>
      </c>
      <c r="B19" s="13" t="s">
        <v>540</v>
      </c>
      <c r="C19" s="10" t="str">
        <f t="shared" si="1"/>
        <v>2017-330161-SB-546</v>
      </c>
      <c r="D19" s="10" t="str">
        <f t="shared" si="0"/>
        <v>2017-330161-NSL-547</v>
      </c>
      <c r="I19" s="9"/>
      <c r="K19" s="4"/>
      <c r="N19" s="4" t="str">
        <f>VLOOKUP(B19,'[5]Federal Grants'!$B$9:$W$430,22,FALSE)</f>
        <v>17-330161-Title I-141</v>
      </c>
      <c r="O19" s="4"/>
      <c r="P19" s="4"/>
      <c r="Q19" s="4"/>
      <c r="R19" s="4"/>
      <c r="S19" s="4"/>
      <c r="T19" s="4"/>
      <c r="V19" s="11" t="str">
        <f>VLOOKUP(B19,'[9]Federal Grants'!$B$9:$W$430,22,FALSE)</f>
        <v>2017-330161-IDEA-341</v>
      </c>
      <c r="Z19" s="11" t="str">
        <f>VLOOKUP(B19,[24]!Table6623[[Agency Code 
(3)]:[DPI Grant Number 
(13)]],22,FALSE)</f>
        <v>17-330161-Pre-S-347</v>
      </c>
      <c r="AC19" s="4"/>
      <c r="AH19" s="10" t="str">
        <f>VLOOKUP(B19,'[17]Federal Grants'!$B$9:$W$430,22,FALSE)</f>
        <v>17-330161-Title II-365</v>
      </c>
    </row>
    <row r="20" spans="1:38" x14ac:dyDescent="0.25">
      <c r="A20" s="10" t="s">
        <v>14</v>
      </c>
      <c r="B20" s="13" t="s">
        <v>541</v>
      </c>
      <c r="C20" s="10" t="str">
        <f t="shared" si="1"/>
        <v>2017-672450-SB-546</v>
      </c>
      <c r="D20" s="10" t="str">
        <f t="shared" si="0"/>
        <v>2017-672450-NSL-547</v>
      </c>
      <c r="I20" s="9"/>
      <c r="K20" s="4"/>
      <c r="N20" s="4" t="str">
        <f>VLOOKUP(B20,'[5]Federal Grants'!$B$9:$W$430,22,FALSE)</f>
        <v>17-672450-Title I-141</v>
      </c>
      <c r="O20" s="4" t="str">
        <f>VLOOKUP(B20,'[6]Federal Grants'!$B$9:$W$44,22,FALSE)</f>
        <v>2017-672450-Focus-145</v>
      </c>
      <c r="P20" s="4"/>
      <c r="Q20" s="4"/>
      <c r="R20" s="4"/>
      <c r="S20" s="4"/>
      <c r="T20" s="4"/>
      <c r="V20" s="11" t="str">
        <f>VLOOKUP(B20,'[9]Federal Grants'!$B$9:$W$430,22,FALSE)</f>
        <v>2017-672450-IDEA-341</v>
      </c>
      <c r="X20" s="10" t="str">
        <f>VLOOKUP(B20,'[11]Federal Grants'!$B$8:$W$80,22, FALSE)</f>
        <v>2017-672450-CP-CTE-400</v>
      </c>
      <c r="Z20" s="11" t="str">
        <f>VLOOKUP(B20,[24]!Table6623[[Agency Code 
(3)]:[DPI Grant Number 
(13)]],22,FALSE)</f>
        <v>17-672450-Pre-S-347</v>
      </c>
      <c r="AC20" s="4"/>
      <c r="AF20" s="10" t="str">
        <f>VLOOKUP(B20,'[15]Federal Grants'!$B$9:$W$312,22,FALSE)</f>
        <v>17-672450-Title III A-391</v>
      </c>
      <c r="AH20" s="10" t="str">
        <f>VLOOKUP(B20,'[17]Federal Grants'!$B$9:$W$430,22,FALSE)</f>
        <v>17-672450-Title II-365</v>
      </c>
    </row>
    <row r="21" spans="1:38" x14ac:dyDescent="0.25">
      <c r="A21" s="10" t="s">
        <v>15</v>
      </c>
      <c r="B21" s="14" t="s">
        <v>542</v>
      </c>
      <c r="C21" s="10" t="str">
        <f t="shared" si="1"/>
        <v>2017-020170-SB-546</v>
      </c>
      <c r="D21" s="10" t="str">
        <f t="shared" si="0"/>
        <v>2017-020170-NSL-547</v>
      </c>
      <c r="F21" s="11" t="str">
        <f>CONCATENATE(2017,"-",B21,"-","NSL-Snacks","-",566)</f>
        <v>2017-020170-NSL-Snacks-566</v>
      </c>
      <c r="I21" s="9" t="str">
        <f>VLOOKUP(B21,[38]Sheet1!$D$2:$F$180,3,FALSE)</f>
        <v>2017-020170-SFSP-586</v>
      </c>
      <c r="J21" s="10" t="str">
        <f>VLOOKUP(B21,'[1]Federal Grants'!$B$9:$W$28,22,FALSE)</f>
        <v>FY 17-020170-Equip-531</v>
      </c>
      <c r="K21" s="4" t="str">
        <f>VLOOKUP(B21,'[2]Federal Grants'!$B$8:$W$57,22,FALSE)</f>
        <v>2016-020170-FF&amp;VP-594</v>
      </c>
      <c r="L21" s="11" t="str">
        <f>VLOOKUP(B21,'[3]Federal Grants'!$B$9:$W$58,22,0)</f>
        <v>2017-020170-FF&amp;V-376</v>
      </c>
      <c r="N21" s="4" t="str">
        <f>VLOOKUP(B21,'[5]Federal Grants'!$B$9:$W$430,22,FALSE)</f>
        <v>17-020170-Title I-141</v>
      </c>
      <c r="O21" s="4"/>
      <c r="P21" s="4"/>
      <c r="Q21" s="4"/>
      <c r="R21" s="10" t="s">
        <v>2029</v>
      </c>
      <c r="S21" s="4"/>
      <c r="T21" s="4"/>
      <c r="V21" s="11" t="str">
        <f>VLOOKUP(B21,'[9]Federal Grants'!$B$9:$W$430,22,FALSE)</f>
        <v>2017-020170-IDEA-341</v>
      </c>
      <c r="X21" s="10" t="str">
        <f>VLOOKUP(B21,'[11]Federal Grants'!$B$8:$W$80,22, FALSE)</f>
        <v>2017-020170-CP-CTE-400</v>
      </c>
      <c r="Z21" s="11" t="str">
        <f>VLOOKUP(B21,[24]!Table6623[[Agency Code 
(3)]:[DPI Grant Number 
(13)]],22,FALSE)</f>
        <v>17-020170-Pre-S-347</v>
      </c>
      <c r="AC21" s="4" t="str">
        <f>CONCATENATE("17","-",B21,"-",367,"-","CLC")</f>
        <v>17-020170-367-CLC</v>
      </c>
      <c r="AF21" s="10" t="str">
        <f>VLOOKUP(B21,'[15]Federal Grants'!$B$9:$W$312,22,FALSE)</f>
        <v>17-020170-Title III A-391</v>
      </c>
      <c r="AH21" s="10" t="str">
        <f>VLOOKUP(B21,'[17]Federal Grants'!$B$9:$W$430,22,FALSE)</f>
        <v>17-020170-Title II-365</v>
      </c>
    </row>
    <row r="22" spans="1:38" x14ac:dyDescent="0.25">
      <c r="A22" s="10" t="s">
        <v>16</v>
      </c>
      <c r="B22" s="14" t="s">
        <v>543</v>
      </c>
      <c r="C22" s="10" t="str">
        <f t="shared" si="1"/>
        <v>2017-050182-SB-546</v>
      </c>
      <c r="D22" s="10" t="str">
        <f t="shared" si="0"/>
        <v>2017-050182-NSL-547</v>
      </c>
      <c r="F22" s="42"/>
      <c r="G22" s="10" t="str">
        <f>VLOOKUP(B22,[39]Sheet1!$D$2:$F$107,3,FALSE)</f>
        <v>2017-050182-SMP-548</v>
      </c>
      <c r="I22" s="9"/>
      <c r="K22" s="4"/>
      <c r="N22" s="4" t="str">
        <f>VLOOKUP(B22,'[5]Federal Grants'!$B$9:$W$430,22,FALSE)</f>
        <v>17-050182-Title I-141</v>
      </c>
      <c r="O22" s="4"/>
      <c r="P22" s="4"/>
      <c r="Q22" s="4"/>
      <c r="R22" s="4"/>
      <c r="S22" s="4"/>
      <c r="T22" s="4"/>
      <c r="V22" s="11" t="str">
        <f>VLOOKUP(B22,'[9]Federal Grants'!$B$9:$W$430,22,FALSE)</f>
        <v>2017-050182-IDEA-341</v>
      </c>
      <c r="W22" s="11" t="str">
        <f>VLOOKUP(B22,'[10]Federal Grants'!$B$8:$W$66,22,FALSE)</f>
        <v>2017-050182-IDEA-342</v>
      </c>
      <c r="Z22" s="11" t="str">
        <f>VLOOKUP(B22,[24]!Table6623[[Agency Code 
(3)]:[DPI Grant Number 
(13)]],22,FALSE)</f>
        <v>17-050182-Pre-S-347</v>
      </c>
      <c r="AB22" s="10" t="str">
        <f>VLOOKUP(B22,'[12]Federal Grants'!$B$8:$W$22,22,FALSE)</f>
        <v>2017-050182-Homeless-335</v>
      </c>
      <c r="AC22" s="4"/>
      <c r="AF22" s="10" t="str">
        <f>VLOOKUP(B22,'[15]Federal Grants'!$B$9:$W$312,22,FALSE)</f>
        <v>17-050182-Title III A-391</v>
      </c>
      <c r="AH22" s="10" t="str">
        <f>VLOOKUP(B22,'[17]Federal Grants'!$B$9:$W$430,22,FALSE)</f>
        <v>17-050182-Title II-365</v>
      </c>
    </row>
    <row r="23" spans="1:38" x14ac:dyDescent="0.25">
      <c r="A23" s="10" t="s">
        <v>17</v>
      </c>
      <c r="B23" s="13" t="s">
        <v>544</v>
      </c>
      <c r="C23" s="10" t="str">
        <f t="shared" si="1"/>
        <v>2017-370196-SB-546</v>
      </c>
      <c r="D23" s="10" t="str">
        <f t="shared" si="0"/>
        <v>2017-370196-NSL-547</v>
      </c>
      <c r="F23" s="42"/>
      <c r="I23" s="9" t="str">
        <f>VLOOKUP(B23,[38]Sheet1!$D$2:$F$180,3,FALSE)</f>
        <v>2017-370196-SFSP-586</v>
      </c>
      <c r="K23" s="4"/>
      <c r="N23" s="4" t="str">
        <f>VLOOKUP(B23,'[5]Federal Grants'!$B$9:$W$430,22,FALSE)</f>
        <v>17-370196-Title I-141</v>
      </c>
      <c r="O23" s="4"/>
      <c r="P23" s="4"/>
      <c r="Q23" s="4"/>
      <c r="R23" s="4"/>
      <c r="S23" s="4"/>
      <c r="T23" s="4"/>
      <c r="V23" s="11" t="str">
        <f>VLOOKUP(B23,'[9]Federal Grants'!$B$9:$W$430,22,FALSE)</f>
        <v>2017-370196-IDEA-341</v>
      </c>
      <c r="Z23" s="11" t="str">
        <f>VLOOKUP(B23,[24]!Table6623[[Agency Code 
(3)]:[DPI Grant Number 
(13)]],22,FALSE)</f>
        <v>17-370196-Pre-S-347</v>
      </c>
      <c r="AC23" s="4"/>
      <c r="AH23" s="10" t="str">
        <f>VLOOKUP(B23,'[17]Federal Grants'!$B$9:$W$430,22,FALSE)</f>
        <v>17-370196-Title II-365</v>
      </c>
    </row>
    <row r="24" spans="1:38" x14ac:dyDescent="0.25">
      <c r="A24" s="10" t="s">
        <v>18</v>
      </c>
      <c r="B24" s="13" t="s">
        <v>545</v>
      </c>
      <c r="D24" s="10" t="str">
        <f t="shared" si="0"/>
        <v>2017-710203-NSL-547</v>
      </c>
      <c r="F24" s="42"/>
      <c r="I24" s="9"/>
      <c r="K24" s="4"/>
      <c r="N24" s="4" t="str">
        <f>VLOOKUP(B24,'[5]Federal Grants'!$B$9:$W$430,22,FALSE)</f>
        <v>17-710203-Title I-141</v>
      </c>
      <c r="O24" s="4"/>
      <c r="P24" s="4"/>
      <c r="Q24" s="4"/>
      <c r="R24" s="4"/>
      <c r="S24" s="4"/>
      <c r="T24" s="4"/>
      <c r="V24" s="11" t="str">
        <f>VLOOKUP(B24,'[9]Federal Grants'!$B$9:$W$430,22,FALSE)</f>
        <v>2017-710203-IDEA-341</v>
      </c>
      <c r="Z24" s="11" t="str">
        <f>VLOOKUP(B24,[24]!Table6623[[Agency Code 
(3)]:[DPI Grant Number 
(13)]],22,FALSE)</f>
        <v>17-710203-Pre-S-347</v>
      </c>
      <c r="AC24" s="4"/>
      <c r="AH24" s="10" t="str">
        <f>VLOOKUP(B24,'[17]Federal Grants'!$B$9:$W$430,22,FALSE)</f>
        <v>17-710203-Title II-365</v>
      </c>
    </row>
    <row r="25" spans="1:38" x14ac:dyDescent="0.25">
      <c r="A25" s="10" t="s">
        <v>19</v>
      </c>
      <c r="B25" s="13" t="s">
        <v>546</v>
      </c>
      <c r="C25" s="10" t="str">
        <f t="shared" ref="C25:C27" si="2">CONCATENATE(2017,"-",B25,"-","SB","-",546)</f>
        <v>2017-180217-SB-546</v>
      </c>
      <c r="D25" s="10" t="str">
        <f t="shared" si="0"/>
        <v>2017-180217-NSL-547</v>
      </c>
      <c r="F25" s="11" t="str">
        <f>CONCATENATE(2017,"-",B25,"-","NSL-Snacks","-",566)</f>
        <v>2017-180217-NSL-Snacks-566</v>
      </c>
      <c r="I25" s="9" t="str">
        <f>VLOOKUP(B25,[38]Sheet1!$D$2:$F$180,3,FALSE)</f>
        <v>2017-180217-SFSP-586</v>
      </c>
      <c r="K25" s="4"/>
      <c r="N25" s="4" t="str">
        <f>VLOOKUP(B25,'[5]Federal Grants'!$B$9:$W$430,22,FALSE)</f>
        <v>17-180217-Title I-141</v>
      </c>
      <c r="O25" s="4"/>
      <c r="P25" s="4"/>
      <c r="Q25" s="4"/>
      <c r="R25" s="4"/>
      <c r="S25" s="4"/>
      <c r="T25" s="4"/>
      <c r="V25" s="11" t="str">
        <f>VLOOKUP(B25,'[9]Federal Grants'!$B$9:$W$430,22,FALSE)</f>
        <v>2017-180217-IDEA-341</v>
      </c>
      <c r="Z25" s="11" t="str">
        <f>VLOOKUP(B25,[24]!Table6623[[Agency Code 
(3)]:[DPI Grant Number 
(13)]],22,FALSE)</f>
        <v>17-180217-Pre-S-347</v>
      </c>
      <c r="AC25" s="4" t="str">
        <f>CONCATENATE("17","-",B25,"-",367,"-","CLC")</f>
        <v>17-180217-367-CLC</v>
      </c>
      <c r="AE25" s="10" t="str">
        <f>VLOOKUP(B25,'[14]Federal Grants'!$B$8:$W$33,22,FALSE)</f>
        <v>FY 2017-180217-R&amp;LI-368</v>
      </c>
      <c r="AF25" s="10" t="str">
        <f>VLOOKUP(B25,'[15]Federal Grants'!$B$9:$W$312,22,FALSE)</f>
        <v>17-180217-Title III A-391</v>
      </c>
      <c r="AH25" s="10" t="str">
        <f>VLOOKUP(B25,'[17]Federal Grants'!$B$9:$W$430,22,FALSE)</f>
        <v>17-180217-Title II-365</v>
      </c>
    </row>
    <row r="26" spans="1:38" x14ac:dyDescent="0.25">
      <c r="A26" s="10" t="s">
        <v>20</v>
      </c>
      <c r="B26" s="13" t="s">
        <v>547</v>
      </c>
      <c r="C26" s="10" t="str">
        <f t="shared" si="2"/>
        <v>2017-550231-SB-546</v>
      </c>
      <c r="D26" s="10" t="str">
        <f t="shared" si="0"/>
        <v>2017-550231-NSL-547</v>
      </c>
      <c r="F26" s="42"/>
      <c r="I26" s="9"/>
      <c r="K26" s="4"/>
      <c r="N26" s="4" t="str">
        <f>VLOOKUP(B26,'[5]Federal Grants'!$B$9:$W$430,22,FALSE)</f>
        <v>17-550231-Title I-141</v>
      </c>
      <c r="O26" s="4"/>
      <c r="P26" s="4"/>
      <c r="Q26" s="4"/>
      <c r="R26" s="4"/>
      <c r="S26" s="4"/>
      <c r="T26" s="4"/>
      <c r="V26" s="11" t="str">
        <f>VLOOKUP(B26,'[9]Federal Grants'!$B$9:$W$430,22,FALSE)</f>
        <v>2017-550231-IDEA-341</v>
      </c>
      <c r="Z26" s="11" t="str">
        <f>VLOOKUP(B26,[24]!Table6623[[Agency Code 
(3)]:[DPI Grant Number 
(13)]],22,FALSE)</f>
        <v>17-550231-Pre-S-347</v>
      </c>
      <c r="AC26" s="4"/>
      <c r="AF26" s="10" t="str">
        <f>VLOOKUP(B26,'[15]Federal Grants'!$B$9:$W$312,22,FALSE)</f>
        <v>17-550231-Title III A-391</v>
      </c>
      <c r="AH26" s="10" t="str">
        <f>VLOOKUP(B26,'[17]Federal Grants'!$B$9:$W$430,22,FALSE)</f>
        <v>17-550231-Title II-365</v>
      </c>
    </row>
    <row r="27" spans="1:38" x14ac:dyDescent="0.25">
      <c r="A27" s="10" t="s">
        <v>21</v>
      </c>
      <c r="B27" s="13" t="s">
        <v>548</v>
      </c>
      <c r="C27" s="10" t="str">
        <f t="shared" si="2"/>
        <v>2017-320245-SB-546</v>
      </c>
      <c r="D27" s="10" t="str">
        <f t="shared" si="0"/>
        <v>2017-320245-NSL-547</v>
      </c>
      <c r="F27" s="42"/>
      <c r="I27" s="9"/>
      <c r="K27" s="4"/>
      <c r="N27" s="4" t="str">
        <f>VLOOKUP(B27,'[5]Federal Grants'!$B$9:$W$430,22,FALSE)</f>
        <v>17-320245-Title I-141</v>
      </c>
      <c r="O27" s="4"/>
      <c r="P27" s="4"/>
      <c r="Q27" s="4"/>
      <c r="R27" s="4"/>
      <c r="S27" s="4"/>
      <c r="T27" s="4"/>
      <c r="V27" s="11" t="str">
        <f>VLOOKUP(B27,'[9]Federal Grants'!$B$9:$W$430,22,FALSE)</f>
        <v>2017-320245-IDEA-341</v>
      </c>
      <c r="Z27" s="11" t="str">
        <f>VLOOKUP(B27,[24]!Table6623[[Agency Code 
(3)]:[DPI Grant Number 
(13)]],22,FALSE)</f>
        <v>17-320245-Pre-S-347</v>
      </c>
      <c r="AC27" s="4"/>
      <c r="AF27" s="10" t="str">
        <f>VLOOKUP(B27,'[15]Federal Grants'!$B$9:$W$312,22,FALSE)</f>
        <v>17-320245-Title III A-391</v>
      </c>
      <c r="AH27" s="10" t="str">
        <f>VLOOKUP(B27,'[17]Federal Grants'!$B$9:$W$430,22,FALSE)</f>
        <v>17-320245-Title II-365</v>
      </c>
    </row>
    <row r="28" spans="1:38" x14ac:dyDescent="0.25">
      <c r="A28" s="10" t="s">
        <v>22</v>
      </c>
      <c r="B28" s="13" t="s">
        <v>549</v>
      </c>
      <c r="D28" s="10" t="str">
        <f t="shared" si="0"/>
        <v>2017-560280-NSL-547</v>
      </c>
      <c r="F28" s="42"/>
      <c r="I28" s="9" t="str">
        <f>VLOOKUP(B28,[38]Sheet1!$D$2:$F$180,3,FALSE)</f>
        <v>2017-560280-SFSP-586</v>
      </c>
      <c r="K28" s="4" t="str">
        <f>VLOOKUP(B28,'[2]Federal Grants'!$B$8:$W$57,22,FALSE)</f>
        <v>2016-560280-FF&amp;VP-594</v>
      </c>
      <c r="L28" s="11" t="str">
        <f>VLOOKUP(B28,'[3]Federal Grants'!$B$9:$W$58,22,0)</f>
        <v>2017-560280-FF&amp;V-376</v>
      </c>
      <c r="N28" s="4" t="str">
        <f>VLOOKUP(B28,'[5]Federal Grants'!$B$9:$W$430,22,FALSE)</f>
        <v>17-560280-Title I-141</v>
      </c>
      <c r="O28" s="4"/>
      <c r="P28" s="4"/>
      <c r="Q28" s="4"/>
      <c r="R28" s="4"/>
      <c r="S28" s="4"/>
      <c r="T28" s="4"/>
      <c r="V28" s="11" t="str">
        <f>VLOOKUP(B28,'[9]Federal Grants'!$B$9:$W$430,22,FALSE)</f>
        <v>2017-560280-IDEA-341</v>
      </c>
      <c r="X28" s="10" t="str">
        <f>VLOOKUP(B28,'[11]Federal Grants'!$B$8:$W$80,22, FALSE)</f>
        <v>2017-560280-CP-CTE-400</v>
      </c>
      <c r="Y28" s="10" t="str">
        <f>'[22]Federal Grants'!$W$13</f>
        <v>FY2017-560280-NTO-420</v>
      </c>
      <c r="Z28" s="11" t="str">
        <f>VLOOKUP(B28,[24]!Table6623[[Agency Code 
(3)]:[DPI Grant Number 
(13)]],22,FALSE)</f>
        <v>17-560280-Pre-S-347</v>
      </c>
      <c r="AC28" s="4"/>
      <c r="AF28" s="10" t="str">
        <f>VLOOKUP(B28,'[15]Federal Grants'!$B$9:$W$312,22,FALSE)</f>
        <v>17-560280-Title III A-391</v>
      </c>
      <c r="AH28" s="10" t="str">
        <f>VLOOKUP(B28,'[17]Federal Grants'!$B$9:$W$430,22,FALSE)</f>
        <v>17-560280-Title II-365</v>
      </c>
    </row>
    <row r="29" spans="1:38" x14ac:dyDescent="0.25">
      <c r="A29" s="10" t="s">
        <v>23</v>
      </c>
      <c r="B29" s="13" t="s">
        <v>550</v>
      </c>
      <c r="C29" s="10" t="str">
        <f>CONCATENATE(2017,"-",B29,"-","SB","-",546)</f>
        <v>2017-250287-SB-546</v>
      </c>
      <c r="D29" s="10" t="str">
        <f t="shared" si="0"/>
        <v>2017-250287-NSL-547</v>
      </c>
      <c r="F29" s="42"/>
      <c r="G29" s="10" t="str">
        <f>VLOOKUP(B29,[39]Sheet1!$D$2:$F$107,3,FALSE)</f>
        <v>2017-250287-SMP-548</v>
      </c>
      <c r="I29" s="9"/>
      <c r="K29" s="4"/>
      <c r="N29" s="4" t="str">
        <f>VLOOKUP(B29,'[5]Federal Grants'!$B$9:$W$430,22,FALSE)</f>
        <v>17-250287-Title I-141</v>
      </c>
      <c r="O29" s="4"/>
      <c r="P29" s="4"/>
      <c r="Q29" s="4"/>
      <c r="R29" s="4"/>
      <c r="S29" s="4"/>
      <c r="T29" s="4"/>
      <c r="V29" s="11" t="str">
        <f>VLOOKUP(B29,'[9]Federal Grants'!$B$9:$W$430,22,FALSE)</f>
        <v>2017-250287-IDEA-341</v>
      </c>
      <c r="Z29" s="11" t="str">
        <f>VLOOKUP(B29,[24]!Table6623[[Agency Code 
(3)]:[DPI Grant Number 
(13)]],22,FALSE)</f>
        <v>17-250287-Pre-S-347</v>
      </c>
      <c r="AC29" s="4"/>
      <c r="AH29" s="10" t="str">
        <f>VLOOKUP(B29,'[17]Federal Grants'!$B$9:$W$430,22,FALSE)</f>
        <v>17-250287-Title II-365</v>
      </c>
    </row>
    <row r="30" spans="1:38" x14ac:dyDescent="0.25">
      <c r="A30" s="10" t="s">
        <v>24</v>
      </c>
      <c r="B30" s="14" t="s">
        <v>551</v>
      </c>
      <c r="D30" s="10" t="str">
        <f t="shared" si="0"/>
        <v>2017-030308-NSL-547</v>
      </c>
      <c r="F30" s="42"/>
      <c r="I30" s="9" t="str">
        <f>VLOOKUP(B30,[38]Sheet1!$D$2:$F$180,3,FALSE)</f>
        <v>2017-030308-SFSP-586</v>
      </c>
      <c r="K30" s="4" t="str">
        <f>VLOOKUP(B30,'[2]Federal Grants'!$B$8:$W$57,22,FALSE)</f>
        <v>2016-030308-FF&amp;VP-594</v>
      </c>
      <c r="L30" s="11" t="str">
        <f>VLOOKUP(B30,'[3]Federal Grants'!$B$9:$W$58,22,0)</f>
        <v>2017-030308-FF&amp;V-376</v>
      </c>
      <c r="N30" s="4" t="str">
        <f>VLOOKUP(B30,'[5]Federal Grants'!$B$9:$W$430,22,FALSE)</f>
        <v>17-030308-Title I-141</v>
      </c>
      <c r="O30" s="4"/>
      <c r="P30" s="4"/>
      <c r="Q30" s="4"/>
      <c r="R30" s="4"/>
      <c r="S30" s="4"/>
      <c r="T30" s="4"/>
      <c r="V30" s="11" t="str">
        <f>VLOOKUP(B30,'[9]Federal Grants'!$B$9:$W$430,22,FALSE)</f>
        <v>2017-030308-IDEA-341</v>
      </c>
      <c r="Z30" s="11" t="str">
        <f>VLOOKUP(B30,[24]!Table6623[[Agency Code 
(3)]:[DPI Grant Number 
(13)]],22,FALSE)</f>
        <v>17-030308-Pre-S-347</v>
      </c>
      <c r="AC30" s="4"/>
      <c r="AE30" s="10" t="str">
        <f>VLOOKUP(B30,'[14]Federal Grants'!$B$8:$W$33,22,FALSE)</f>
        <v>FY 2017-030308-R&amp;LI-368</v>
      </c>
      <c r="AF30" s="10" t="str">
        <f>VLOOKUP(B30,'[15]Federal Grants'!$B$9:$W$312,22,FALSE)</f>
        <v>17-030308-Title III A-391</v>
      </c>
      <c r="AG30" s="10" t="str">
        <f>VLOOKUP(B30,'[16]Federal Grants'!$B$8:$W$14,22,FALSE)</f>
        <v>17-030308-Immigrant-371</v>
      </c>
      <c r="AH30" s="10" t="str">
        <f>VLOOKUP(B30,'[17]Federal Grants'!$B$9:$W$430,22,FALSE)</f>
        <v>17-030308-Title II-365</v>
      </c>
      <c r="AL30" s="10" t="str">
        <f>'[21]Federal Grants'!$W$10</f>
        <v>FY2017-030308-Refugee-538</v>
      </c>
    </row>
    <row r="31" spans="1:38" x14ac:dyDescent="0.25">
      <c r="A31" s="10" t="s">
        <v>25</v>
      </c>
      <c r="B31" s="13" t="s">
        <v>552</v>
      </c>
      <c r="D31" s="10" t="str">
        <f t="shared" si="0"/>
        <v>2017-040315-NSL-547</v>
      </c>
      <c r="F31" s="11" t="str">
        <f>CONCATENATE(2017,"-",B31,"-","NSL-Snacks","-",566)</f>
        <v>2017-040315-NSL-Snacks-566</v>
      </c>
      <c r="I31" s="9"/>
      <c r="K31" s="4" t="str">
        <f>VLOOKUP(B31,'[2]Federal Grants'!$B$8:$W$57,22,FALSE)</f>
        <v>2016-040315-FF&amp;VP-594</v>
      </c>
      <c r="L31" s="11" t="str">
        <f>VLOOKUP(B31,'[3]Federal Grants'!$B$9:$W$58,22,0)</f>
        <v>2017-040315-FF&amp;V-376</v>
      </c>
      <c r="M31" s="11" t="str">
        <f>VLOOKUP(B31,'[4]Federal Grants'!$B$8:$W$27,22,FALSE)</f>
        <v>FY 17-040315-730 599-Bully</v>
      </c>
      <c r="N31" s="4" t="str">
        <f>VLOOKUP(B31,'[5]Federal Grants'!$B$9:$W$430,22,FALSE)</f>
        <v>17-040315-Title I-141</v>
      </c>
      <c r="O31" s="4" t="str">
        <f>VLOOKUP(B31,'[6]Federal Grants'!$B$9:$W$44,22,FALSE)</f>
        <v>2017-040315-Focus-145</v>
      </c>
      <c r="P31" s="4"/>
      <c r="Q31" s="4"/>
      <c r="R31" s="4"/>
      <c r="S31" s="4"/>
      <c r="T31" s="4"/>
      <c r="V31" s="11" t="str">
        <f>VLOOKUP(B31,'[9]Federal Grants'!$B$9:$W$430,22,FALSE)</f>
        <v>2017-040315-IDEA-341</v>
      </c>
      <c r="Z31" s="11" t="str">
        <f>VLOOKUP(B31,[24]!Table6623[[Agency Code 
(3)]:[DPI Grant Number 
(13)]],22,FALSE)</f>
        <v>17-040315-Pre-S-347</v>
      </c>
      <c r="AC31" s="4" t="str">
        <f>CONCATENATE("17","-",B31,"-",367,"-","CLC")</f>
        <v>17-040315-367-CLC</v>
      </c>
      <c r="AF31" s="10" t="str">
        <f>VLOOKUP(B31,'[15]Federal Grants'!$B$9:$W$312,22,FALSE)</f>
        <v>17-040315-Title III A-391</v>
      </c>
      <c r="AH31" s="10" t="str">
        <f>VLOOKUP(B31,'[17]Federal Grants'!$B$9:$W$430,22,FALSE)</f>
        <v>17-040315-Title II-365</v>
      </c>
      <c r="AK31" s="11" t="str">
        <f>VLOOKUP(B31,'[20]Federal Grants'!$B$8:$W$20,22,FALSE)</f>
        <v>17-040315-InSPIRE-591</v>
      </c>
    </row>
    <row r="32" spans="1:38" x14ac:dyDescent="0.25">
      <c r="A32" s="10" t="s">
        <v>26</v>
      </c>
      <c r="B32" s="13" t="s">
        <v>553</v>
      </c>
      <c r="D32" s="10" t="str">
        <f t="shared" si="0"/>
        <v>2017-140336-NSL-547</v>
      </c>
      <c r="F32" s="42"/>
      <c r="I32" s="9" t="str">
        <f>VLOOKUP(B32,[38]Sheet1!$D$2:$F$180,3,FALSE)</f>
        <v>2017-140336-SFSP-586</v>
      </c>
      <c r="K32" s="4"/>
      <c r="N32" s="4" t="str">
        <f>VLOOKUP(B32,'[5]Federal Grants'!$B$9:$W$430,22,FALSE)</f>
        <v>17-140336-Title I-141</v>
      </c>
      <c r="O32" s="4"/>
      <c r="P32" s="4"/>
      <c r="Q32" s="4"/>
      <c r="R32" s="4"/>
      <c r="S32" s="4"/>
      <c r="T32" s="4"/>
      <c r="V32" s="11" t="str">
        <f>VLOOKUP(B32,'[9]Federal Grants'!$B$9:$W$430,22,FALSE)</f>
        <v>2017-140336-IDEA-341</v>
      </c>
      <c r="Z32" s="11" t="str">
        <f>VLOOKUP(B32,[24]!Table6623[[Agency Code 
(3)]:[DPI Grant Number 
(13)]],22,FALSE)</f>
        <v>17-140336-Pre-S-347</v>
      </c>
      <c r="AC32" s="4"/>
      <c r="AF32" s="10" t="str">
        <f>VLOOKUP(B32,'[15]Federal Grants'!$B$9:$W$312,22,FALSE)</f>
        <v>17-140336-Title III A-391</v>
      </c>
      <c r="AH32" s="10" t="str">
        <f>VLOOKUP(B32,'[17]Federal Grants'!$B$9:$W$430,22,FALSE)</f>
        <v>17-140336-Title II-365</v>
      </c>
    </row>
    <row r="33" spans="1:37" x14ac:dyDescent="0.25">
      <c r="A33" s="10" t="s">
        <v>27</v>
      </c>
      <c r="B33" s="13" t="s">
        <v>554</v>
      </c>
      <c r="D33" s="10" t="str">
        <f t="shared" si="0"/>
        <v>2017-384263-NSL-547</v>
      </c>
      <c r="F33" s="42"/>
      <c r="I33" s="9"/>
      <c r="K33" s="4" t="str">
        <f>VLOOKUP(B33,'[2]Federal Grants'!$B$8:$W$57,22,FALSE)</f>
        <v>2016-384263-FF&amp;VP-594</v>
      </c>
      <c r="L33" s="11" t="str">
        <f>VLOOKUP(B33,'[3]Federal Grants'!$B$9:$W$58,22,0)</f>
        <v>2017-384263-FF&amp;V-376</v>
      </c>
      <c r="N33" s="4" t="str">
        <f>VLOOKUP(B33,'[5]Federal Grants'!$B$9:$W$430,22,FALSE)</f>
        <v>17-384263-Title I-141</v>
      </c>
      <c r="O33" s="4"/>
      <c r="P33" s="4"/>
      <c r="Q33" s="4"/>
      <c r="R33" s="4"/>
      <c r="S33" s="4"/>
      <c r="T33" s="4"/>
      <c r="V33" s="11" t="str">
        <f>VLOOKUP(B33,'[9]Federal Grants'!$B$9:$W$430,22,FALSE)</f>
        <v>2017-384263-IDEA-341</v>
      </c>
      <c r="Z33" s="11" t="str">
        <f>VLOOKUP(B33,[24]!Table6623[[Agency Code 
(3)]:[DPI Grant Number 
(13)]],22,FALSE)</f>
        <v>17-384263-Pre-S-347</v>
      </c>
      <c r="AC33" s="4"/>
      <c r="AH33" s="10" t="str">
        <f>VLOOKUP(B33,'[17]Federal Grants'!$B$9:$W$430,22,FALSE)</f>
        <v>17-384263-Title II-365</v>
      </c>
    </row>
    <row r="34" spans="1:37" x14ac:dyDescent="0.25">
      <c r="A34" s="10" t="s">
        <v>28</v>
      </c>
      <c r="B34" s="13" t="s">
        <v>555</v>
      </c>
      <c r="C34" s="10" t="str">
        <f t="shared" ref="C34:C37" si="3">CONCATENATE(2017,"-",B34,"-","SB","-",546)</f>
        <v>2017-130350-SB-546</v>
      </c>
      <c r="D34" s="10" t="str">
        <f t="shared" si="0"/>
        <v>2017-130350-NSL-547</v>
      </c>
      <c r="F34" s="42"/>
      <c r="G34" s="10" t="str">
        <f>VLOOKUP(B34,[39]Sheet1!$D$2:$F$107,3,FALSE)</f>
        <v>2017-130350-SMP-548</v>
      </c>
      <c r="I34" s="9"/>
      <c r="K34" s="4"/>
      <c r="N34" s="4" t="str">
        <f>VLOOKUP(B34,'[5]Federal Grants'!$B$9:$W$430,22,FALSE)</f>
        <v>17-130350-Title I-141</v>
      </c>
      <c r="O34" s="4"/>
      <c r="P34" s="4"/>
      <c r="Q34" s="4"/>
      <c r="R34" s="4"/>
      <c r="S34" s="4"/>
      <c r="T34" s="4"/>
      <c r="V34" s="11" t="str">
        <f>VLOOKUP(B34,'[9]Federal Grants'!$B$9:$W$430,22,FALSE)</f>
        <v>2017-130350-IDEA-341</v>
      </c>
      <c r="Z34" s="11" t="str">
        <f>VLOOKUP(B34,[24]!Table6623[[Agency Code 
(3)]:[DPI Grant Number 
(13)]],22,FALSE)</f>
        <v>17-130350-Pre-S-347</v>
      </c>
      <c r="AC34" s="4"/>
      <c r="AF34" s="10" t="str">
        <f>VLOOKUP(B34,'[15]Federal Grants'!$B$9:$W$312,22,FALSE)</f>
        <v>17-130350-Title III A-391</v>
      </c>
      <c r="AH34" s="10" t="str">
        <f>VLOOKUP(B34,'[17]Federal Grants'!$B$9:$W$430,22,FALSE)</f>
        <v>17-130350-Title II-365</v>
      </c>
    </row>
    <row r="35" spans="1:37" x14ac:dyDescent="0.25">
      <c r="A35" s="10" t="s">
        <v>29</v>
      </c>
      <c r="B35" s="13" t="s">
        <v>556</v>
      </c>
      <c r="C35" s="10" t="str">
        <f t="shared" si="3"/>
        <v>2017-330364-SB-546</v>
      </c>
      <c r="D35" s="10" t="str">
        <f t="shared" si="0"/>
        <v>2017-330364-NSL-547</v>
      </c>
      <c r="F35" s="42"/>
      <c r="I35" s="9"/>
      <c r="K35" s="4"/>
      <c r="N35" s="4" t="str">
        <f>VLOOKUP(B35,'[5]Federal Grants'!$B$9:$W$430,22,FALSE)</f>
        <v>17-330364-Title I-141</v>
      </c>
      <c r="O35" s="4"/>
      <c r="P35" s="4"/>
      <c r="Q35" s="4"/>
      <c r="R35" s="4"/>
      <c r="S35" s="4"/>
      <c r="T35" s="4"/>
      <c r="V35" s="11" t="str">
        <f>VLOOKUP(B35,'[9]Federal Grants'!$B$9:$W$430,22,FALSE)</f>
        <v>2017-330364-IDEA-341</v>
      </c>
      <c r="Z35" s="11" t="str">
        <f>VLOOKUP(B35,[24]!Table6623[[Agency Code 
(3)]:[DPI Grant Number 
(13)]],22,FALSE)</f>
        <v>17-330364-Pre-S-347</v>
      </c>
      <c r="AC35" s="4"/>
      <c r="AH35" s="10" t="str">
        <f>VLOOKUP(B35,'[17]Federal Grants'!$B$9:$W$430,22,FALSE)</f>
        <v>17-330364-Title II-365</v>
      </c>
    </row>
    <row r="36" spans="1:37" x14ac:dyDescent="0.25">
      <c r="A36" s="10" t="s">
        <v>30</v>
      </c>
      <c r="B36" s="13" t="s">
        <v>557</v>
      </c>
      <c r="C36" s="10" t="str">
        <f t="shared" si="3"/>
        <v>2017-530413-SB-546</v>
      </c>
      <c r="D36" s="10" t="str">
        <f t="shared" si="0"/>
        <v>2017-530413-NSL-547</v>
      </c>
      <c r="F36" s="11" t="str">
        <f>CONCATENATE(2017,"-",B36,"-","NSL-Snacks","-",566)</f>
        <v>2017-530413-NSL-Snacks-566</v>
      </c>
      <c r="I36" s="9" t="str">
        <f>VLOOKUP(B36,[38]Sheet1!$D$2:$F$180,3,FALSE)</f>
        <v>2017-530413-SFSP-586</v>
      </c>
      <c r="K36" s="4" t="str">
        <f>VLOOKUP(B36,'[2]Federal Grants'!$B$8:$W$57,22,FALSE)</f>
        <v>2016-530413-FF&amp;VP-594</v>
      </c>
      <c r="L36" s="11" t="str">
        <f>VLOOKUP(B36,'[3]Federal Grants'!$B$9:$W$58,22,0)</f>
        <v>2017-530413-FF&amp;V-376</v>
      </c>
      <c r="N36" s="4" t="str">
        <f>VLOOKUP(B36,'[5]Federal Grants'!$B$9:$W$430,22,FALSE)</f>
        <v>17-530413-Title I-141</v>
      </c>
      <c r="O36" s="4" t="str">
        <f>VLOOKUP(B36,'[6]Federal Grants'!$B$9:$W$44,22,FALSE)</f>
        <v>2017-530413-Focus-145</v>
      </c>
      <c r="P36" s="4"/>
      <c r="Q36" s="4"/>
      <c r="R36" s="4"/>
      <c r="S36" s="4"/>
      <c r="T36" s="4"/>
      <c r="V36" s="11" t="str">
        <f>VLOOKUP(B36,'[9]Federal Grants'!$B$9:$W$430,22,FALSE)</f>
        <v>2017-530413-IDEA-341</v>
      </c>
      <c r="X36" s="10" t="str">
        <f>VLOOKUP(B36,'[11]Federal Grants'!$B$8:$W$80,22, FALSE)</f>
        <v>2017-530413-CP-CTE-400</v>
      </c>
      <c r="Z36" s="11" t="str">
        <f>VLOOKUP(B36,[24]!Table6623[[Agency Code 
(3)]:[DPI Grant Number 
(13)]],22,FALSE)</f>
        <v>17-530413-Pre-S-347</v>
      </c>
      <c r="AB36" s="10" t="str">
        <f>VLOOKUP(B36,'[12]Federal Grants'!$B$8:$W$22,22,FALSE)</f>
        <v>2017-530413-Homeless-335</v>
      </c>
      <c r="AC36" s="4" t="str">
        <f>CONCATENATE("17","-",B36,"-",367,"-","CLC")</f>
        <v>17-530413-367-CLC</v>
      </c>
      <c r="AF36" s="10" t="str">
        <f>VLOOKUP(B36,'[15]Federal Grants'!$B$9:$W$312,22,FALSE)</f>
        <v>17-530413-Title III A-391</v>
      </c>
      <c r="AH36" s="10" t="str">
        <f>VLOOKUP(B36,'[17]Federal Grants'!$B$9:$W$430,22,FALSE)</f>
        <v>17-530413-Title II-365</v>
      </c>
      <c r="AJ36" s="11" t="str">
        <f>VLOOKUP(B36,'[19]Federal Grants'!$B$8:$W$22,22,FALSE)</f>
        <v>2016-17-530413-WILY-334</v>
      </c>
      <c r="AK36" s="11" t="str">
        <f>VLOOKUP(B36,'[20]Federal Grants'!$B$8:$W$20,22,FALSE)</f>
        <v>17-530413-InSPIRE-591</v>
      </c>
    </row>
    <row r="37" spans="1:37" x14ac:dyDescent="0.25">
      <c r="A37" s="10" t="s">
        <v>31</v>
      </c>
      <c r="B37" s="13" t="s">
        <v>558</v>
      </c>
      <c r="C37" s="10" t="str">
        <f t="shared" si="3"/>
        <v>2017-530422-SB-546</v>
      </c>
      <c r="D37" s="10" t="str">
        <f t="shared" si="0"/>
        <v>2017-530422-NSL-547</v>
      </c>
      <c r="F37" s="42"/>
      <c r="G37" s="10" t="str">
        <f>VLOOKUP(B37,[39]Sheet1!$D$2:$F$107,3,FALSE)</f>
        <v>2017-530422-SMP-548</v>
      </c>
      <c r="I37" s="9" t="str">
        <f>VLOOKUP(B37,[38]Sheet1!$D$2:$F$180,3,FALSE)</f>
        <v>2017-530422-SFSP-586</v>
      </c>
      <c r="K37" s="4"/>
      <c r="N37" s="4" t="str">
        <f>VLOOKUP(B37,'[5]Federal Grants'!$B$9:$W$430,22,FALSE)</f>
        <v>17-530422-Title I-141</v>
      </c>
      <c r="O37" s="4"/>
      <c r="P37" s="4"/>
      <c r="Q37" s="4"/>
      <c r="R37" s="4"/>
      <c r="S37" s="4"/>
      <c r="T37" s="4"/>
      <c r="V37" s="11" t="str">
        <f>VLOOKUP(B37,'[9]Federal Grants'!$B$9:$W$430,22,FALSE)</f>
        <v>2017-530422-IDEA-341</v>
      </c>
      <c r="Z37" s="11" t="str">
        <f>VLOOKUP(B37,[24]!Table6623[[Agency Code 
(3)]:[DPI Grant Number 
(13)]],22,FALSE)</f>
        <v>17-530422-Pre-S-347</v>
      </c>
      <c r="AC37" s="4"/>
      <c r="AF37" s="10" t="str">
        <f>VLOOKUP(B37,'[15]Federal Grants'!$B$9:$W$312,22,FALSE)</f>
        <v>17-530422-Title III A-391</v>
      </c>
      <c r="AH37" s="10" t="str">
        <f>VLOOKUP(B37,'[17]Federal Grants'!$B$9:$W$430,22,FALSE)</f>
        <v>17-530422-Title II-365</v>
      </c>
    </row>
    <row r="38" spans="1:37" x14ac:dyDescent="0.25">
      <c r="A38" s="10" t="s">
        <v>32</v>
      </c>
      <c r="B38" s="13" t="s">
        <v>559</v>
      </c>
      <c r="D38" s="10" t="str">
        <f t="shared" si="0"/>
        <v>2017-330427-NSL-547</v>
      </c>
      <c r="E38" s="11" t="str">
        <f>CONCATENATE(2017,"-",B38,"-","NSL-Snacks","-",561)</f>
        <v>2017-330427-NSL-Snacks-561</v>
      </c>
      <c r="F38" s="42"/>
      <c r="I38" s="9"/>
      <c r="K38" s="4"/>
      <c r="N38" s="4" t="str">
        <f>VLOOKUP(B38,'[5]Federal Grants'!$B$9:$W$430,22,FALSE)</f>
        <v>17-330427-Title I-141</v>
      </c>
      <c r="O38" s="4"/>
      <c r="P38" s="4"/>
      <c r="Q38" s="4"/>
      <c r="R38" s="4"/>
      <c r="S38" s="4"/>
      <c r="T38" s="4"/>
      <c r="V38" s="11" t="str">
        <f>VLOOKUP(B38,'[9]Federal Grants'!$B$9:$W$430,22,FALSE)</f>
        <v>2017-330427-IDEA-341</v>
      </c>
      <c r="Z38" s="11" t="str">
        <f>VLOOKUP(B38,[24]!Table6623[[Agency Code 
(3)]:[DPI Grant Number 
(13)]],22,FALSE)</f>
        <v>17-330427-Pre-S-347</v>
      </c>
      <c r="AC38" s="4"/>
      <c r="AH38" s="10" t="str">
        <f>VLOOKUP(B38,'[17]Federal Grants'!$B$9:$W$430,22,FALSE)</f>
        <v>17-330427-Title II-365</v>
      </c>
    </row>
    <row r="39" spans="1:37" x14ac:dyDescent="0.25">
      <c r="A39" s="10" t="s">
        <v>33</v>
      </c>
      <c r="B39" s="13" t="s">
        <v>560</v>
      </c>
      <c r="D39" s="10" t="str">
        <f t="shared" si="0"/>
        <v>2017-240434-NSL-547</v>
      </c>
      <c r="F39" s="42"/>
      <c r="I39" s="9"/>
      <c r="K39" s="4"/>
      <c r="N39" s="4" t="str">
        <f>VLOOKUP(B39,'[5]Federal Grants'!$B$9:$W$430,22,FALSE)</f>
        <v>17-240434-Title I-141</v>
      </c>
      <c r="O39" s="4"/>
      <c r="P39" s="4"/>
      <c r="Q39" s="4"/>
      <c r="R39" s="4"/>
      <c r="S39" s="4"/>
      <c r="T39" s="4"/>
      <c r="V39" s="11" t="str">
        <f>VLOOKUP(B39,'[9]Federal Grants'!$B$9:$W$430,22,FALSE)</f>
        <v>2017-240434-IDEA-341</v>
      </c>
      <c r="Z39" s="11" t="str">
        <f>VLOOKUP(B39,[24]!Table6623[[Agency Code 
(3)]:[DPI Grant Number 
(13)]],22,FALSE)</f>
        <v>17-240434-Pre-S-347</v>
      </c>
      <c r="AC39" s="4"/>
      <c r="AF39" s="10" t="str">
        <f>VLOOKUP(B39,'[15]Federal Grants'!$B$9:$W$312,22,FALSE)</f>
        <v>17-240434-Title III A-391</v>
      </c>
      <c r="AH39" s="10" t="str">
        <f>VLOOKUP(B39,'[17]Federal Grants'!$B$9:$W$430,22,FALSE)</f>
        <v>17-240434-Title II-365</v>
      </c>
    </row>
    <row r="40" spans="1:37" x14ac:dyDescent="0.25">
      <c r="A40" s="10" t="s">
        <v>34</v>
      </c>
      <c r="B40" s="13" t="s">
        <v>561</v>
      </c>
      <c r="C40" s="10" t="str">
        <f t="shared" ref="C40:C41" si="4">CONCATENATE(2017,"-",B40,"-","SB","-",546)</f>
        <v>2017-646013-SB-546</v>
      </c>
      <c r="D40" s="10" t="str">
        <f t="shared" si="0"/>
        <v>2017-646013-NSL-547</v>
      </c>
      <c r="F40" s="42"/>
      <c r="I40" s="9"/>
      <c r="K40" s="4"/>
      <c r="N40" s="4" t="str">
        <f>VLOOKUP(B40,'[5]Federal Grants'!$B$9:$W$430,22,FALSE)</f>
        <v>17-646013-Title I-141</v>
      </c>
      <c r="O40" s="4" t="str">
        <f>VLOOKUP(B40,'[6]Federal Grants'!$B$9:$W$44,22,FALSE)</f>
        <v>2017-646013-Focus-145</v>
      </c>
      <c r="P40" s="4"/>
      <c r="Q40" s="4"/>
      <c r="R40" s="4"/>
      <c r="S40" s="4"/>
      <c r="T40" s="4"/>
      <c r="V40" s="11" t="str">
        <f>VLOOKUP(B40,'[9]Federal Grants'!$B$9:$W$430,22,FALSE)</f>
        <v>2017-646013-IDEA-341</v>
      </c>
      <c r="Z40" s="11" t="str">
        <f>VLOOKUP(B40,[24]!Table6623[[Agency Code 
(3)]:[DPI Grant Number 
(13)]],22,FALSE)</f>
        <v>17-646013-Pre-S-347</v>
      </c>
      <c r="AC40" s="4"/>
      <c r="AF40" s="10" t="str">
        <f>VLOOKUP(B40,'[15]Federal Grants'!$B$9:$W$312,22,FALSE)</f>
        <v>17-646013-Title III A-391</v>
      </c>
      <c r="AH40" s="10" t="str">
        <f>VLOOKUP(B40,'[17]Federal Grants'!$B$9:$W$430,22,FALSE)</f>
        <v>17-646013-Title II-365</v>
      </c>
    </row>
    <row r="41" spans="1:37" x14ac:dyDescent="0.25">
      <c r="A41" s="10" t="s">
        <v>35</v>
      </c>
      <c r="B41" s="13" t="s">
        <v>562</v>
      </c>
      <c r="C41" s="10" t="str">
        <f t="shared" si="4"/>
        <v>2017-650441-SB-546</v>
      </c>
      <c r="D41" s="10" t="str">
        <f t="shared" si="0"/>
        <v>2017-650441-NSL-547</v>
      </c>
      <c r="F41" s="11" t="str">
        <f>CONCATENATE(2017,"-",B41,"-","NSL-Snacks","-",566)</f>
        <v>2017-650441-NSL-Snacks-566</v>
      </c>
      <c r="I41" s="9" t="str">
        <f>VLOOKUP(B41,[38]Sheet1!$D$2:$F$180,3,FALSE)</f>
        <v>2017-650441-SFSP-586</v>
      </c>
      <c r="K41" s="4"/>
      <c r="N41" s="4" t="str">
        <f>VLOOKUP(B41,'[5]Federal Grants'!$B$9:$W$430,22,FALSE)</f>
        <v>17-650441-Title I-141</v>
      </c>
      <c r="O41" s="4"/>
      <c r="P41" s="4"/>
      <c r="Q41" s="4"/>
      <c r="R41" s="4"/>
      <c r="S41" s="4"/>
      <c r="T41" s="4"/>
      <c r="V41" s="11" t="str">
        <f>VLOOKUP(B41,'[9]Federal Grants'!$B$9:$W$430,22,FALSE)</f>
        <v>2017-650441-IDEA-341</v>
      </c>
      <c r="Z41" s="11" t="str">
        <f>VLOOKUP(B41,[24]!Table6623[[Agency Code 
(3)]:[DPI Grant Number 
(13)]],22,FALSE)</f>
        <v>17-650441-Pre-S-347</v>
      </c>
      <c r="AC41" s="4" t="str">
        <f>CONCATENATE("17","-",B41,"-",367,"-","CLC")</f>
        <v>17-650441-367-CLC</v>
      </c>
      <c r="AF41" s="10" t="str">
        <f>VLOOKUP(B41,'[15]Federal Grants'!$B$9:$W$312,22,FALSE)</f>
        <v>17-650441-Title III A-391</v>
      </c>
      <c r="AH41" s="10" t="str">
        <f>VLOOKUP(B41,'[17]Federal Grants'!$B$9:$W$430,22,FALSE)</f>
        <v>17-650441-Title II-365</v>
      </c>
    </row>
    <row r="42" spans="1:37" x14ac:dyDescent="0.25">
      <c r="A42" s="10" t="s">
        <v>36</v>
      </c>
      <c r="B42" s="13" t="s">
        <v>563</v>
      </c>
      <c r="D42" s="10" t="str">
        <f t="shared" si="0"/>
        <v>2017-332240-NSL-547</v>
      </c>
      <c r="F42" s="11" t="str">
        <f>CONCATENATE(2017,"-",B42,"-","NSL-Snacks","-",566)</f>
        <v>2017-332240-NSL-Snacks-566</v>
      </c>
      <c r="I42" s="9" t="str">
        <f>VLOOKUP(B42,[38]Sheet1!$D$2:$F$180,3,FALSE)</f>
        <v>2017-332240-SFSP-586</v>
      </c>
      <c r="K42" s="4"/>
      <c r="N42" s="4" t="str">
        <f>VLOOKUP(B42,'[5]Federal Grants'!$B$9:$W$430,22,FALSE)</f>
        <v>17-332240-Title I-141</v>
      </c>
      <c r="O42" s="4"/>
      <c r="P42" s="4"/>
      <c r="Q42" s="4"/>
      <c r="R42" s="4"/>
      <c r="S42" s="4"/>
      <c r="T42" s="4"/>
      <c r="V42" s="11" t="str">
        <f>VLOOKUP(B42,'[9]Federal Grants'!$B$9:$W$430,22,FALSE)</f>
        <v>2017-332240-IDEA-341</v>
      </c>
      <c r="Z42" s="11" t="str">
        <f>VLOOKUP(B42,[24]!Table6623[[Agency Code 
(3)]:[DPI Grant Number 
(13)]],22,FALSE)</f>
        <v>17-332240-Pre-S-347</v>
      </c>
      <c r="AC42" s="4"/>
      <c r="AH42" s="10" t="str">
        <f>VLOOKUP(B42,'[17]Federal Grants'!$B$9:$W$430,22,FALSE)</f>
        <v>17-332240-Title II-365</v>
      </c>
    </row>
    <row r="43" spans="1:37" x14ac:dyDescent="0.25">
      <c r="A43" s="10" t="s">
        <v>37</v>
      </c>
      <c r="B43" s="13" t="s">
        <v>564</v>
      </c>
      <c r="C43" s="10" t="str">
        <f t="shared" ref="C43:C47" si="5">CONCATENATE(2017,"-",B43,"-","SB","-",546)</f>
        <v>2017-270476-SB-546</v>
      </c>
      <c r="D43" s="10" t="str">
        <f t="shared" si="0"/>
        <v>2017-270476-NSL-547</v>
      </c>
      <c r="F43" s="42"/>
      <c r="I43" s="9" t="str">
        <f>VLOOKUP(B43,[38]Sheet1!$D$2:$F$180,3,FALSE)</f>
        <v>2017-270476-SFSP-586</v>
      </c>
      <c r="K43" s="4"/>
      <c r="N43" s="4" t="str">
        <f>VLOOKUP(B43,'[5]Federal Grants'!$B$9:$W$430,22,FALSE)</f>
        <v>17-270476-Title I-141</v>
      </c>
      <c r="O43" s="4"/>
      <c r="P43" s="4"/>
      <c r="Q43" s="4"/>
      <c r="R43" s="4"/>
      <c r="S43" s="4"/>
      <c r="T43" s="4"/>
      <c r="V43" s="11" t="str">
        <f>VLOOKUP(B43,'[9]Federal Grants'!$B$9:$W$430,22,FALSE)</f>
        <v>2017-270476-IDEA-341</v>
      </c>
      <c r="Y43" s="10" t="str">
        <f>'[22]Federal Grants'!$W$12</f>
        <v>FY2017-270476-NTO-420</v>
      </c>
      <c r="Z43" s="11" t="str">
        <f>VLOOKUP(B43,[24]!Table6623[[Agency Code 
(3)]:[DPI Grant Number 
(13)]],22,FALSE)</f>
        <v>17-270476-Pre-S-347</v>
      </c>
      <c r="AC43" s="4" t="str">
        <f>CONCATENATE("17","-",B43,"-",367,"-","CLC")</f>
        <v>17-270476-367-CLC</v>
      </c>
      <c r="AF43" s="10" t="str">
        <f>VLOOKUP(B43,'[15]Federal Grants'!$B$9:$W$312,22,FALSE)</f>
        <v>17-270476-Title III A-391</v>
      </c>
      <c r="AH43" s="10" t="str">
        <f>VLOOKUP(B43,'[17]Federal Grants'!$B$9:$W$430,22,FALSE)</f>
        <v>17-270476-Title II-365</v>
      </c>
    </row>
    <row r="44" spans="1:37" x14ac:dyDescent="0.25">
      <c r="A44" s="10" t="s">
        <v>38</v>
      </c>
      <c r="B44" s="13" t="s">
        <v>565</v>
      </c>
      <c r="C44" s="10" t="str">
        <f t="shared" si="5"/>
        <v>2017-610485-SB-546</v>
      </c>
      <c r="D44" s="10" t="str">
        <f t="shared" si="0"/>
        <v>2017-610485-NSL-547</v>
      </c>
      <c r="F44" s="42"/>
      <c r="I44" s="9" t="str">
        <f>VLOOKUP(B44,[38]Sheet1!$D$2:$F$180,3,FALSE)</f>
        <v>2017-610485-SFSP-586</v>
      </c>
      <c r="K44" s="4"/>
      <c r="N44" s="4" t="str">
        <f>VLOOKUP(B44,'[5]Federal Grants'!$B$9:$W$430,22,FALSE)</f>
        <v>17-610485-Title I-141</v>
      </c>
      <c r="O44" s="4"/>
      <c r="P44" s="4"/>
      <c r="Q44" s="4"/>
      <c r="R44" s="4"/>
      <c r="S44" s="4"/>
      <c r="T44" s="4"/>
      <c r="V44" s="11" t="str">
        <f>VLOOKUP(B44,'[9]Federal Grants'!$B$9:$W$430,22,FALSE)</f>
        <v>2017-610485-IDEA-341</v>
      </c>
      <c r="W44" s="11" t="str">
        <f>VLOOKUP(B44,'[10]Federal Grants'!$B$8:$W$66,22,FALSE)</f>
        <v>2017-610485-IDEA-342</v>
      </c>
      <c r="Z44" s="11" t="str">
        <f>VLOOKUP(B44,[24]!Table6623[[Agency Code 
(3)]:[DPI Grant Number 
(13)]],22,FALSE)</f>
        <v>17-610485-Pre-S-347</v>
      </c>
      <c r="AC44" s="4"/>
      <c r="AF44" s="10" t="str">
        <f>VLOOKUP(B44,'[15]Federal Grants'!$B$9:$W$312,22,FALSE)</f>
        <v>17-610485-Title III A-391</v>
      </c>
      <c r="AH44" s="10" t="str">
        <f>VLOOKUP(B44,'[17]Federal Grants'!$B$9:$W$430,22,FALSE)</f>
        <v>17-610485-Title II-365</v>
      </c>
    </row>
    <row r="45" spans="1:37" x14ac:dyDescent="0.25">
      <c r="A45" s="10" t="s">
        <v>39</v>
      </c>
      <c r="B45" s="14" t="s">
        <v>566</v>
      </c>
      <c r="C45" s="10" t="str">
        <f t="shared" si="5"/>
        <v>2017-090497-SB-546</v>
      </c>
      <c r="D45" s="10" t="str">
        <f t="shared" si="0"/>
        <v>2017-090497-NSL-547</v>
      </c>
      <c r="F45" s="42"/>
      <c r="G45" s="10" t="str">
        <f>VLOOKUP(B45,[39]Sheet1!$D$2:$F$107,3,FALSE)</f>
        <v>2017-090497-SMP-548</v>
      </c>
      <c r="I45" s="9"/>
      <c r="K45" s="4"/>
      <c r="N45" s="4" t="str">
        <f>VLOOKUP(B45,'[5]Federal Grants'!$B$9:$W$430,22,FALSE)</f>
        <v>17-090497-Title I-141</v>
      </c>
      <c r="O45" s="4"/>
      <c r="P45" s="4"/>
      <c r="Q45" s="4"/>
      <c r="R45" s="4"/>
      <c r="S45" s="4"/>
      <c r="T45" s="4"/>
      <c r="V45" s="11" t="str">
        <f>VLOOKUP(B45,'[9]Federal Grants'!$B$9:$W$430,22,FALSE)</f>
        <v>2017-090497-IDEA-341</v>
      </c>
      <c r="Z45" s="11" t="str">
        <f>VLOOKUP(B45,[24]!Table6623[[Agency Code 
(3)]:[DPI Grant Number 
(13)]],22,FALSE)</f>
        <v>17-090497-Pre-S-347</v>
      </c>
      <c r="AC45" s="4"/>
      <c r="AH45" s="10" t="str">
        <f>VLOOKUP(B45,'[17]Federal Grants'!$B$9:$W$430,22,FALSE)</f>
        <v>17-090497-Title II-365</v>
      </c>
    </row>
    <row r="46" spans="1:37" x14ac:dyDescent="0.25">
      <c r="A46" s="10" t="s">
        <v>40</v>
      </c>
      <c r="B46" s="13" t="s">
        <v>567</v>
      </c>
      <c r="C46" s="10" t="str">
        <f t="shared" si="5"/>
        <v>2017-580602-SB-546</v>
      </c>
      <c r="D46" s="10" t="str">
        <f t="shared" si="0"/>
        <v>2017-580602-NSL-547</v>
      </c>
      <c r="F46" s="42"/>
      <c r="I46" s="9" t="str">
        <f>VLOOKUP(B46,[38]Sheet1!$D$2:$F$180,3,FALSE)</f>
        <v>2017-580602-SFSP-586</v>
      </c>
      <c r="K46" s="4"/>
      <c r="N46" s="4" t="str">
        <f>VLOOKUP(B46,'[5]Federal Grants'!$B$9:$W$430,22,FALSE)</f>
        <v>17-580602-Title I-141</v>
      </c>
      <c r="O46" s="4"/>
      <c r="P46" s="4"/>
      <c r="Q46" s="4"/>
      <c r="R46" s="4"/>
      <c r="S46" s="4"/>
      <c r="T46" s="4"/>
      <c r="V46" s="11" t="str">
        <f>VLOOKUP(B46,'[9]Federal Grants'!$B$9:$W$430,22,FALSE)</f>
        <v>2017-580602-IDEA-341</v>
      </c>
      <c r="Z46" s="11" t="str">
        <f>VLOOKUP(B46,[24]!Table6623[[Agency Code 
(3)]:[DPI Grant Number 
(13)]],22,FALSE)</f>
        <v>17-580602-Pre-S-347</v>
      </c>
      <c r="AC46" s="4"/>
      <c r="AF46" s="10" t="str">
        <f>VLOOKUP(B46,'[15]Federal Grants'!$B$9:$W$312,22,FALSE)</f>
        <v>17-580602-Title III A-391</v>
      </c>
      <c r="AH46" s="10" t="str">
        <f>VLOOKUP(B46,'[17]Federal Grants'!$B$9:$W$430,22,FALSE)</f>
        <v>17-580602-Title II-365</v>
      </c>
    </row>
    <row r="47" spans="1:37" x14ac:dyDescent="0.25">
      <c r="A47" s="10" t="s">
        <v>41</v>
      </c>
      <c r="B47" s="13" t="s">
        <v>568</v>
      </c>
      <c r="C47" s="10" t="str">
        <f t="shared" si="5"/>
        <v>2017-220609-SB-546</v>
      </c>
      <c r="D47" s="10" t="str">
        <f t="shared" si="0"/>
        <v>2017-220609-NSL-547</v>
      </c>
      <c r="F47" s="42"/>
      <c r="I47" s="9"/>
      <c r="J47" s="10" t="str">
        <f>VLOOKUP(B47,'[1]Federal Grants'!$B$9:$W$28,22,FALSE)</f>
        <v>FY 17-220609-Equip-531</v>
      </c>
      <c r="K47" s="4"/>
      <c r="N47" s="4" t="str">
        <f>VLOOKUP(B47,'[5]Federal Grants'!$B$9:$W$430,22,FALSE)</f>
        <v>17-220609-Title I-141</v>
      </c>
      <c r="O47" s="4"/>
      <c r="P47" s="4"/>
      <c r="Q47" s="4"/>
      <c r="R47" s="4"/>
      <c r="S47" s="4"/>
      <c r="T47" s="4"/>
      <c r="V47" s="11" t="str">
        <f>VLOOKUP(B47,'[9]Federal Grants'!$B$9:$W$430,22,FALSE)</f>
        <v>2017-220609-IDEA-341</v>
      </c>
      <c r="Z47" s="11" t="str">
        <f>VLOOKUP(B47,[24]!Table6623[[Agency Code 
(3)]:[DPI Grant Number 
(13)]],22,FALSE)</f>
        <v>17-220609-Pre-S-347</v>
      </c>
      <c r="AC47" s="4"/>
      <c r="AE47" s="10" t="str">
        <f>VLOOKUP(B47,'[14]Federal Grants'!$B$8:$W$33,22,FALSE)</f>
        <v>FY 2017-220609-R&amp;LI-368</v>
      </c>
      <c r="AH47" s="10" t="str">
        <f>VLOOKUP(B47,'[17]Federal Grants'!$B$9:$W$430,22,FALSE)</f>
        <v>17-220609-Title II-365</v>
      </c>
    </row>
    <row r="48" spans="1:37" x14ac:dyDescent="0.25">
      <c r="A48" s="10" t="s">
        <v>42</v>
      </c>
      <c r="B48" s="13" t="s">
        <v>569</v>
      </c>
      <c r="D48" s="10" t="str">
        <f t="shared" si="0"/>
        <v>2017-580623-NSL-547</v>
      </c>
      <c r="F48" s="11" t="str">
        <f>CONCATENATE(2017,"-",B48,"-","NSL-Snacks","-",566)</f>
        <v>2017-580623-NSL-Snacks-566</v>
      </c>
      <c r="G48" s="10" t="str">
        <f>VLOOKUP(B48,[39]Sheet1!$D$2:$F$107,3,FALSE)</f>
        <v>2017-580623-SMP-548</v>
      </c>
      <c r="I48" s="9" t="str">
        <f>VLOOKUP(B48,[38]Sheet1!$D$2:$F$180,3,FALSE)</f>
        <v>2017-580623-SFSP-586</v>
      </c>
      <c r="K48" s="4"/>
      <c r="M48" s="11" t="str">
        <f>VLOOKUP(B48,'[4]Federal Grants'!$B$8:$W$27,22,FALSE)</f>
        <v>FY 17-580623-730 599-Bully</v>
      </c>
      <c r="N48" s="4" t="str">
        <f>VLOOKUP(B48,'[5]Federal Grants'!$B$9:$W$430,22,FALSE)</f>
        <v>17-580623-Title I-141</v>
      </c>
      <c r="O48" s="4"/>
      <c r="P48" s="4"/>
      <c r="Q48" s="4"/>
      <c r="R48" s="4"/>
      <c r="S48" s="4"/>
      <c r="T48" s="4"/>
      <c r="V48" s="11" t="str">
        <f>VLOOKUP(B48,'[9]Federal Grants'!$B$9:$W$430,22,FALSE)</f>
        <v>2017-580623-IDEA-341</v>
      </c>
      <c r="Z48" s="11" t="str">
        <f>VLOOKUP(B48,[24]!Table6623[[Agency Code 
(3)]:[DPI Grant Number 
(13)]],22,FALSE)</f>
        <v>17-580623-Pre-S-347</v>
      </c>
      <c r="AC48" s="4"/>
      <c r="AF48" s="10" t="str">
        <f>VLOOKUP(B48,'[15]Federal Grants'!$B$9:$W$312,22,FALSE)</f>
        <v>17-580623-Title III A-391</v>
      </c>
      <c r="AH48" s="10" t="str">
        <f>VLOOKUP(B48,'[17]Federal Grants'!$B$9:$W$430,22,FALSE)</f>
        <v>17-580623-Title II-365</v>
      </c>
    </row>
    <row r="49" spans="1:34" x14ac:dyDescent="0.25">
      <c r="A49" s="10" t="s">
        <v>43</v>
      </c>
      <c r="B49" s="13" t="s">
        <v>570</v>
      </c>
      <c r="D49" s="10" t="str">
        <f t="shared" si="0"/>
        <v>2017-170637-NSL-547</v>
      </c>
      <c r="F49" s="42"/>
      <c r="I49" s="9"/>
      <c r="K49" s="4"/>
      <c r="N49" s="4" t="str">
        <f>VLOOKUP(B49,'[5]Federal Grants'!$B$9:$W$430,22,FALSE)</f>
        <v>17-170637-Title I-141</v>
      </c>
      <c r="O49" s="4"/>
      <c r="P49" s="4"/>
      <c r="Q49" s="4"/>
      <c r="R49" s="4"/>
      <c r="S49" s="4"/>
      <c r="T49" s="4"/>
      <c r="V49" s="11" t="str">
        <f>VLOOKUP(B49,'[9]Federal Grants'!$B$9:$W$430,22,FALSE)</f>
        <v>2017-170637-IDEA-341</v>
      </c>
      <c r="Z49" s="11" t="str">
        <f>VLOOKUP(B49,[24]!Table6623[[Agency Code 
(3)]:[DPI Grant Number 
(13)]],22,FALSE)</f>
        <v>17-170637-Pre-S-347</v>
      </c>
      <c r="AC49" s="4"/>
      <c r="AF49" s="10" t="str">
        <f>VLOOKUP(B49,'[15]Federal Grants'!$B$9:$W$312,22,FALSE)</f>
        <v>17-170637-Title III A-391</v>
      </c>
      <c r="AH49" s="10" t="str">
        <f>VLOOKUP(B49,'[17]Federal Grants'!$B$9:$W$430,22,FALSE)</f>
        <v>17-170637-Title II-365</v>
      </c>
    </row>
    <row r="50" spans="1:34" x14ac:dyDescent="0.25">
      <c r="A50" s="10" t="s">
        <v>44</v>
      </c>
      <c r="B50" s="13" t="s">
        <v>571</v>
      </c>
      <c r="D50" s="10" t="str">
        <f t="shared" si="0"/>
        <v>2017-300657-NSL-547</v>
      </c>
      <c r="F50" s="42"/>
      <c r="I50" s="9"/>
      <c r="K50" s="4"/>
      <c r="N50" s="4" t="str">
        <f>VLOOKUP(B50,'[5]Federal Grants'!$B$9:$W$430,22,FALSE)</f>
        <v>17-300657-Title I-141</v>
      </c>
      <c r="O50" s="4"/>
      <c r="P50" s="4"/>
      <c r="Q50" s="4"/>
      <c r="R50" s="4"/>
      <c r="S50" s="4"/>
      <c r="T50" s="4"/>
      <c r="V50" s="11" t="str">
        <f>VLOOKUP(B50,'[9]Federal Grants'!$B$9:$W$430,22,FALSE)</f>
        <v>2017-300657-IDEA-341</v>
      </c>
      <c r="Z50" s="11" t="str">
        <f>VLOOKUP(B50,[24]!Table6623[[Agency Code 
(3)]:[DPI Grant Number 
(13)]],22,FALSE)</f>
        <v>17-300657-Pre-S-347</v>
      </c>
      <c r="AC50" s="4"/>
      <c r="AH50" s="10" t="str">
        <f>VLOOKUP(B50,'[17]Federal Grants'!$B$9:$W$430,22,FALSE)</f>
        <v>17-300657-Title II-365</v>
      </c>
    </row>
    <row r="51" spans="1:34" x14ac:dyDescent="0.25">
      <c r="A51" s="10" t="s">
        <v>45</v>
      </c>
      <c r="B51" s="14" t="s">
        <v>572</v>
      </c>
      <c r="C51" s="10" t="str">
        <f t="shared" ref="C51:C52" si="6">CONCATENATE(2017,"-",B51,"-","SB","-",546)</f>
        <v>2017-080658-SB-546</v>
      </c>
      <c r="D51" s="10" t="str">
        <f t="shared" si="0"/>
        <v>2017-080658-NSL-547</v>
      </c>
      <c r="F51" s="42"/>
      <c r="G51" s="10" t="str">
        <f>VLOOKUP(B51,[39]Sheet1!$D$2:$F$107,3,FALSE)</f>
        <v>2017-080658-SMP-548</v>
      </c>
      <c r="I51" s="9"/>
      <c r="K51" s="4"/>
      <c r="N51" s="4" t="str">
        <f>VLOOKUP(B51,'[5]Federal Grants'!$B$9:$W$430,22,FALSE)</f>
        <v>17-080658-Title I-141</v>
      </c>
      <c r="O51" s="4"/>
      <c r="P51" s="4"/>
      <c r="Q51" s="4"/>
      <c r="R51" s="4"/>
      <c r="S51" s="4"/>
      <c r="T51" s="4"/>
      <c r="V51" s="11" t="str">
        <f>VLOOKUP(B51,'[9]Federal Grants'!$B$9:$W$430,22,FALSE)</f>
        <v>2017-080658-IDEA-341</v>
      </c>
      <c r="Z51" s="11" t="str">
        <f>VLOOKUP(B51,[24]!Table6623[[Agency Code 
(3)]:[DPI Grant Number 
(13)]],22,FALSE)</f>
        <v>17-080658-Pre-S-347</v>
      </c>
      <c r="AC51" s="4"/>
      <c r="AF51" s="10" t="str">
        <f>VLOOKUP(B51,'[15]Federal Grants'!$B$9:$W$312,22,FALSE)</f>
        <v>17-080658-Title III A-391</v>
      </c>
      <c r="AH51" s="10" t="str">
        <f>VLOOKUP(B51,'[17]Federal Grants'!$B$9:$W$430,22,FALSE)</f>
        <v>17-080658-Title II-365</v>
      </c>
    </row>
    <row r="52" spans="1:34" x14ac:dyDescent="0.25">
      <c r="A52" s="10" t="s">
        <v>46</v>
      </c>
      <c r="B52" s="13" t="s">
        <v>573</v>
      </c>
      <c r="C52" s="10" t="str">
        <f t="shared" si="6"/>
        <v>2017-300665-SB-546</v>
      </c>
      <c r="D52" s="10" t="str">
        <f t="shared" si="0"/>
        <v>2017-300665-NSL-547</v>
      </c>
      <c r="F52" s="42"/>
      <c r="I52" s="9"/>
      <c r="K52" s="4"/>
      <c r="N52" s="4" t="str">
        <f>VLOOKUP(B52,'[5]Federal Grants'!$B$9:$W$430,22,FALSE)</f>
        <v>17-300665-Title I-141</v>
      </c>
      <c r="O52" s="4"/>
      <c r="P52" s="4"/>
      <c r="Q52" s="4"/>
      <c r="R52" s="4"/>
      <c r="S52" s="4"/>
      <c r="T52" s="4"/>
      <c r="V52" s="11" t="str">
        <f>VLOOKUP(B52,'[9]Federal Grants'!$B$9:$W$430,22,FALSE)</f>
        <v>2017-300665-IDEA-341</v>
      </c>
      <c r="Z52" s="11" t="str">
        <f>VLOOKUP(B52,[24]!Table6623[[Agency Code 
(3)]:[DPI Grant Number 
(13)]],22,FALSE)</f>
        <v>17-300665-Pre-S-347</v>
      </c>
      <c r="AC52" s="4"/>
      <c r="AH52" s="10" t="str">
        <f>VLOOKUP(B52,'[17]Federal Grants'!$B$9:$W$430,22,FALSE)</f>
        <v>17-300665-Title II-365</v>
      </c>
    </row>
    <row r="53" spans="1:34" x14ac:dyDescent="0.25">
      <c r="A53" s="10" t="s">
        <v>47</v>
      </c>
      <c r="B53" s="13" t="s">
        <v>574</v>
      </c>
      <c r="D53" s="10" t="str">
        <f t="shared" si="0"/>
        <v>2017-230700-NSL-547</v>
      </c>
      <c r="E53" s="11" t="str">
        <f>CONCATENATE(2017,"-",B53,"-","NSL-Snacks","-",561)</f>
        <v>2017-230700-NSL-Snacks-561</v>
      </c>
      <c r="F53" s="42"/>
      <c r="G53" s="10" t="str">
        <f>VLOOKUP(B53,[39]Sheet1!$D$2:$F$107,3,FALSE)</f>
        <v>2017-230700-SMP-548</v>
      </c>
      <c r="I53" s="9"/>
      <c r="K53" s="4"/>
      <c r="N53" s="4" t="str">
        <f>VLOOKUP(B53,'[5]Federal Grants'!$B$9:$W$430,22,FALSE)</f>
        <v>17-230700-Title I-141</v>
      </c>
      <c r="O53" s="4"/>
      <c r="P53" s="4"/>
      <c r="Q53" s="4"/>
      <c r="R53" s="4"/>
      <c r="S53" s="4"/>
      <c r="T53" s="4"/>
      <c r="V53" s="11" t="str">
        <f>VLOOKUP(B53,'[9]Federal Grants'!$B$9:$W$430,22,FALSE)</f>
        <v>2017-230700-IDEA-341</v>
      </c>
      <c r="X53" s="10" t="str">
        <f>VLOOKUP(B53,'[11]Federal Grants'!$B$8:$W$80,22, FALSE)</f>
        <v>2017-230700-CP-CTE-400</v>
      </c>
      <c r="Z53" s="11" t="str">
        <f>VLOOKUP(B53,[24]!Table6623[[Agency Code 
(3)]:[DPI Grant Number 
(13)]],22,FALSE)</f>
        <v>17-230700-Pre-S-347</v>
      </c>
      <c r="AC53" s="4" t="str">
        <f>CONCATENATE("17","-",B53,"-",367,"-","CLC")</f>
        <v>17-230700-367-CLC</v>
      </c>
      <c r="AH53" s="10" t="str">
        <f>VLOOKUP(B53,'[17]Federal Grants'!$B$9:$W$430,22,FALSE)</f>
        <v>17-230700-Title II-365</v>
      </c>
    </row>
    <row r="54" spans="1:34" x14ac:dyDescent="0.25">
      <c r="A54" s="10" t="s">
        <v>49</v>
      </c>
      <c r="B54" s="13" t="s">
        <v>575</v>
      </c>
      <c r="D54" s="10" t="str">
        <f t="shared" si="0"/>
        <v>2017-400721-NSL-547</v>
      </c>
      <c r="F54" s="42"/>
      <c r="I54" s="9" t="str">
        <f>VLOOKUP(B54,[38]Sheet1!$D$2:$F$180,3,FALSE)</f>
        <v>2017-400721-SFSP-586</v>
      </c>
      <c r="K54" s="4"/>
      <c r="N54" s="4" t="str">
        <f>VLOOKUP(B54,'[5]Federal Grants'!$B$9:$W$430,22,FALSE)</f>
        <v>17-400721-Title I-141</v>
      </c>
      <c r="O54" s="4"/>
      <c r="P54" s="4"/>
      <c r="Q54" s="4"/>
      <c r="R54" s="4"/>
      <c r="S54" s="4"/>
      <c r="T54" s="4"/>
      <c r="V54" s="11" t="str">
        <f>VLOOKUP(B54,'[9]Federal Grants'!$B$9:$W$430,22,FALSE)</f>
        <v>2017-400721-IDEA-341</v>
      </c>
      <c r="W54" s="11" t="str">
        <f>VLOOKUP(B54,'[10]Federal Grants'!$B$8:$W$66,22,FALSE)</f>
        <v>2017-400721-IDEA-342</v>
      </c>
      <c r="Z54" s="11" t="str">
        <f>VLOOKUP(B54,[24]!Table6623[[Agency Code 
(3)]:[DPI Grant Number 
(13)]],22,FALSE)</f>
        <v>17-400721-Pre-S-347</v>
      </c>
      <c r="AC54" s="4" t="str">
        <f>CONCATENATE("17","-",B54,"-",367,"-","CLC")</f>
        <v>17-400721-367-CLC</v>
      </c>
      <c r="AF54" s="10" t="str">
        <f>VLOOKUP(B54,'[15]Federal Grants'!$B$9:$W$312,22,FALSE)</f>
        <v>17-400721-Title III A-391</v>
      </c>
      <c r="AH54" s="10" t="str">
        <f>VLOOKUP(B54,'[17]Federal Grants'!$B$9:$W$430,22,FALSE)</f>
        <v>17-400721-Title II-365</v>
      </c>
    </row>
    <row r="55" spans="1:34" x14ac:dyDescent="0.25">
      <c r="A55" s="10" t="s">
        <v>50</v>
      </c>
      <c r="B55" s="13" t="s">
        <v>576</v>
      </c>
      <c r="D55" s="10" t="str">
        <f t="shared" si="0"/>
        <v>2017-540735-NSL-547</v>
      </c>
      <c r="E55" s="42"/>
      <c r="F55" s="11" t="str">
        <f>CONCATENATE(2017,"-",B55,"-","NSL-Snacks","-",566)</f>
        <v>2017-540735-NSL-Snacks-566</v>
      </c>
      <c r="I55" s="9" t="str">
        <f>VLOOKUP(B55,[38]Sheet1!$D$2:$F$180,3,FALSE)</f>
        <v>2017-540735-SFSP-586</v>
      </c>
      <c r="K55" s="4" t="str">
        <f>VLOOKUP(B55,'[2]Federal Grants'!$B$8:$W$57,22,FALSE)</f>
        <v>2016-540735-FF&amp;VP-594</v>
      </c>
      <c r="L55" s="11" t="str">
        <f>VLOOKUP(B55,'[3]Federal Grants'!$B$9:$W$58,22,0)</f>
        <v>2017-540735-FF&amp;V-376</v>
      </c>
      <c r="N55" s="4" t="str">
        <f>VLOOKUP(B55,'[5]Federal Grants'!$B$9:$W$430,22,FALSE)</f>
        <v>17-540735-Title I-141</v>
      </c>
      <c r="O55" s="4"/>
      <c r="P55" s="4"/>
      <c r="Q55" s="4"/>
      <c r="R55" s="4"/>
      <c r="S55" s="4"/>
      <c r="T55" s="4"/>
      <c r="V55" s="11" t="str">
        <f>VLOOKUP(B55,'[9]Federal Grants'!$B$9:$W$430,22,FALSE)</f>
        <v>2017-540735-IDEA-341</v>
      </c>
      <c r="Z55" s="11" t="str">
        <f>VLOOKUP(B55,[24]!Table6623[[Agency Code 
(3)]:[DPI Grant Number 
(13)]],22,FALSE)</f>
        <v>17-540735-Pre-S-347</v>
      </c>
      <c r="AC55" s="4"/>
      <c r="AF55" s="10" t="str">
        <f>VLOOKUP(B55,'[15]Federal Grants'!$B$9:$W$312,22,FALSE)</f>
        <v>17-540735-Title III A-391</v>
      </c>
      <c r="AH55" s="10" t="str">
        <f>VLOOKUP(B55,'[17]Federal Grants'!$B$9:$W$430,22,FALSE)</f>
        <v>17-540735-Title II-365</v>
      </c>
    </row>
    <row r="56" spans="1:34" x14ac:dyDescent="0.25">
      <c r="A56" s="10" t="s">
        <v>52</v>
      </c>
      <c r="B56" s="13" t="s">
        <v>577</v>
      </c>
      <c r="D56" s="10" t="str">
        <f t="shared" ref="D56:D119" si="7">CONCATENATE(2017,"-",B56,"-","NSL","-",547)</f>
        <v>2017-510777-NSL-547</v>
      </c>
      <c r="E56" s="42"/>
      <c r="F56" s="42"/>
      <c r="I56" s="9" t="str">
        <f>VLOOKUP(B56,[38]Sheet1!$D$2:$F$180,3,FALSE)</f>
        <v>2017-510777-SFSP-586</v>
      </c>
      <c r="K56" s="4"/>
      <c r="N56" s="4" t="str">
        <f>VLOOKUP(B56,'[5]Federal Grants'!$B$9:$W$430,22,FALSE)</f>
        <v>17-510777-Title I-141</v>
      </c>
      <c r="O56" s="4"/>
      <c r="P56" s="4"/>
      <c r="Q56" s="4"/>
      <c r="R56" s="4"/>
      <c r="S56" s="4"/>
      <c r="T56" s="4"/>
      <c r="V56" s="11" t="str">
        <f>VLOOKUP(B56,'[9]Federal Grants'!$B$9:$W$430,22,FALSE)</f>
        <v>2017-510777-IDEA-341</v>
      </c>
      <c r="X56" s="10" t="str">
        <f>VLOOKUP(B56,'[11]Federal Grants'!$B$8:$W$80,22, FALSE)</f>
        <v>2017-510777-CP-CTE-400</v>
      </c>
      <c r="Z56" s="11" t="str">
        <f>VLOOKUP(B56,[24]!Table6623[[Agency Code 
(3)]:[DPI Grant Number 
(13)]],22,FALSE)</f>
        <v>17-510777-Pre-S-347</v>
      </c>
      <c r="AC56" s="4"/>
      <c r="AF56" s="10" t="str">
        <f>VLOOKUP(B56,'[15]Federal Grants'!$B$9:$W$312,22,FALSE)</f>
        <v>17-510777-Title III A-391</v>
      </c>
      <c r="AH56" s="10" t="str">
        <f>VLOOKUP(B56,'[17]Federal Grants'!$B$9:$W$430,22,FALSE)</f>
        <v>17-510777-Title II-365</v>
      </c>
    </row>
    <row r="57" spans="1:34" x14ac:dyDescent="0.25">
      <c r="A57" s="10" t="s">
        <v>53</v>
      </c>
      <c r="B57" s="14" t="s">
        <v>578</v>
      </c>
      <c r="D57" s="10" t="str">
        <f t="shared" si="7"/>
        <v>2017-020840-NSL-547</v>
      </c>
      <c r="F57" s="42"/>
      <c r="I57" s="9"/>
      <c r="K57" s="4"/>
      <c r="N57" s="4" t="str">
        <f>VLOOKUP(B57,'[5]Federal Grants'!$B$9:$W$430,22,FALSE)</f>
        <v>17-020840-Title I-141</v>
      </c>
      <c r="O57" s="4"/>
      <c r="P57" s="4"/>
      <c r="Q57" s="4"/>
      <c r="R57" s="4"/>
      <c r="S57" s="4"/>
      <c r="T57" s="4"/>
      <c r="V57" s="11" t="str">
        <f>VLOOKUP(B57,'[9]Federal Grants'!$B$9:$W$430,22,FALSE)</f>
        <v>2017-020840-IDEA-341</v>
      </c>
      <c r="Z57" s="11" t="str">
        <f>VLOOKUP(B57,[24]!Table6623[[Agency Code 
(3)]:[DPI Grant Number 
(13)]],22,FALSE)</f>
        <v>17-020840-Pre-S-347</v>
      </c>
      <c r="AC57" s="4"/>
      <c r="AF57" s="10" t="str">
        <f>VLOOKUP(B57,'[15]Federal Grants'!$B$9:$W$312,22,FALSE)</f>
        <v>17-020840-Title III A-391</v>
      </c>
      <c r="AH57" s="10" t="str">
        <f>VLOOKUP(B57,'[17]Federal Grants'!$B$9:$W$430,22,FALSE)</f>
        <v>17-020840-Title II-365</v>
      </c>
    </row>
    <row r="58" spans="1:34" x14ac:dyDescent="0.25">
      <c r="A58" s="10" t="s">
        <v>54</v>
      </c>
      <c r="B58" s="14" t="s">
        <v>579</v>
      </c>
      <c r="C58" s="10" t="str">
        <f t="shared" ref="C58:C60" si="8">CONCATENATE(2017,"-",B58,"-","SB","-",546)</f>
        <v>2017-090870-SB-546</v>
      </c>
      <c r="D58" s="10" t="str">
        <f t="shared" si="7"/>
        <v>2017-090870-NSL-547</v>
      </c>
      <c r="F58" s="42"/>
      <c r="I58" s="9" t="str">
        <f>VLOOKUP(B58,[38]Sheet1!$D$2:$F$180,3,FALSE)</f>
        <v>2017-090870-SFSP-586</v>
      </c>
      <c r="K58" s="4"/>
      <c r="N58" s="4" t="str">
        <f>VLOOKUP(B58,'[5]Federal Grants'!$B$9:$W$430,22,FALSE)</f>
        <v>17-090870-Title I-141</v>
      </c>
      <c r="O58" s="4"/>
      <c r="P58" s="4"/>
      <c r="Q58" s="4"/>
      <c r="R58" s="4"/>
      <c r="S58" s="4"/>
      <c r="T58" s="4"/>
      <c r="V58" s="11" t="str">
        <f>VLOOKUP(B58,'[9]Federal Grants'!$B$9:$W$430,22,FALSE)</f>
        <v>2017-090870-IDEA-341</v>
      </c>
      <c r="Z58" s="11" t="str">
        <f>VLOOKUP(B58,[24]!Table6623[[Agency Code 
(3)]:[DPI Grant Number 
(13)]],22,FALSE)</f>
        <v>17-090870-Pre-S-347</v>
      </c>
      <c r="AC58" s="4"/>
      <c r="AF58" s="10" t="str">
        <f>VLOOKUP(B58,'[15]Federal Grants'!$B$9:$W$312,22,FALSE)</f>
        <v>17-090870-Title III A-391</v>
      </c>
      <c r="AH58" s="10" t="str">
        <f>VLOOKUP(B58,'[17]Federal Grants'!$B$9:$W$430,22,FALSE)</f>
        <v>17-090870-Title II-365</v>
      </c>
    </row>
    <row r="59" spans="1:34" x14ac:dyDescent="0.25">
      <c r="A59" s="10" t="s">
        <v>56</v>
      </c>
      <c r="B59" s="13" t="s">
        <v>580</v>
      </c>
      <c r="C59" s="10" t="str">
        <f t="shared" si="8"/>
        <v>2017-110882-SB-546</v>
      </c>
      <c r="D59" s="10" t="str">
        <f t="shared" si="7"/>
        <v>2017-110882-NSL-547</v>
      </c>
      <c r="F59" s="42"/>
      <c r="I59" s="9"/>
      <c r="K59" s="4"/>
      <c r="N59" s="4" t="str">
        <f>VLOOKUP(B59,'[5]Federal Grants'!$B$9:$W$430,22,FALSE)</f>
        <v>17-110882-Title I-141</v>
      </c>
      <c r="O59" s="4"/>
      <c r="P59" s="4"/>
      <c r="Q59" s="4"/>
      <c r="R59" s="4"/>
      <c r="S59" s="4"/>
      <c r="T59" s="4"/>
      <c r="V59" s="11" t="str">
        <f>VLOOKUP(B59,'[9]Federal Grants'!$B$9:$W$430,22,FALSE)</f>
        <v>2017-110882-IDEA-341</v>
      </c>
      <c r="Z59" s="11" t="str">
        <f>VLOOKUP(B59,[24]!Table6623[[Agency Code 
(3)]:[DPI Grant Number 
(13)]],22,FALSE)</f>
        <v>17-110882-Pre-S-347</v>
      </c>
      <c r="AC59" s="4"/>
      <c r="AF59" s="10" t="str">
        <f>VLOOKUP(B59,'[15]Federal Grants'!$B$9:$W$312,22,FALSE)</f>
        <v>17-110882-Title III A-391</v>
      </c>
      <c r="AH59" s="10" t="str">
        <f>VLOOKUP(B59,'[17]Federal Grants'!$B$9:$W$430,22,FALSE)</f>
        <v>17-110882-Title II-365</v>
      </c>
    </row>
    <row r="60" spans="1:34" x14ac:dyDescent="0.25">
      <c r="A60" s="10" t="s">
        <v>57</v>
      </c>
      <c r="B60" s="13" t="s">
        <v>581</v>
      </c>
      <c r="C60" s="10" t="str">
        <f t="shared" si="8"/>
        <v>2017-130896-SB-546</v>
      </c>
      <c r="D60" s="10" t="str">
        <f t="shared" si="7"/>
        <v>2017-130896-NSL-547</v>
      </c>
      <c r="F60" s="42"/>
      <c r="I60" s="9"/>
      <c r="K60" s="4"/>
      <c r="N60" s="4" t="str">
        <f>VLOOKUP(B60,'[5]Federal Grants'!$B$9:$W$430,22,FALSE)</f>
        <v>17-130896-Title I-141</v>
      </c>
      <c r="O60" s="4"/>
      <c r="P60" s="4"/>
      <c r="Q60" s="4"/>
      <c r="R60" s="4"/>
      <c r="S60" s="4"/>
      <c r="T60" s="4"/>
      <c r="V60" s="11" t="str">
        <f>VLOOKUP(B60,'[9]Federal Grants'!$B$9:$W$430,22,FALSE)</f>
        <v>2017-130896-IDEA-341</v>
      </c>
      <c r="Z60" s="11" t="str">
        <f>VLOOKUP(B60,[24]!Table6623[[Agency Code 
(3)]:[DPI Grant Number 
(13)]],22,FALSE)</f>
        <v>17-130896-Pre-S-347</v>
      </c>
      <c r="AC60" s="4"/>
      <c r="AF60" s="10" t="str">
        <f>VLOOKUP(B60,'[15]Federal Grants'!$B$9:$W$312,22,FALSE)</f>
        <v>17-130896-Title III A-391</v>
      </c>
      <c r="AH60" s="10" t="str">
        <f>VLOOKUP(B60,'[17]Federal Grants'!$B$9:$W$430,22,FALSE)</f>
        <v>17-130896-Title II-365</v>
      </c>
    </row>
    <row r="61" spans="1:34" x14ac:dyDescent="0.25">
      <c r="A61" s="10" t="s">
        <v>58</v>
      </c>
      <c r="B61" s="14" t="s">
        <v>582</v>
      </c>
      <c r="D61" s="10" t="str">
        <f t="shared" si="7"/>
        <v>2017-030903-NSL-547</v>
      </c>
      <c r="F61" s="42"/>
      <c r="G61" s="10" t="str">
        <f>VLOOKUP(B61,[39]Sheet1!$D$2:$F$107,3,FALSE)</f>
        <v>2017-030903-SMP-548</v>
      </c>
      <c r="I61" s="9" t="str">
        <f>VLOOKUP(B61,[38]Sheet1!$D$2:$F$180,3,FALSE)</f>
        <v>2017-030903-SFSP-586</v>
      </c>
      <c r="K61" s="4"/>
      <c r="N61" s="4" t="str">
        <f>VLOOKUP(B61,'[5]Federal Grants'!$B$9:$W$430,22,FALSE)</f>
        <v>17-030903-Title I-141</v>
      </c>
      <c r="O61" s="4"/>
      <c r="P61" s="4"/>
      <c r="Q61" s="4"/>
      <c r="R61" s="4"/>
      <c r="S61" s="4"/>
      <c r="T61" s="4"/>
      <c r="V61" s="11" t="str">
        <f>VLOOKUP(B61,'[9]Federal Grants'!$B$9:$W$430,22,FALSE)</f>
        <v>2017-030903-IDEA-341</v>
      </c>
      <c r="Z61" s="11" t="str">
        <f>VLOOKUP(B61,[24]!Table6623[[Agency Code 
(3)]:[DPI Grant Number 
(13)]],22,FALSE)</f>
        <v>17-030903-Pre-S-347</v>
      </c>
      <c r="AC61" s="4"/>
      <c r="AF61" s="10" t="str">
        <f>VLOOKUP(B61,'[15]Federal Grants'!$B$9:$W$312,22,FALSE)</f>
        <v>17-030903-Title III A-391</v>
      </c>
      <c r="AH61" s="10" t="str">
        <f>VLOOKUP(B61,'[17]Federal Grants'!$B$9:$W$430,22,FALSE)</f>
        <v>17-030903-Title II-365</v>
      </c>
    </row>
    <row r="62" spans="1:34" x14ac:dyDescent="0.25">
      <c r="A62" s="10" t="s">
        <v>59</v>
      </c>
      <c r="B62" s="13" t="s">
        <v>583</v>
      </c>
      <c r="C62" s="10" t="str">
        <f>CONCATENATE(2017,"-",B62,"-","SB","-",546)</f>
        <v>2017-200910-SB-546</v>
      </c>
      <c r="D62" s="10" t="str">
        <f t="shared" si="7"/>
        <v>2017-200910-NSL-547</v>
      </c>
      <c r="F62" s="42"/>
      <c r="I62" s="9"/>
      <c r="K62" s="4"/>
      <c r="N62" s="4" t="str">
        <f>VLOOKUP(B62,'[5]Federal Grants'!$B$9:$W$430,22,FALSE)</f>
        <v>17-200910-Title I-141</v>
      </c>
      <c r="O62" s="4"/>
      <c r="P62" s="4"/>
      <c r="Q62" s="4"/>
      <c r="R62" s="4"/>
      <c r="S62" s="4"/>
      <c r="T62" s="4"/>
      <c r="V62" s="11" t="str">
        <f>VLOOKUP(B62,'[9]Federal Grants'!$B$9:$W$430,22,FALSE)</f>
        <v>2017-200910-IDEA-341</v>
      </c>
      <c r="Z62" s="11" t="str">
        <f>VLOOKUP(B62,[24]!Table6623[[Agency Code 
(3)]:[DPI Grant Number 
(13)]],22,FALSE)</f>
        <v>17-200910-Pre-S-347</v>
      </c>
      <c r="AC62" s="4"/>
      <c r="AH62" s="10" t="str">
        <f>VLOOKUP(B62,'[17]Federal Grants'!$B$9:$W$430,22,FALSE)</f>
        <v>17-200910-Title II-365</v>
      </c>
    </row>
    <row r="63" spans="1:34" x14ac:dyDescent="0.25">
      <c r="A63" s="10" t="s">
        <v>61</v>
      </c>
      <c r="B63" s="13" t="s">
        <v>584</v>
      </c>
      <c r="D63" s="10" t="str">
        <f t="shared" si="7"/>
        <v>2017-410980-NSL-547</v>
      </c>
      <c r="E63" s="11" t="str">
        <f>CONCATENATE(2017,"-",B63,"-","NSL-Snacks","-",561)</f>
        <v>2017-410980-NSL-Snacks-561</v>
      </c>
      <c r="F63" s="42"/>
      <c r="I63" s="9" t="str">
        <f>VLOOKUP(B63,[38]Sheet1!$D$2:$F$180,3,FALSE)</f>
        <v>2017-410980-SFSP-586</v>
      </c>
      <c r="K63" s="4"/>
      <c r="N63" s="4" t="str">
        <f>VLOOKUP(B63,'[5]Federal Grants'!$B$9:$W$430,22,FALSE)</f>
        <v>17-410980-Title I-141</v>
      </c>
      <c r="O63" s="4"/>
      <c r="P63" s="4"/>
      <c r="Q63" s="4"/>
      <c r="R63" s="4"/>
      <c r="S63" s="4"/>
      <c r="T63" s="4"/>
      <c r="V63" s="11" t="str">
        <f>VLOOKUP(B63,'[9]Federal Grants'!$B$9:$W$430,22,FALSE)</f>
        <v>2017-410980-IDEA-341</v>
      </c>
      <c r="Z63" s="11" t="str">
        <f>VLOOKUP(B63,[24]!Table6623[[Agency Code 
(3)]:[DPI Grant Number 
(13)]],22,FALSE)</f>
        <v>17-410980-Pre-S-347</v>
      </c>
      <c r="AC63" s="4"/>
      <c r="AH63" s="10" t="str">
        <f>VLOOKUP(B63,'[17]Federal Grants'!$B$9:$W$430,22,FALSE)</f>
        <v>17-410980-Title II-365</v>
      </c>
    </row>
    <row r="64" spans="1:34" x14ac:dyDescent="0.25">
      <c r="A64" s="10" t="s">
        <v>62</v>
      </c>
      <c r="B64" s="13" t="s">
        <v>585</v>
      </c>
      <c r="C64" s="10" t="str">
        <f>CONCATENATE(2017,"-",B64,"-","SB","-",546)</f>
        <v>2017-220994-SB-546</v>
      </c>
      <c r="D64" s="10" t="str">
        <f t="shared" si="7"/>
        <v>2017-220994-NSL-547</v>
      </c>
      <c r="F64" s="42"/>
      <c r="I64" s="9"/>
      <c r="K64" s="4"/>
      <c r="N64" s="4" t="str">
        <f>VLOOKUP(B64,'[5]Federal Grants'!$B$9:$W$430,22,FALSE)</f>
        <v>17-220994-Title I-141</v>
      </c>
      <c r="O64" s="4"/>
      <c r="P64" s="4"/>
      <c r="Q64" s="4"/>
      <c r="R64" s="4"/>
      <c r="S64" s="4"/>
      <c r="T64" s="4"/>
      <c r="V64" s="11" t="str">
        <f>VLOOKUP(B64,'[9]Federal Grants'!$B$9:$W$430,22,FALSE)</f>
        <v>2017-220994-IDEA-341</v>
      </c>
      <c r="Z64" s="11" t="str">
        <f>VLOOKUP(B64,[24]!Table6623[[Agency Code 
(3)]:[DPI Grant Number 
(13)]],22,FALSE)</f>
        <v>17-220994-Pre-S-347</v>
      </c>
      <c r="AC64" s="4"/>
      <c r="AH64" s="10" t="str">
        <f>VLOOKUP(B64,'[17]Federal Grants'!$B$9:$W$430,22,FALSE)</f>
        <v>17-220994-Title II-365</v>
      </c>
    </row>
    <row r="65" spans="1:34" x14ac:dyDescent="0.25">
      <c r="A65" s="10" t="s">
        <v>63</v>
      </c>
      <c r="B65" s="13" t="s">
        <v>586</v>
      </c>
      <c r="D65" s="10" t="str">
        <f t="shared" si="7"/>
        <v>2017-591029-NSL-547</v>
      </c>
      <c r="F65" s="42"/>
      <c r="I65" s="9"/>
      <c r="K65" s="4"/>
      <c r="N65" s="4" t="str">
        <f>VLOOKUP(B65,'[5]Federal Grants'!$B$9:$W$430,22,FALSE)</f>
        <v>17-591029-Title I-141</v>
      </c>
      <c r="O65" s="4"/>
      <c r="P65" s="4"/>
      <c r="Q65" s="4"/>
      <c r="R65" s="4"/>
      <c r="S65" s="4"/>
      <c r="T65" s="4"/>
      <c r="V65" s="11" t="str">
        <f>VLOOKUP(B65,'[9]Federal Grants'!$B$9:$W$430,22,FALSE)</f>
        <v>2017-591029-IDEA-341</v>
      </c>
      <c r="Z65" s="11" t="str">
        <f>VLOOKUP(B65,[24]!Table6623[[Agency Code 
(3)]:[DPI Grant Number 
(13)]],22,FALSE)</f>
        <v>17-591029-Pre-S-347</v>
      </c>
      <c r="AC65" s="4"/>
      <c r="AF65" s="10" t="str">
        <f>VLOOKUP(B65,'[15]Federal Grants'!$B$9:$W$312,22,FALSE)</f>
        <v>17-591029-Title III A-391</v>
      </c>
      <c r="AG65" s="10" t="str">
        <f>VLOOKUP(B65,'[16]Federal Grants'!$B$8:$W$14,22,FALSE)</f>
        <v>17-591029-Immigrant-371</v>
      </c>
      <c r="AH65" s="10" t="str">
        <f>VLOOKUP(B65,'[17]Federal Grants'!$B$9:$W$430,22,FALSE)</f>
        <v>17-591029-Title II-365</v>
      </c>
    </row>
    <row r="66" spans="1:34" x14ac:dyDescent="0.25">
      <c r="A66" s="10" t="s">
        <v>64</v>
      </c>
      <c r="B66" s="13" t="s">
        <v>587</v>
      </c>
      <c r="D66" s="10" t="str">
        <f t="shared" si="7"/>
        <v>2017-451015-NSL-547</v>
      </c>
      <c r="F66" s="42"/>
      <c r="I66" s="9"/>
      <c r="K66" s="4"/>
      <c r="N66" s="4" t="str">
        <f>VLOOKUP(B66,'[5]Federal Grants'!$B$9:$W$430,22,FALSE)</f>
        <v>17-451015-Title I-141</v>
      </c>
      <c r="O66" s="4"/>
      <c r="P66" s="4"/>
      <c r="Q66" s="4"/>
      <c r="R66" s="4"/>
      <c r="S66" s="4"/>
      <c r="T66" s="4"/>
      <c r="V66" s="11" t="str">
        <f>VLOOKUP(B66,'[9]Federal Grants'!$B$9:$W$430,22,FALSE)</f>
        <v>2017-451015-IDEA-341</v>
      </c>
      <c r="Z66" s="11" t="str">
        <f>VLOOKUP(B66,[24]!Table6623[[Agency Code 
(3)]:[DPI Grant Number 
(13)]],22,FALSE)</f>
        <v>17-451015-Pre-S-347</v>
      </c>
      <c r="AC66" s="4"/>
      <c r="AF66" s="10" t="str">
        <f>VLOOKUP(B66,'[15]Federal Grants'!$B$9:$W$312,22,FALSE)</f>
        <v>17-451015-Title III A-391</v>
      </c>
      <c r="AH66" s="10" t="str">
        <f>VLOOKUP(B66,'[17]Federal Grants'!$B$9:$W$430,22,FALSE)</f>
        <v>17-451015-Title II-365</v>
      </c>
    </row>
    <row r="67" spans="1:34" x14ac:dyDescent="0.25">
      <c r="A67" s="10" t="s">
        <v>66</v>
      </c>
      <c r="B67" s="13" t="s">
        <v>588</v>
      </c>
      <c r="F67" s="42"/>
      <c r="G67" s="10" t="str">
        <f>VLOOKUP(B67,[39]Sheet1!$D$2:$F$107,3,FALSE)</f>
        <v>2017-305054-SMP-548</v>
      </c>
      <c r="I67" s="9"/>
      <c r="K67" s="4"/>
      <c r="N67" s="4" t="str">
        <f>VLOOKUP(B67,'[5]Federal Grants'!$B$9:$W$430,22,FALSE)</f>
        <v>17-305054-Title I-141</v>
      </c>
      <c r="O67" s="4"/>
      <c r="P67" s="4"/>
      <c r="Q67" s="4"/>
      <c r="R67" s="4"/>
      <c r="S67" s="4"/>
      <c r="T67" s="4"/>
      <c r="V67" s="11" t="str">
        <f>VLOOKUP(B67,'[9]Federal Grants'!$B$9:$W$430,22,FALSE)</f>
        <v>2017-305054-IDEA-341</v>
      </c>
      <c r="X67" s="10" t="str">
        <f>VLOOKUP(B67,'[11]Federal Grants'!$B$8:$W$80,22, FALSE)</f>
        <v>2017-305054-CP-CTE-400</v>
      </c>
      <c r="Z67" s="11" t="str">
        <f>VLOOKUP(B67,[24]!Table6623[[Agency Code 
(3)]:[DPI Grant Number 
(13)]],22,FALSE)</f>
        <v>17-305054-Pre-S-347</v>
      </c>
      <c r="AC67" s="4"/>
      <c r="AH67" s="10" t="str">
        <f>VLOOKUP(B67,'[17]Federal Grants'!$B$9:$W$430,22,FALSE)</f>
        <v>17-305054-Title II-365</v>
      </c>
    </row>
    <row r="68" spans="1:34" x14ac:dyDescent="0.25">
      <c r="A68" s="10" t="s">
        <v>67</v>
      </c>
      <c r="B68" s="13" t="s">
        <v>589</v>
      </c>
      <c r="C68" s="10" t="str">
        <f>CONCATENATE(2017,"-",B68,"-","SB","-",546)</f>
        <v>2017-501071-SB-546</v>
      </c>
      <c r="D68" s="10" t="str">
        <f t="shared" si="7"/>
        <v>2017-501071-NSL-547</v>
      </c>
      <c r="F68" s="11" t="str">
        <f>CONCATENATE(2017,"-",B68,"-","NSL-Snacks","-",566)</f>
        <v>2017-501071-NSL-Snacks-566</v>
      </c>
      <c r="I68" s="9" t="str">
        <f>VLOOKUP(B68,[38]Sheet1!$D$2:$F$180,3,FALSE)</f>
        <v>2017-501071-SFSP-586</v>
      </c>
      <c r="K68" s="4"/>
      <c r="N68" s="4" t="str">
        <f>VLOOKUP(B68,'[5]Federal Grants'!$B$9:$W$430,22,FALSE)</f>
        <v>17-501071-Title I-141</v>
      </c>
      <c r="O68" s="4"/>
      <c r="P68" s="4"/>
      <c r="Q68" s="4"/>
      <c r="R68" s="4"/>
      <c r="S68" s="4"/>
      <c r="T68" s="4"/>
      <c r="V68" s="11" t="str">
        <f>VLOOKUP(B68,'[9]Federal Grants'!$B$9:$W$430,22,FALSE)</f>
        <v>2017-501071-IDEA-341</v>
      </c>
      <c r="Z68" s="11" t="str">
        <f>VLOOKUP(B68,[24]!Table6623[[Agency Code 
(3)]:[DPI Grant Number 
(13)]],22,FALSE)</f>
        <v>17-501071-Pre-S-347</v>
      </c>
      <c r="AC68" s="4" t="str">
        <f>CONCATENATE("17","-",B68,"-",367,"-","CLC")</f>
        <v>17-501071-367-CLC</v>
      </c>
      <c r="AF68" s="10" t="str">
        <f>VLOOKUP(B68,'[15]Federal Grants'!$B$9:$W$312,22,FALSE)</f>
        <v>17-501071-Title III A-391</v>
      </c>
      <c r="AH68" s="10" t="str">
        <f>VLOOKUP(B68,'[17]Federal Grants'!$B$9:$W$430,22,FALSE)</f>
        <v>17-501071-Title II-365</v>
      </c>
    </row>
    <row r="69" spans="1:34" x14ac:dyDescent="0.25">
      <c r="A69" s="10" t="s">
        <v>68</v>
      </c>
      <c r="B69" s="14" t="s">
        <v>590</v>
      </c>
      <c r="D69" s="10" t="str">
        <f t="shared" si="7"/>
        <v>2017-031080-NSL-547</v>
      </c>
      <c r="E69" s="42"/>
      <c r="F69" s="42"/>
      <c r="I69" s="9" t="str">
        <f>VLOOKUP(B69,[38]Sheet1!$D$2:$F$180,3,FALSE)</f>
        <v>2017-031080-SFSP-586</v>
      </c>
      <c r="K69" s="4"/>
      <c r="N69" s="4" t="str">
        <f>VLOOKUP(B69,'[5]Federal Grants'!$B$9:$W$430,22,FALSE)</f>
        <v>17-031080-Title I-141</v>
      </c>
      <c r="O69" s="4"/>
      <c r="P69" s="4"/>
      <c r="Q69" s="4"/>
      <c r="R69" s="4"/>
      <c r="S69" s="4"/>
      <c r="T69" s="4"/>
      <c r="V69" s="11" t="str">
        <f>VLOOKUP(B69,'[9]Federal Grants'!$B$9:$W$430,22,FALSE)</f>
        <v>2017-031080-IDEA-341</v>
      </c>
      <c r="Z69" s="11" t="str">
        <f>VLOOKUP(B69,[24]!Table6623[[Agency Code 
(3)]:[DPI Grant Number 
(13)]],22,FALSE)</f>
        <v>17-031080-Pre-S-347</v>
      </c>
      <c r="AC69" s="4"/>
      <c r="AE69" s="10" t="str">
        <f>VLOOKUP(B69,'[14]Federal Grants'!$B$8:$W$33,22,FALSE)</f>
        <v>FY 2017-031080-R&amp;LI-368</v>
      </c>
      <c r="AF69" s="10" t="str">
        <f>VLOOKUP(B69,'[15]Federal Grants'!$B$9:$W$312,22,FALSE)</f>
        <v>17-031080-Title III A-391</v>
      </c>
      <c r="AH69" s="10" t="str">
        <f>VLOOKUP(B69,'[17]Federal Grants'!$B$9:$W$430,22,FALSE)</f>
        <v>17-031080-Title II-365</v>
      </c>
    </row>
    <row r="70" spans="1:34" x14ac:dyDescent="0.25">
      <c r="A70" s="10" t="s">
        <v>69</v>
      </c>
      <c r="B70" s="14" t="s">
        <v>591</v>
      </c>
      <c r="C70" s="10" t="str">
        <f t="shared" ref="C70:C73" si="9">CONCATENATE(2017,"-",B70,"-","SB","-",546)</f>
        <v>2017-081085-SB-546</v>
      </c>
      <c r="D70" s="10" t="str">
        <f t="shared" si="7"/>
        <v>2017-081085-NSL-547</v>
      </c>
      <c r="F70" s="42"/>
      <c r="I70" s="9"/>
      <c r="K70" s="4"/>
      <c r="N70" s="4" t="str">
        <f>VLOOKUP(B70,'[5]Federal Grants'!$B$9:$W$430,22,FALSE)</f>
        <v>17-081085-Title I-141</v>
      </c>
      <c r="O70" s="4"/>
      <c r="P70" s="4"/>
      <c r="Q70" s="4"/>
      <c r="R70" s="4"/>
      <c r="S70" s="4"/>
      <c r="T70" s="4"/>
      <c r="V70" s="11" t="str">
        <f>VLOOKUP(B70,'[9]Federal Grants'!$B$9:$W$430,22,FALSE)</f>
        <v>2017-081085-IDEA-341</v>
      </c>
      <c r="Z70" s="11" t="str">
        <f>VLOOKUP(B70,[24]!Table6623[[Agency Code 
(3)]:[DPI Grant Number 
(13)]],22,FALSE)</f>
        <v>17-081085-Pre-S-347</v>
      </c>
      <c r="AC70" s="4"/>
      <c r="AH70" s="10" t="str">
        <f>VLOOKUP(B70,'[17]Federal Grants'!$B$9:$W$430,22,FALSE)</f>
        <v>17-081085-Title II-365</v>
      </c>
    </row>
    <row r="71" spans="1:34" x14ac:dyDescent="0.25">
      <c r="A71" s="10" t="s">
        <v>70</v>
      </c>
      <c r="B71" s="14" t="s">
        <v>592</v>
      </c>
      <c r="C71" s="10" t="str">
        <f t="shared" si="9"/>
        <v>2017-091092-SB-546</v>
      </c>
      <c r="D71" s="10" t="str">
        <f t="shared" si="7"/>
        <v>2017-091092-NSL-547</v>
      </c>
      <c r="F71" s="11" t="str">
        <f>CONCATENATE(2017,"-",B71,"-","NSL-Snacks","-",566)</f>
        <v>2017-091092-NSL-Snacks-566</v>
      </c>
      <c r="I71" s="9" t="str">
        <f>VLOOKUP(B71,[38]Sheet1!$D$2:$F$180,3,FALSE)</f>
        <v>2017-091092-SFSP-586</v>
      </c>
      <c r="K71" s="4"/>
      <c r="N71" s="4" t="str">
        <f>VLOOKUP(B71,'[5]Federal Grants'!$B$9:$W$430,22,FALSE)</f>
        <v>17-091092-Title I-141</v>
      </c>
      <c r="O71" s="4"/>
      <c r="P71" s="4"/>
      <c r="Q71" s="4"/>
      <c r="R71" s="4"/>
      <c r="S71" s="4"/>
      <c r="T71" s="4"/>
      <c r="V71" s="11" t="str">
        <f>VLOOKUP(B71,'[9]Federal Grants'!$B$9:$W$430,22,FALSE)</f>
        <v>2017-091092-IDEA-341</v>
      </c>
      <c r="Z71" s="11" t="str">
        <f>VLOOKUP(B71,[24]!Table6623[[Agency Code 
(3)]:[DPI Grant Number 
(13)]],22,FALSE)</f>
        <v>17-091092-Pre-S-347</v>
      </c>
      <c r="AC71" s="4"/>
      <c r="AF71" s="10" t="str">
        <f>VLOOKUP(B71,'[15]Federal Grants'!$B$9:$W$312,22,FALSE)</f>
        <v>17-091092-Title III A-391</v>
      </c>
      <c r="AH71" s="10" t="str">
        <f>VLOOKUP(B71,'[17]Federal Grants'!$B$9:$W$430,22,FALSE)</f>
        <v>17-091092-Title II-365</v>
      </c>
    </row>
    <row r="72" spans="1:34" x14ac:dyDescent="0.25">
      <c r="A72" s="10" t="s">
        <v>71</v>
      </c>
      <c r="B72" s="13" t="s">
        <v>593</v>
      </c>
      <c r="C72" s="10" t="str">
        <f t="shared" si="9"/>
        <v>2017-481120-SB-546</v>
      </c>
      <c r="D72" s="10" t="str">
        <f t="shared" si="7"/>
        <v>2017-481120-NSL-547</v>
      </c>
      <c r="F72" s="42"/>
      <c r="I72" s="9" t="str">
        <f>VLOOKUP(B72,[38]Sheet1!$D$2:$F$180,3,FALSE)</f>
        <v>2017-481120-SFSP-586</v>
      </c>
      <c r="K72" s="4"/>
      <c r="N72" s="4" t="str">
        <f>VLOOKUP(B72,'[5]Federal Grants'!$B$9:$W$430,22,FALSE)</f>
        <v>17-481120-Title I-141</v>
      </c>
      <c r="O72" s="4"/>
      <c r="P72" s="4"/>
      <c r="Q72" s="4"/>
      <c r="R72" s="4"/>
      <c r="S72" s="4"/>
      <c r="T72" s="4"/>
      <c r="V72" s="11" t="str">
        <f>VLOOKUP(B72,'[9]Federal Grants'!$B$9:$W$430,22,FALSE)</f>
        <v>2017-481120-IDEA-341</v>
      </c>
      <c r="Z72" s="11" t="str">
        <f>VLOOKUP(B72,[24]!Table6623[[Agency Code 
(3)]:[DPI Grant Number 
(13)]],22,FALSE)</f>
        <v>17-481120-Pre-S-347</v>
      </c>
      <c r="AC72" s="4"/>
      <c r="AF72" s="10" t="str">
        <f>VLOOKUP(B72,'[15]Federal Grants'!$B$9:$W$312,22,FALSE)</f>
        <v>17-481120-Title III A-391</v>
      </c>
      <c r="AH72" s="10" t="str">
        <f>VLOOKUP(B72,'[17]Federal Grants'!$B$9:$W$430,22,FALSE)</f>
        <v>17-481120-Title II-365</v>
      </c>
    </row>
    <row r="73" spans="1:34" x14ac:dyDescent="0.25">
      <c r="A73" s="10" t="s">
        <v>72</v>
      </c>
      <c r="B73" s="13" t="s">
        <v>594</v>
      </c>
      <c r="C73" s="10" t="str">
        <f t="shared" si="9"/>
        <v>2017-481127-SB-546</v>
      </c>
      <c r="D73" s="10" t="str">
        <f t="shared" si="7"/>
        <v>2017-481127-NSL-547</v>
      </c>
      <c r="F73" s="42"/>
      <c r="I73" s="9"/>
      <c r="K73" s="4"/>
      <c r="N73" s="4" t="str">
        <f>VLOOKUP(B73,'[5]Federal Grants'!$B$9:$W$430,22,FALSE)</f>
        <v>17-481127-Title I-141</v>
      </c>
      <c r="O73" s="4"/>
      <c r="P73" s="4"/>
      <c r="Q73" s="4"/>
      <c r="R73" s="4"/>
      <c r="S73" s="4"/>
      <c r="T73" s="4"/>
      <c r="V73" s="11" t="str">
        <f>VLOOKUP(B73,'[9]Federal Grants'!$B$9:$W$430,22,FALSE)</f>
        <v>2017-481127-IDEA-341</v>
      </c>
      <c r="Z73" s="11" t="str">
        <f>VLOOKUP(B73,[24]!Table6623[[Agency Code 
(3)]:[DPI Grant Number 
(13)]],22,FALSE)</f>
        <v>17-481127-Pre-S-347</v>
      </c>
      <c r="AC73" s="4"/>
      <c r="AH73" s="10" t="str">
        <f>VLOOKUP(B73,'[17]Federal Grants'!$B$9:$W$430,22,FALSE)</f>
        <v>17-481127-Title II-365</v>
      </c>
    </row>
    <row r="74" spans="1:34" x14ac:dyDescent="0.25">
      <c r="A74" s="10" t="s">
        <v>73</v>
      </c>
      <c r="B74" s="13" t="s">
        <v>595</v>
      </c>
      <c r="C74" s="42"/>
      <c r="D74" s="10" t="str">
        <f t="shared" si="7"/>
        <v>2017-531134-NSL-547</v>
      </c>
      <c r="F74" s="42"/>
      <c r="I74" s="9" t="str">
        <f>VLOOKUP(B74,[38]Sheet1!$D$2:$F$180,3,FALSE)</f>
        <v>2017-531134-SFSP-586</v>
      </c>
      <c r="K74" s="4"/>
      <c r="N74" s="4" t="str">
        <f>VLOOKUP(B74,'[5]Federal Grants'!$B$9:$W$430,22,FALSE)</f>
        <v>17-531134-Title I-141</v>
      </c>
      <c r="O74" s="4"/>
      <c r="P74" s="4"/>
      <c r="Q74" s="4"/>
      <c r="R74" s="4"/>
      <c r="S74" s="4"/>
      <c r="T74" s="4"/>
      <c r="V74" s="11" t="str">
        <f>VLOOKUP(B74,'[9]Federal Grants'!$B$9:$W$430,22,FALSE)</f>
        <v>2017-531134-IDEA-341</v>
      </c>
      <c r="Z74" s="11" t="str">
        <f>VLOOKUP(B74,[24]!Table6623[[Agency Code 
(3)]:[DPI Grant Number 
(13)]],22,FALSE)</f>
        <v>17-531134-Pre-S-347</v>
      </c>
      <c r="AC74" s="4"/>
      <c r="AF74" s="10" t="str">
        <f>VLOOKUP(B74,'[15]Federal Grants'!$B$9:$W$312,22,FALSE)</f>
        <v>17-531134-Title III A-391</v>
      </c>
      <c r="AH74" s="10" t="str">
        <f>VLOOKUP(B74,'[17]Federal Grants'!$B$9:$W$430,22,FALSE)</f>
        <v>17-531134-Title II-365</v>
      </c>
    </row>
    <row r="75" spans="1:34" x14ac:dyDescent="0.25">
      <c r="A75" s="10" t="s">
        <v>74</v>
      </c>
      <c r="B75" s="13" t="s">
        <v>596</v>
      </c>
      <c r="D75" s="10" t="str">
        <f t="shared" si="7"/>
        <v>2017-681141-NSL-547</v>
      </c>
      <c r="F75" s="11" t="str">
        <f>CONCATENATE(2017,"-",B75,"-","NSL-Snacks","-",566)</f>
        <v>2017-681141-NSL-Snacks-566</v>
      </c>
      <c r="I75" s="9" t="str">
        <f>VLOOKUP(B75,[38]Sheet1!$D$2:$F$180,3,FALSE)</f>
        <v>2017-681141-SFSP-586</v>
      </c>
      <c r="J75" s="10" t="str">
        <f>VLOOKUP(B75,'[1]Federal Grants'!$B$9:$W$28,22,FALSE)</f>
        <v>FY 17-681141-Equip-531</v>
      </c>
      <c r="K75" s="4"/>
      <c r="N75" s="4" t="str">
        <f>VLOOKUP(B75,'[5]Federal Grants'!$B$9:$W$430,22,FALSE)</f>
        <v>17-681141-Title I-141</v>
      </c>
      <c r="O75" s="4" t="str">
        <f>VLOOKUP(B75,'[6]Federal Grants'!$B$9:$W$44,22,FALSE)</f>
        <v>2017-681141-Focus-145</v>
      </c>
      <c r="P75" s="4"/>
      <c r="Q75" s="4"/>
      <c r="R75" s="4"/>
      <c r="S75" s="4"/>
      <c r="T75" s="4"/>
      <c r="V75" s="11" t="str">
        <f>VLOOKUP(B75,'[9]Federal Grants'!$B$9:$W$430,22,FALSE)</f>
        <v>2017-681141-IDEA-341</v>
      </c>
      <c r="Z75" s="11" t="str">
        <f>VLOOKUP(B75,[24]!Table6623[[Agency Code 
(3)]:[DPI Grant Number 
(13)]],22,FALSE)</f>
        <v>17-681141-Pre-S-347</v>
      </c>
      <c r="AC75" s="4" t="str">
        <f>CONCATENATE("17","-",B75,"-",367,"-","CLC")</f>
        <v>17-681141-367-CLC</v>
      </c>
      <c r="AF75" s="10" t="str">
        <f>VLOOKUP(B75,'[15]Federal Grants'!$B$9:$W$312,22,FALSE)</f>
        <v>17-681141-Title III A-391</v>
      </c>
      <c r="AH75" s="10" t="str">
        <f>VLOOKUP(B75,'[17]Federal Grants'!$B$9:$W$430,22,FALSE)</f>
        <v>17-681141-Title II-365</v>
      </c>
    </row>
    <row r="76" spans="1:34" x14ac:dyDescent="0.25">
      <c r="A76" s="10" t="s">
        <v>75</v>
      </c>
      <c r="B76" s="14" t="s">
        <v>597</v>
      </c>
      <c r="C76" s="10" t="str">
        <f t="shared" ref="C76:C77" si="10">CONCATENATE(2017,"-",B76,"-","SB","-",546)</f>
        <v>2017-061155-SB-546</v>
      </c>
      <c r="D76" s="10" t="str">
        <f t="shared" si="7"/>
        <v>2017-061155-NSL-547</v>
      </c>
      <c r="F76" s="42"/>
      <c r="I76" s="9"/>
      <c r="K76" s="4"/>
      <c r="N76" s="4" t="str">
        <f>VLOOKUP(B76,'[5]Federal Grants'!$B$9:$W$430,22,FALSE)</f>
        <v>17-061155-Title I-141</v>
      </c>
      <c r="O76" s="4"/>
      <c r="P76" s="4"/>
      <c r="Q76" s="4"/>
      <c r="R76" s="4"/>
      <c r="S76" s="4"/>
      <c r="T76" s="4"/>
      <c r="V76" s="11" t="str">
        <f>VLOOKUP(B76,'[9]Federal Grants'!$B$9:$W$430,22,FALSE)</f>
        <v>2017-061155-IDEA-341</v>
      </c>
      <c r="Z76" s="11" t="str">
        <f>VLOOKUP(B76,[24]!Table6623[[Agency Code 
(3)]:[DPI Grant Number 
(13)]],22,FALSE)</f>
        <v>17-061155-Pre-S-347</v>
      </c>
      <c r="AC76" s="4"/>
      <c r="AH76" s="10" t="str">
        <f>VLOOKUP(B76,'[17]Federal Grants'!$B$9:$W$430,22,FALSE)</f>
        <v>17-061155-Title II-365</v>
      </c>
    </row>
    <row r="77" spans="1:34" x14ac:dyDescent="0.25">
      <c r="A77" s="10" t="s">
        <v>76</v>
      </c>
      <c r="B77" s="13" t="s">
        <v>598</v>
      </c>
      <c r="C77" s="10" t="str">
        <f t="shared" si="10"/>
        <v>2017-101162-SB-546</v>
      </c>
      <c r="D77" s="10" t="str">
        <f t="shared" si="7"/>
        <v>2017-101162-NSL-547</v>
      </c>
      <c r="F77" s="42"/>
      <c r="I77" s="9" t="str">
        <f>VLOOKUP(B77,[38]Sheet1!$D$2:$F$180,3,FALSE)</f>
        <v>2017-101162-SFSP-586</v>
      </c>
      <c r="K77" s="4" t="str">
        <f>VLOOKUP(B77,'[2]Federal Grants'!$B$8:$W$57,22,FALSE)</f>
        <v>2016-101162-FF&amp;VP-594</v>
      </c>
      <c r="L77" s="11" t="str">
        <f>VLOOKUP(B77,'[3]Federal Grants'!$B$9:$W$58,22,0)</f>
        <v>2017-101162-FF&amp;V-376</v>
      </c>
      <c r="N77" s="4" t="str">
        <f>VLOOKUP(B77,'[5]Federal Grants'!$B$9:$W$430,22,FALSE)</f>
        <v>17-101162-Title I-141</v>
      </c>
      <c r="O77" s="4"/>
      <c r="P77" s="4"/>
      <c r="Q77" s="4"/>
      <c r="R77" s="4"/>
      <c r="S77" s="4"/>
      <c r="T77" s="4"/>
      <c r="V77" s="11" t="str">
        <f>VLOOKUP(B77,'[9]Federal Grants'!$B$9:$W$430,22,FALSE)</f>
        <v>2017-101162-IDEA-341</v>
      </c>
      <c r="Z77" s="11" t="str">
        <f>VLOOKUP(B77,[24]!Table6623[[Agency Code 
(3)]:[DPI Grant Number 
(13)]],22,FALSE)</f>
        <v>17-101162-Pre-S-347</v>
      </c>
      <c r="AC77" s="4"/>
      <c r="AF77" s="10" t="str">
        <f>VLOOKUP(B77,'[15]Federal Grants'!$B$9:$W$312,22,FALSE)</f>
        <v>17-101162-Title III A-391</v>
      </c>
      <c r="AH77" s="10" t="str">
        <f>VLOOKUP(B77,'[17]Federal Grants'!$B$9:$W$430,22,FALSE)</f>
        <v>17-101162-Title II-365</v>
      </c>
    </row>
    <row r="78" spans="1:34" x14ac:dyDescent="0.25">
      <c r="A78" s="10" t="s">
        <v>77</v>
      </c>
      <c r="B78" s="13" t="s">
        <v>599</v>
      </c>
      <c r="D78" s="10" t="str">
        <f t="shared" si="7"/>
        <v>2017-381169-NSL-547</v>
      </c>
      <c r="F78" s="42"/>
      <c r="I78" s="9"/>
      <c r="K78" s="4"/>
      <c r="N78" s="4" t="str">
        <f>VLOOKUP(B78,'[5]Federal Grants'!$B$9:$W$430,22,FALSE)</f>
        <v>17-381169-Title I-141</v>
      </c>
      <c r="O78" s="4"/>
      <c r="P78" s="4"/>
      <c r="Q78" s="4"/>
      <c r="R78" s="4"/>
      <c r="S78" s="4"/>
      <c r="T78" s="4"/>
      <c r="V78" s="11" t="str">
        <f>VLOOKUP(B78,'[9]Federal Grants'!$B$9:$W$430,22,FALSE)</f>
        <v>2017-381169-IDEA-341</v>
      </c>
      <c r="W78" s="11" t="str">
        <f>VLOOKUP(B78,'[10]Federal Grants'!$B$8:$W$66,22,FALSE)</f>
        <v>2017-381169-IDEA-342</v>
      </c>
      <c r="Z78" s="11" t="str">
        <f>VLOOKUP(B78,[24]!Table6623[[Agency Code 
(3)]:[DPI Grant Number 
(13)]],22,FALSE)</f>
        <v>17-381169-Pre-S-347</v>
      </c>
      <c r="AC78" s="4"/>
      <c r="AF78" s="10" t="str">
        <f>VLOOKUP(B78,'[15]Federal Grants'!$B$9:$W$312,22,FALSE)</f>
        <v>17-381169-Title III A-391</v>
      </c>
      <c r="AH78" s="10" t="str">
        <f>VLOOKUP(B78,'[17]Federal Grants'!$B$9:$W$430,22,FALSE)</f>
        <v>17-381169-Title II-365</v>
      </c>
    </row>
    <row r="79" spans="1:34" x14ac:dyDescent="0.25">
      <c r="A79" s="10" t="s">
        <v>78</v>
      </c>
      <c r="B79" s="13" t="s">
        <v>600</v>
      </c>
      <c r="D79" s="10" t="str">
        <f t="shared" si="7"/>
        <v>2017-171176-NSL-547</v>
      </c>
      <c r="F79" s="42"/>
      <c r="I79" s="9"/>
      <c r="K79" s="4"/>
      <c r="N79" s="4" t="str">
        <f>VLOOKUP(B79,'[5]Federal Grants'!$B$9:$W$430,22,FALSE)</f>
        <v>17-171176-Title I-141</v>
      </c>
      <c r="O79" s="4"/>
      <c r="P79" s="4"/>
      <c r="Q79" s="4"/>
      <c r="R79" s="4"/>
      <c r="S79" s="4"/>
      <c r="T79" s="4"/>
      <c r="V79" s="11" t="str">
        <f>VLOOKUP(B79,'[9]Federal Grants'!$B$9:$W$430,22,FALSE)</f>
        <v>2017-171176-IDEA-341</v>
      </c>
      <c r="Z79" s="11" t="str">
        <f>VLOOKUP(B79,[24]!Table6623[[Agency Code 
(3)]:[DPI Grant Number 
(13)]],22,FALSE)</f>
        <v>17-171176-Pre-S-347</v>
      </c>
      <c r="AC79" s="4"/>
      <c r="AF79" s="10" t="str">
        <f>VLOOKUP(B79,'[15]Federal Grants'!$B$9:$W$312,22,FALSE)</f>
        <v>17-171176-Title III A-391</v>
      </c>
      <c r="AH79" s="10" t="str">
        <f>VLOOKUP(B79,'[17]Federal Grants'!$B$9:$W$430,22,FALSE)</f>
        <v>17-171176-Title II-365</v>
      </c>
    </row>
    <row r="80" spans="1:34" x14ac:dyDescent="0.25">
      <c r="A80" s="10" t="s">
        <v>79</v>
      </c>
      <c r="B80" s="13" t="s">
        <v>601</v>
      </c>
      <c r="C80" s="10" t="str">
        <f>CONCATENATE(2017,"-",B80,"-","SB","-",546)</f>
        <v>2017-111183-SB-546</v>
      </c>
      <c r="D80" s="10" t="str">
        <f t="shared" si="7"/>
        <v>2017-111183-NSL-547</v>
      </c>
      <c r="E80" s="11" t="str">
        <f>CONCATENATE(2017,"-",B80,"-","NSL-Snacks","-",561)</f>
        <v>2017-111183-NSL-Snacks-561</v>
      </c>
      <c r="F80" s="42"/>
      <c r="I80" s="9" t="str">
        <f>VLOOKUP(B80,[38]Sheet1!$D$2:$F$180,3,FALSE)</f>
        <v>2017-111183-SFSP-586</v>
      </c>
      <c r="K80" s="4"/>
      <c r="N80" s="4" t="str">
        <f>VLOOKUP(B80,'[5]Federal Grants'!$B$9:$W$430,22,FALSE)</f>
        <v>17-111183-Title I-141</v>
      </c>
      <c r="O80" s="4"/>
      <c r="P80" s="4"/>
      <c r="Q80" s="4"/>
      <c r="R80" s="4"/>
      <c r="S80" s="4"/>
      <c r="T80" s="4"/>
      <c r="V80" s="11" t="str">
        <f>VLOOKUP(B80,'[9]Federal Grants'!$B$9:$W$430,22,FALSE)</f>
        <v>2017-111183-IDEA-341</v>
      </c>
      <c r="Z80" s="11" t="str">
        <f>VLOOKUP(B80,[24]!Table6623[[Agency Code 
(3)]:[DPI Grant Number 
(13)]],22,FALSE)</f>
        <v>17-111183-Pre-S-347</v>
      </c>
      <c r="AC80" s="4"/>
      <c r="AD80" s="10" t="str">
        <f>VLOOKUP(B80,'[13]Federal Grants'!$B$8:$W$26,22,FALSE)</f>
        <v>2016-17-111183-SPDG-349</v>
      </c>
      <c r="AF80" s="10" t="str">
        <f>VLOOKUP(B80,'[15]Federal Grants'!$B$9:$W$312,22,FALSE)</f>
        <v>17-111183-Title III A-391</v>
      </c>
      <c r="AH80" s="10" t="str">
        <f>VLOOKUP(B80,'[17]Federal Grants'!$B$9:$W$430,22,FALSE)</f>
        <v>17-111183-Title II-365</v>
      </c>
    </row>
    <row r="81" spans="1:36" x14ac:dyDescent="0.25">
      <c r="A81" s="10" t="s">
        <v>80</v>
      </c>
      <c r="B81" s="14" t="s">
        <v>602</v>
      </c>
      <c r="D81" s="10" t="str">
        <f t="shared" si="7"/>
        <v>2017-091204-NSL-547</v>
      </c>
      <c r="F81" s="11" t="str">
        <f>CONCATENATE(2017,"-",B81,"-","NSL-Snacks","-",566)</f>
        <v>2017-091204-NSL-Snacks-566</v>
      </c>
      <c r="I81" s="9" t="str">
        <f>VLOOKUP(B81,[38]Sheet1!$D$2:$F$180,3,FALSE)</f>
        <v>2017-091204-SFSP-586</v>
      </c>
      <c r="K81" s="4" t="str">
        <f>VLOOKUP(B81,'[2]Federal Grants'!$B$8:$W$57,22,FALSE)</f>
        <v>2016-091204-FF&amp;VP-594</v>
      </c>
      <c r="L81" s="11" t="str">
        <f>VLOOKUP(B81,'[3]Federal Grants'!$B$9:$W$58,22,0)</f>
        <v>2017-091204-FF&amp;V-376</v>
      </c>
      <c r="N81" s="4" t="str">
        <f>VLOOKUP(B81,'[5]Federal Grants'!$B$9:$W$430,22,FALSE)</f>
        <v>17-091204-Title I-141</v>
      </c>
      <c r="O81" s="4"/>
      <c r="P81" s="4"/>
      <c r="Q81" s="4"/>
      <c r="R81" s="4"/>
      <c r="S81" s="4"/>
      <c r="T81" s="4"/>
      <c r="V81" s="11" t="str">
        <f>VLOOKUP(B81,'[9]Federal Grants'!$B$9:$W$430,22,FALSE)</f>
        <v>2017-091204-IDEA-341</v>
      </c>
      <c r="Z81" s="11" t="str">
        <f>VLOOKUP(B81,[24]!Table6623[[Agency Code 
(3)]:[DPI Grant Number 
(13)]],22,FALSE)</f>
        <v>17-091204-Pre-S-347</v>
      </c>
      <c r="AC81" s="4" t="str">
        <f>CONCATENATE("17","-",B81,"-",367,"-","CLC")</f>
        <v>17-091204-367-CLC</v>
      </c>
      <c r="AF81" s="10" t="str">
        <f>VLOOKUP(B81,'[15]Federal Grants'!$B$9:$W$312,22,FALSE)</f>
        <v>17-091204-Title III A-391</v>
      </c>
      <c r="AH81" s="10" t="str">
        <f>VLOOKUP(B81,'[17]Federal Grants'!$B$9:$W$430,22,FALSE)</f>
        <v>17-091204-Title II-365</v>
      </c>
    </row>
    <row r="82" spans="1:36" x14ac:dyDescent="0.25">
      <c r="A82" s="10" t="s">
        <v>81</v>
      </c>
      <c r="B82" s="13" t="s">
        <v>603</v>
      </c>
      <c r="D82" s="10" t="str">
        <f t="shared" si="7"/>
        <v>2017-211218-NSL-547</v>
      </c>
      <c r="F82" s="42"/>
      <c r="I82" s="9" t="str">
        <f>VLOOKUP(B82,[38]Sheet1!$D$2:$F$180,3,FALSE)</f>
        <v>2017-211218-SFSP-586</v>
      </c>
      <c r="K82" s="4"/>
      <c r="N82" s="4" t="str">
        <f>VLOOKUP(B82,'[5]Federal Grants'!$B$9:$W$430,22,FALSE)</f>
        <v>17-211218-Title I-141</v>
      </c>
      <c r="O82" s="4"/>
      <c r="P82" s="4"/>
      <c r="Q82" s="4"/>
      <c r="R82" s="4"/>
      <c r="S82" s="4"/>
      <c r="T82" s="4"/>
      <c r="V82" s="11" t="str">
        <f>VLOOKUP(B82,'[9]Federal Grants'!$B$9:$W$430,22,FALSE)</f>
        <v>2017-211218-IDEA-341</v>
      </c>
      <c r="Z82" s="11" t="str">
        <f>VLOOKUP(B82,[24]!Table6623[[Agency Code 
(3)]:[DPI Grant Number 
(13)]],22,FALSE)</f>
        <v>17-211218-Pre-S-347</v>
      </c>
      <c r="AC82" s="4"/>
      <c r="AE82" s="10" t="str">
        <f>VLOOKUP(B82,'[14]Federal Grants'!$B$8:$W$33,22,FALSE)</f>
        <v>FY 2017-211218-R&amp;LI-368</v>
      </c>
      <c r="AF82" s="10" t="str">
        <f>VLOOKUP(B82,'[15]Federal Grants'!$B$9:$W$312,22,FALSE)</f>
        <v>17-211218-Title III A-391</v>
      </c>
      <c r="AH82" s="10" t="str">
        <f>VLOOKUP(B82,'[17]Federal Grants'!$B$9:$W$430,22,FALSE)</f>
        <v>17-211218-Title II-365</v>
      </c>
      <c r="AJ82" s="11" t="str">
        <f>VLOOKUP(B82,'[19]Federal Grants'!$B$8:$W$22,22,FALSE)</f>
        <v>2016-17-211218-WILY-334</v>
      </c>
    </row>
    <row r="83" spans="1:36" x14ac:dyDescent="0.25">
      <c r="A83" s="10" t="s">
        <v>82</v>
      </c>
      <c r="B83" s="13" t="s">
        <v>604</v>
      </c>
      <c r="D83" s="10" t="str">
        <f t="shared" si="7"/>
        <v>2017-381232-NSL-547</v>
      </c>
      <c r="F83" s="42"/>
      <c r="I83" s="9" t="str">
        <f>VLOOKUP(B83,[38]Sheet1!$D$2:$F$180,3,FALSE)</f>
        <v>2017-381232-SFSP-586</v>
      </c>
      <c r="K83" s="4"/>
      <c r="N83" s="4" t="str">
        <f>VLOOKUP(B83,'[5]Federal Grants'!$B$9:$W$430,22,FALSE)</f>
        <v>17-381232-Title I-141</v>
      </c>
      <c r="O83" s="4"/>
      <c r="P83" s="4"/>
      <c r="Q83" s="4"/>
      <c r="R83" s="4"/>
      <c r="S83" s="4"/>
      <c r="T83" s="4"/>
      <c r="V83" s="11" t="str">
        <f>VLOOKUP(B83,'[9]Federal Grants'!$B$9:$W$430,22,FALSE)</f>
        <v>2017-381232-IDEA-341</v>
      </c>
      <c r="Z83" s="11" t="str">
        <f>VLOOKUP(B83,[24]!Table6623[[Agency Code 
(3)]:[DPI Grant Number 
(13)]],22,FALSE)</f>
        <v>17-381232-Pre-S-347</v>
      </c>
      <c r="AC83" s="4"/>
      <c r="AD83" s="10" t="str">
        <f>VLOOKUP(B83,'[13]Federal Grants'!$B$8:$W$26,22,FALSE)</f>
        <v>2016-17-381232-SPDG-349</v>
      </c>
      <c r="AH83" s="10" t="str">
        <f>VLOOKUP(B83,'[17]Federal Grants'!$B$9:$W$430,22,FALSE)</f>
        <v>17-381232-Title II-365</v>
      </c>
    </row>
    <row r="84" spans="1:36" x14ac:dyDescent="0.25">
      <c r="A84" s="10" t="s">
        <v>83</v>
      </c>
      <c r="B84" s="13" t="s">
        <v>605</v>
      </c>
      <c r="C84" s="10" t="str">
        <f>CONCATENATE(2017,"-",B84,"-","SB","-",546)</f>
        <v>2017-221246-SB-546</v>
      </c>
      <c r="D84" s="10" t="str">
        <f t="shared" si="7"/>
        <v>2017-221246-NSL-547</v>
      </c>
      <c r="F84" s="42"/>
      <c r="I84" s="9"/>
      <c r="K84" s="4"/>
      <c r="N84" s="4" t="str">
        <f>VLOOKUP(B84,'[5]Federal Grants'!$B$9:$W$430,22,FALSE)</f>
        <v>17-221246-Title I-141</v>
      </c>
      <c r="O84" s="4"/>
      <c r="P84" s="4"/>
      <c r="Q84" s="4"/>
      <c r="R84" s="4"/>
      <c r="S84" s="4"/>
      <c r="T84" s="4"/>
      <c r="V84" s="11" t="str">
        <f>VLOOKUP(B84,'[9]Federal Grants'!$B$9:$W$430,22,FALSE)</f>
        <v>2017-221246-IDEA-341</v>
      </c>
      <c r="Z84" s="11" t="str">
        <f>VLOOKUP(B84,[24]!Table6623[[Agency Code 
(3)]:[DPI Grant Number 
(13)]],22,FALSE)</f>
        <v>17-221246-Pre-S-347</v>
      </c>
      <c r="AC84" s="4"/>
      <c r="AH84" s="10" t="str">
        <f>VLOOKUP(B84,'[17]Federal Grants'!$B$9:$W$430,22,FALSE)</f>
        <v>17-221246-Title II-365</v>
      </c>
    </row>
    <row r="85" spans="1:36" x14ac:dyDescent="0.25">
      <c r="A85" s="10" t="s">
        <v>84</v>
      </c>
      <c r="B85" s="13" t="s">
        <v>606</v>
      </c>
      <c r="D85" s="10" t="str">
        <f t="shared" si="7"/>
        <v>2017-401253-NSL-547</v>
      </c>
      <c r="E85" s="42"/>
      <c r="F85" s="42"/>
      <c r="G85" s="10" t="str">
        <f>VLOOKUP(B85,[39]Sheet1!$D$2:$F$107,3,FALSE)</f>
        <v>2017-401253-SMP-548</v>
      </c>
      <c r="I85" s="9" t="str">
        <f>VLOOKUP(B85,[38]Sheet1!$D$2:$F$180,3,FALSE)</f>
        <v>2017-401253-SFSP-586</v>
      </c>
      <c r="K85" s="4" t="str">
        <f>VLOOKUP(B85,'[2]Federal Grants'!$B$8:$W$57,22,FALSE)</f>
        <v>2016-401253-FF&amp;VP-594</v>
      </c>
      <c r="L85" s="11" t="str">
        <f>VLOOKUP(B85,'[3]Federal Grants'!$B$9:$W$58,22,0)</f>
        <v>2017-401253-FF&amp;V-376</v>
      </c>
      <c r="N85" s="4" t="str">
        <f>VLOOKUP(B85,'[5]Federal Grants'!$B$9:$W$430,22,FALSE)</f>
        <v>17-401253-Title I-141</v>
      </c>
      <c r="O85" s="4"/>
      <c r="P85" s="4"/>
      <c r="Q85" s="4"/>
      <c r="R85" s="4"/>
      <c r="S85" s="4"/>
      <c r="T85" s="4"/>
      <c r="V85" s="11" t="str">
        <f>VLOOKUP(B85,'[9]Federal Grants'!$B$9:$W$430,22,FALSE)</f>
        <v>2017-401253-IDEA-341</v>
      </c>
      <c r="Z85" s="11" t="str">
        <f>VLOOKUP(B85,[24]!Table6623[[Agency Code 
(3)]:[DPI Grant Number 
(13)]],22,FALSE)</f>
        <v>17-401253-Pre-S-347</v>
      </c>
      <c r="AC85" s="4"/>
      <c r="AF85" s="10" t="str">
        <f>VLOOKUP(B85,'[15]Federal Grants'!$B$9:$W$312,22,FALSE)</f>
        <v>17-401253-Title III A-391</v>
      </c>
      <c r="AH85" s="10" t="str">
        <f>VLOOKUP(B85,'[17]Federal Grants'!$B$9:$W$430,22,FALSE)</f>
        <v>17-401253-Title II-365</v>
      </c>
    </row>
    <row r="86" spans="1:36" x14ac:dyDescent="0.25">
      <c r="A86" s="10" t="s">
        <v>85</v>
      </c>
      <c r="B86" s="14" t="s">
        <v>607</v>
      </c>
      <c r="D86" s="10" t="str">
        <f t="shared" si="7"/>
        <v>2017-031260-NSL-547</v>
      </c>
      <c r="E86" s="42"/>
      <c r="F86" s="42"/>
      <c r="G86" s="10" t="str">
        <f>VLOOKUP(B86,[39]Sheet1!$D$2:$F$107,3,FALSE)</f>
        <v>2017-031260-SMP-548</v>
      </c>
      <c r="I86" s="9" t="str">
        <f>VLOOKUP(B86,[38]Sheet1!$D$2:$F$180,3,FALSE)</f>
        <v>2017-031260-SFSP-586</v>
      </c>
      <c r="K86" s="4"/>
      <c r="N86" s="4" t="str">
        <f>VLOOKUP(B86,'[5]Federal Grants'!$B$9:$W$430,22,FALSE)</f>
        <v>17-031260-Title I-141</v>
      </c>
      <c r="O86" s="4"/>
      <c r="P86" s="4"/>
      <c r="Q86" s="4"/>
      <c r="R86" s="4"/>
      <c r="S86" s="4"/>
      <c r="T86" s="4"/>
      <c r="V86" s="11" t="str">
        <f>VLOOKUP(B86,'[9]Federal Grants'!$B$9:$W$430,22,FALSE)</f>
        <v>2017-031260-IDEA-341</v>
      </c>
      <c r="Z86" s="11" t="str">
        <f>VLOOKUP(B86,[24]!Table6623[[Agency Code 
(3)]:[DPI Grant Number 
(13)]],22,FALSE)</f>
        <v>17-031260-Pre-S-347</v>
      </c>
      <c r="AC86" s="4"/>
      <c r="AE86" s="10" t="str">
        <f>VLOOKUP(B86,'[14]Federal Grants'!$B$8:$W$33,22,FALSE)</f>
        <v>FY 2017-031260-R&amp;LI-368</v>
      </c>
      <c r="AF86" s="10" t="str">
        <f>VLOOKUP(B86,'[15]Federal Grants'!$B$9:$W$312,22,FALSE)</f>
        <v>17-031260-Title III A-391</v>
      </c>
      <c r="AH86" s="10" t="str">
        <f>VLOOKUP(B86,'[17]Federal Grants'!$B$9:$W$430,22,FALSE)</f>
        <v>17-031260-Title II-365</v>
      </c>
    </row>
    <row r="87" spans="1:36" x14ac:dyDescent="0.25">
      <c r="A87" s="10" t="s">
        <v>86</v>
      </c>
      <c r="B87" s="13" t="s">
        <v>608</v>
      </c>
      <c r="C87" s="10" t="str">
        <f>CONCATENATE(2017,"-",B87,"-","SB","-",546)</f>
        <v>2017-374970-SB-546</v>
      </c>
      <c r="D87" s="10" t="str">
        <f t="shared" si="7"/>
        <v>2017-374970-NSL-547</v>
      </c>
      <c r="E87" s="42"/>
      <c r="F87" s="11" t="str">
        <f>CONCATENATE(2017,"-",B87,"-","NSL-Snacks","-",566)</f>
        <v>2017-374970-NSL-Snacks-566</v>
      </c>
      <c r="I87" s="9" t="str">
        <f>VLOOKUP(B87,[38]Sheet1!$D$2:$F$180,3,FALSE)</f>
        <v>2017-374970-SFSP-586</v>
      </c>
      <c r="K87" s="4"/>
      <c r="N87" s="4" t="str">
        <f>VLOOKUP(B87,'[5]Federal Grants'!$B$9:$W$430,22,FALSE)</f>
        <v>17-374970-Title I-141</v>
      </c>
      <c r="O87" s="4"/>
      <c r="P87" s="4"/>
      <c r="Q87" s="4"/>
      <c r="R87" s="4"/>
      <c r="S87" s="4"/>
      <c r="T87" s="4"/>
      <c r="V87" s="11" t="str">
        <f>VLOOKUP(B87,'[9]Federal Grants'!$B$9:$W$430,22,FALSE)</f>
        <v>2017-374970-IDEA-341</v>
      </c>
      <c r="X87" s="10" t="str">
        <f>VLOOKUP(B87,'[11]Federal Grants'!$B$8:$W$80,22, FALSE)</f>
        <v>2017-374970-CP-CTE-400</v>
      </c>
      <c r="Z87" s="11" t="str">
        <f>VLOOKUP(B87,[24]!Table6623[[Agency Code 
(3)]:[DPI Grant Number 
(13)]],22,FALSE)</f>
        <v>17-374970-Pre-S-347</v>
      </c>
      <c r="AC87" s="4"/>
      <c r="AF87" s="10" t="str">
        <f>VLOOKUP(B87,'[15]Federal Grants'!$B$9:$W$312,22,FALSE)</f>
        <v>17-374970-Title III A-391</v>
      </c>
      <c r="AH87" s="10" t="str">
        <f>VLOOKUP(B87,'[17]Federal Grants'!$B$9:$W$430,22,FALSE)</f>
        <v>17-374970-Title II-365</v>
      </c>
    </row>
    <row r="88" spans="1:36" x14ac:dyDescent="0.25">
      <c r="A88" s="10" t="s">
        <v>87</v>
      </c>
      <c r="B88" s="13" t="s">
        <v>609</v>
      </c>
      <c r="D88" s="10" t="str">
        <f t="shared" si="7"/>
        <v>2017-331295-NSL-547</v>
      </c>
      <c r="E88" s="42"/>
      <c r="F88" s="42"/>
      <c r="I88" s="9"/>
      <c r="K88" s="4"/>
      <c r="N88" s="4" t="str">
        <f>VLOOKUP(B88,'[5]Federal Grants'!$B$9:$W$430,22,FALSE)</f>
        <v>17-331295-Title I-141</v>
      </c>
      <c r="O88" s="4" t="str">
        <f>VLOOKUP(B88,'[6]Federal Grants'!$B$9:$W$44,22,FALSE)</f>
        <v>2017-331295-Focus-145</v>
      </c>
      <c r="P88" s="4"/>
      <c r="Q88" s="4"/>
      <c r="R88" s="4"/>
      <c r="S88" s="4"/>
      <c r="T88" s="4"/>
      <c r="V88" s="11" t="str">
        <f>VLOOKUP(B88,'[9]Federal Grants'!$B$9:$W$430,22,FALSE)</f>
        <v>2017-331295-IDEA-341</v>
      </c>
      <c r="Z88" s="11" t="str">
        <f>VLOOKUP(B88,[24]!Table6623[[Agency Code 
(3)]:[DPI Grant Number 
(13)]],22,FALSE)</f>
        <v>17-331295-Pre-S-347</v>
      </c>
      <c r="AC88" s="4"/>
      <c r="AH88" s="10" t="str">
        <f>VLOOKUP(B88,'[17]Federal Grants'!$B$9:$W$430,22,FALSE)</f>
        <v>17-331295-Title II-365</v>
      </c>
    </row>
    <row r="89" spans="1:36" x14ac:dyDescent="0.25">
      <c r="A89" s="11" t="s">
        <v>89</v>
      </c>
      <c r="B89" s="13" t="s">
        <v>956</v>
      </c>
      <c r="C89" s="10" t="str">
        <f t="shared" ref="C89:C97" si="11">CONCATENATE(2017,"-",B89,"-","SB","-",546)</f>
        <v>2017-131316-SB-546</v>
      </c>
      <c r="D89" s="10" t="str">
        <f t="shared" si="7"/>
        <v>2017-131316-NSL-547</v>
      </c>
      <c r="E89" s="42"/>
      <c r="F89" s="42"/>
      <c r="G89" s="10" t="str">
        <f>VLOOKUP(B89,[39]Sheet1!$D$2:$F$107,3,FALSE)</f>
        <v>2017-131316-SMP-548</v>
      </c>
      <c r="H89" s="11"/>
      <c r="I89" s="9"/>
      <c r="K89" s="4"/>
      <c r="N89" s="4" t="str">
        <f>VLOOKUP(B89,'[5]Federal Grants'!$B$9:$W$430,22,FALSE)</f>
        <v>17-131316-Title I-141</v>
      </c>
      <c r="O89" s="4"/>
      <c r="P89" s="4"/>
      <c r="Q89" s="4"/>
      <c r="R89" s="4"/>
      <c r="S89" s="4"/>
      <c r="T89" s="4"/>
      <c r="V89" s="11" t="str">
        <f>VLOOKUP(B89,'[9]Federal Grants'!$B$9:$W$430,22,FALSE)</f>
        <v>2017-131316-IDEA-341</v>
      </c>
      <c r="X89" s="10" t="str">
        <f>VLOOKUP(B89,'[11]Federal Grants'!$B$8:$W$80,22, FALSE)</f>
        <v>2017-131316-CP-CTE-400</v>
      </c>
      <c r="Z89" s="11" t="str">
        <f>VLOOKUP(B89,[24]!Table6623[[Agency Code 
(3)]:[DPI Grant Number 
(13)]],22,FALSE)</f>
        <v>17-131316-Pre-S-347</v>
      </c>
      <c r="AC89" s="4"/>
      <c r="AF89" s="10" t="str">
        <f>VLOOKUP(B89,'[15]Federal Grants'!$B$9:$W$312,22,FALSE)</f>
        <v>17-131316-Title III A-391</v>
      </c>
      <c r="AH89" s="10" t="str">
        <f>VLOOKUP(B89,'[17]Federal Grants'!$B$9:$W$430,22,FALSE)</f>
        <v>17-131316-Title II-365</v>
      </c>
    </row>
    <row r="90" spans="1:36" x14ac:dyDescent="0.25">
      <c r="A90" s="11" t="s">
        <v>90</v>
      </c>
      <c r="B90" s="14" t="s">
        <v>613</v>
      </c>
      <c r="C90" s="10" t="str">
        <f t="shared" si="11"/>
        <v>2017-051414-SB-546</v>
      </c>
      <c r="D90" s="10" t="str">
        <f t="shared" si="7"/>
        <v>2017-051414-NSL-547</v>
      </c>
      <c r="F90" s="42"/>
      <c r="H90" s="11"/>
      <c r="I90" s="9" t="str">
        <f>VLOOKUP(B90,[38]Sheet1!$D$2:$F$180,3,FALSE)</f>
        <v>2017-051414-SFSP-586</v>
      </c>
      <c r="K90" s="4"/>
      <c r="N90" s="4" t="str">
        <f>VLOOKUP(B90,'[5]Federal Grants'!$B$9:$W$430,22,FALSE)</f>
        <v>17-051414-Title I-141</v>
      </c>
      <c r="O90" s="4"/>
      <c r="P90" s="4"/>
      <c r="Q90" s="4"/>
      <c r="R90" s="4"/>
      <c r="S90" s="4"/>
      <c r="T90" s="4"/>
      <c r="V90" s="11" t="str">
        <f>VLOOKUP(B90,'[9]Federal Grants'!$B$9:$W$430,22,FALSE)</f>
        <v>2017-051414-IDEA-341</v>
      </c>
      <c r="Z90" s="11" t="str">
        <f>VLOOKUP(B90,[24]!Table6623[[Agency Code 
(3)]:[DPI Grant Number 
(13)]],22,FALSE)</f>
        <v>17-051414-Pre-S-347</v>
      </c>
      <c r="AC90" s="4"/>
      <c r="AF90" s="10" t="str">
        <f>VLOOKUP(B90,'[15]Federal Grants'!$B$9:$W$312,22,FALSE)</f>
        <v>17-051414-Title III A-391</v>
      </c>
      <c r="AH90" s="10" t="str">
        <f>VLOOKUP(B90,'[17]Federal Grants'!$B$9:$W$430,22,FALSE)</f>
        <v>17-051414-Title II-365</v>
      </c>
    </row>
    <row r="91" spans="1:36" x14ac:dyDescent="0.25">
      <c r="A91" s="11" t="s">
        <v>91</v>
      </c>
      <c r="B91" s="13" t="s">
        <v>614</v>
      </c>
      <c r="C91" s="10" t="str">
        <f t="shared" si="11"/>
        <v>2017-621421-SB-546</v>
      </c>
      <c r="D91" s="10" t="str">
        <f t="shared" si="7"/>
        <v>2017-621421-NSL-547</v>
      </c>
      <c r="F91" s="42"/>
      <c r="H91" s="11"/>
      <c r="I91" s="9" t="str">
        <f>VLOOKUP(B91,[38]Sheet1!$D$2:$F$180,3,FALSE)</f>
        <v>2017-621421-SFSP-586</v>
      </c>
      <c r="K91" s="4"/>
      <c r="N91" s="4" t="str">
        <f>VLOOKUP(B91,'[5]Federal Grants'!$B$9:$W$430,22,FALSE)</f>
        <v>17-621421-Title I-141</v>
      </c>
      <c r="O91" s="4"/>
      <c r="P91" s="4"/>
      <c r="Q91" s="4"/>
      <c r="R91" s="4"/>
      <c r="S91" s="4"/>
      <c r="T91" s="4"/>
      <c r="V91" s="11" t="str">
        <f>VLOOKUP(B91,'[9]Federal Grants'!$B$9:$W$430,22,FALSE)</f>
        <v>2017-621421-IDEA-341</v>
      </c>
      <c r="Z91" s="11" t="str">
        <f>VLOOKUP(B91,[24]!Table6623[[Agency Code 
(3)]:[DPI Grant Number 
(13)]],22,FALSE)</f>
        <v>17-621421-Pre-S-347</v>
      </c>
      <c r="AC91" s="4" t="str">
        <f>CONCATENATE("17","-",B91,"-",367,"-","CLC")</f>
        <v>17-621421-367-CLC</v>
      </c>
      <c r="AH91" s="10" t="str">
        <f>VLOOKUP(B91,'[17]Federal Grants'!$B$9:$W$430,22,FALSE)</f>
        <v>17-621421-Title II-365</v>
      </c>
    </row>
    <row r="92" spans="1:36" x14ac:dyDescent="0.25">
      <c r="A92" s="11" t="s">
        <v>92</v>
      </c>
      <c r="B92" s="14" t="s">
        <v>610</v>
      </c>
      <c r="C92" s="10" t="str">
        <f t="shared" si="11"/>
        <v>2017-131309-SB-546</v>
      </c>
      <c r="D92" s="10" t="str">
        <f t="shared" si="7"/>
        <v>2017-131309-NSL-547</v>
      </c>
      <c r="F92" s="42"/>
      <c r="H92" s="11"/>
      <c r="I92" s="9"/>
      <c r="K92" s="4"/>
      <c r="N92" s="4" t="str">
        <f>VLOOKUP(B92,'[5]Federal Grants'!$B$9:$W$430,22,FALSE)</f>
        <v>17-131309-Title I-141</v>
      </c>
      <c r="O92" s="4"/>
      <c r="P92" s="4"/>
      <c r="Q92" s="4"/>
      <c r="R92" s="4"/>
      <c r="S92" s="4"/>
      <c r="T92" s="4"/>
      <c r="V92" s="11" t="str">
        <f>VLOOKUP(B92,'[9]Federal Grants'!$B$9:$W$430,22,FALSE)</f>
        <v>2017-131309-IDEA-341</v>
      </c>
      <c r="Z92" s="11" t="str">
        <f>VLOOKUP(B92,[24]!Table6623[[Agency Code 
(3)]:[DPI Grant Number 
(13)]],22,FALSE)</f>
        <v>17-131309-Pre-S-347</v>
      </c>
      <c r="AC92" s="4"/>
      <c r="AF92" s="10" t="str">
        <f>VLOOKUP(B92,'[15]Federal Grants'!$B$9:$W$312,22,FALSE)</f>
        <v>17-131309-Title III A-391</v>
      </c>
      <c r="AH92" s="10" t="str">
        <f>VLOOKUP(B92,'[17]Federal Grants'!$B$9:$W$430,22,FALSE)</f>
        <v>17-131309-Title II-365</v>
      </c>
    </row>
    <row r="93" spans="1:36" x14ac:dyDescent="0.25">
      <c r="A93" s="11" t="s">
        <v>93</v>
      </c>
      <c r="B93" s="14" t="s">
        <v>611</v>
      </c>
      <c r="C93" s="10" t="str">
        <f t="shared" si="11"/>
        <v>2017-641380-SB-546</v>
      </c>
      <c r="D93" s="10" t="str">
        <f t="shared" si="7"/>
        <v>2017-641380-NSL-547</v>
      </c>
      <c r="F93" s="11" t="str">
        <f>CONCATENATE(2017,"-",B93,"-","NSL-Snacks","-",566)</f>
        <v>2017-641380-NSL-Snacks-566</v>
      </c>
      <c r="H93" s="11"/>
      <c r="I93" s="9" t="str">
        <f>VLOOKUP(B93,[38]Sheet1!$D$2:$F$180,3,FALSE)</f>
        <v>2017-641380-SFSP-586</v>
      </c>
      <c r="K93" s="4"/>
      <c r="N93" s="4" t="str">
        <f>VLOOKUP(B93,'[5]Federal Grants'!$B$9:$W$430,22,FALSE)</f>
        <v>17-641380-Title I-141</v>
      </c>
      <c r="O93" s="4" t="str">
        <f>VLOOKUP(B93,'[6]Federal Grants'!$B$9:$W$44,22,FALSE)</f>
        <v>2017-641380-Focus-145</v>
      </c>
      <c r="P93" s="4"/>
      <c r="Q93" s="4"/>
      <c r="R93" s="4"/>
      <c r="S93" s="4"/>
      <c r="T93" s="4"/>
      <c r="V93" s="11" t="str">
        <f>VLOOKUP(B93,'[9]Federal Grants'!$B$9:$W$430,22,FALSE)</f>
        <v>2017-641380-IDEA-341</v>
      </c>
      <c r="X93" s="10" t="str">
        <f>VLOOKUP(B93,'[11]Federal Grants'!$B$8:$W$80,22, FALSE)</f>
        <v>2017-641380-CP-CTE-400</v>
      </c>
      <c r="Z93" s="11" t="str">
        <f>VLOOKUP(B93,[24]!Table6623[[Agency Code 
(3)]:[DPI Grant Number 
(13)]],22,FALSE)</f>
        <v>17-641380-Pre-S-347</v>
      </c>
      <c r="AC93" s="4" t="str">
        <f>CONCATENATE("17","-",B93,"-",367,"-","CLC")</f>
        <v>17-641380-367-CLC</v>
      </c>
      <c r="AD93" s="10" t="str">
        <f>VLOOKUP(B93,'[13]Federal Grants'!$B$8:$W$26,22,FALSE)</f>
        <v>2016-17-641380-SPDG-349</v>
      </c>
      <c r="AF93" s="10" t="str">
        <f>VLOOKUP(B93,'[15]Federal Grants'!$B$9:$W$312,22,FALSE)</f>
        <v>17-641380-Title III A-391</v>
      </c>
      <c r="AH93" s="10" t="str">
        <f>VLOOKUP(B93,'[17]Federal Grants'!$B$9:$W$430,22,FALSE)</f>
        <v>17-641380-Title II-365</v>
      </c>
      <c r="AJ93" s="11" t="str">
        <f>VLOOKUP(B93,'[19]Federal Grants'!$B$8:$W$22,22,FALSE)</f>
        <v>2016-17-641380-WILY-334</v>
      </c>
    </row>
    <row r="94" spans="1:36" x14ac:dyDescent="0.25">
      <c r="A94" s="11" t="s">
        <v>94</v>
      </c>
      <c r="B94" s="14" t="s">
        <v>612</v>
      </c>
      <c r="C94" s="10" t="str">
        <f t="shared" si="11"/>
        <v>2017-051407-SB-546</v>
      </c>
      <c r="F94" s="42"/>
      <c r="G94" s="10" t="str">
        <f>VLOOKUP(B94,[39]Sheet1!$D$2:$F$107,3,FALSE)</f>
        <v>2017-051407-SMP-548</v>
      </c>
      <c r="H94" s="11"/>
      <c r="I94" s="9"/>
      <c r="K94" s="4"/>
      <c r="N94" s="4" t="str">
        <f>VLOOKUP(B94,'[5]Federal Grants'!$B$9:$W$430,22,FALSE)</f>
        <v>17-051407-Title I-141</v>
      </c>
      <c r="O94" s="4"/>
      <c r="P94" s="4"/>
      <c r="Q94" s="4"/>
      <c r="R94" s="4"/>
      <c r="S94" s="4"/>
      <c r="T94" s="4"/>
      <c r="V94" s="11" t="str">
        <f>VLOOKUP(B94,'[9]Federal Grants'!$B$9:$W$430,22,FALSE)</f>
        <v>2017-051407-IDEA-341</v>
      </c>
      <c r="Z94" s="11" t="str">
        <f>VLOOKUP(B94,[24]!Table6623[[Agency Code 
(3)]:[DPI Grant Number 
(13)]],22,FALSE)</f>
        <v>17-051407-Pre-S-347</v>
      </c>
      <c r="AC94" s="4"/>
      <c r="AF94" s="10" t="str">
        <f>VLOOKUP(B94,'[15]Federal Grants'!$B$9:$W$312,22,FALSE)</f>
        <v>17-051407-Title III A-391</v>
      </c>
      <c r="AH94" s="10" t="str">
        <f>VLOOKUP(B94,'[17]Federal Grants'!$B$9:$W$430,22,FALSE)</f>
        <v>17-051407-Title II-365</v>
      </c>
    </row>
    <row r="95" spans="1:36" x14ac:dyDescent="0.25">
      <c r="A95" s="10" t="s">
        <v>95</v>
      </c>
      <c r="B95" s="13" t="s">
        <v>615</v>
      </c>
      <c r="C95" s="10" t="str">
        <f t="shared" si="11"/>
        <v>2017-142744-SB-546</v>
      </c>
      <c r="D95" s="10" t="str">
        <f t="shared" si="7"/>
        <v>2017-142744-NSL-547</v>
      </c>
      <c r="F95" s="42"/>
      <c r="I95" s="9"/>
      <c r="K95" s="4"/>
      <c r="N95" s="4" t="str">
        <f>VLOOKUP(B95,'[5]Federal Grants'!$B$9:$W$430,22,FALSE)</f>
        <v>17-142744-Title I-141</v>
      </c>
      <c r="O95" s="4"/>
      <c r="P95" s="4"/>
      <c r="Q95" s="4"/>
      <c r="R95" s="4"/>
      <c r="S95" s="4"/>
      <c r="T95" s="4"/>
      <c r="V95" s="11" t="str">
        <f>VLOOKUP(B95,'[9]Federal Grants'!$B$9:$W$430,22,FALSE)</f>
        <v>2017-142744-IDEA-341</v>
      </c>
      <c r="Z95" s="11" t="str">
        <f>VLOOKUP(B95,[24]!Table6623[[Agency Code 
(3)]:[DPI Grant Number 
(13)]],22,FALSE)</f>
        <v>17-142744-Pre-S-347</v>
      </c>
      <c r="AC95" s="4"/>
      <c r="AF95" s="10" t="str">
        <f>VLOOKUP(B95,'[15]Federal Grants'!$B$9:$W$312,22,FALSE)</f>
        <v>17-142744-Title III A-391</v>
      </c>
      <c r="AH95" s="10" t="str">
        <f>VLOOKUP(B95,'[17]Federal Grants'!$B$9:$W$430,22,FALSE)</f>
        <v>17-142744-Title II-365</v>
      </c>
    </row>
    <row r="96" spans="1:36" x14ac:dyDescent="0.25">
      <c r="A96" s="10" t="s">
        <v>96</v>
      </c>
      <c r="B96" s="13" t="s">
        <v>616</v>
      </c>
      <c r="C96" s="10" t="str">
        <f t="shared" si="11"/>
        <v>2017-251428-SB-546</v>
      </c>
      <c r="D96" s="10" t="str">
        <f t="shared" si="7"/>
        <v>2017-251428-NSL-547</v>
      </c>
      <c r="F96" s="42"/>
      <c r="I96" s="9" t="str">
        <f>VLOOKUP(B96,[38]Sheet1!$D$2:$F$180,3,FALSE)</f>
        <v>2017-251428-SFSP-586</v>
      </c>
      <c r="K96" s="4"/>
      <c r="N96" s="4" t="str">
        <f>VLOOKUP(B96,'[5]Federal Grants'!$B$9:$W$430,22,FALSE)</f>
        <v>17-251428-Title I-141</v>
      </c>
      <c r="O96" s="4"/>
      <c r="P96" s="4"/>
      <c r="Q96" s="4"/>
      <c r="R96" s="4"/>
      <c r="S96" s="4"/>
      <c r="T96" s="4"/>
      <c r="V96" s="11" t="str">
        <f>VLOOKUP(B96,'[9]Federal Grants'!$B$9:$W$430,22,FALSE)</f>
        <v>2017-251428-IDEA-341</v>
      </c>
      <c r="Z96" s="11" t="str">
        <f>VLOOKUP(B96,[24]!Table6623[[Agency Code 
(3)]:[DPI Grant Number 
(13)]],22,FALSE)</f>
        <v>17-251428-Pre-S-347</v>
      </c>
      <c r="AC96" s="4"/>
      <c r="AD96" s="10" t="str">
        <f>VLOOKUP(B96,'[13]Federal Grants'!$B$8:$W$26,22,FALSE)</f>
        <v>2016-17-251428-SPDG-349</v>
      </c>
      <c r="AH96" s="10" t="str">
        <f>VLOOKUP(B96,'[17]Federal Grants'!$B$9:$W$430,22,FALSE)</f>
        <v>17-251428-Title II-365</v>
      </c>
    </row>
    <row r="97" spans="1:37" x14ac:dyDescent="0.25">
      <c r="A97" s="10" t="s">
        <v>97</v>
      </c>
      <c r="B97" s="13" t="s">
        <v>617</v>
      </c>
      <c r="C97" s="10" t="str">
        <f t="shared" si="11"/>
        <v>2017-511449-SB-546</v>
      </c>
      <c r="F97" s="42"/>
      <c r="G97" s="10" t="str">
        <f>VLOOKUP(B97,[39]Sheet1!$D$2:$F$107,3,FALSE)</f>
        <v>2017-511449-SMP-548</v>
      </c>
      <c r="I97" s="9"/>
      <c r="K97" s="4"/>
      <c r="N97" s="4" t="str">
        <f>VLOOKUP(B97,'[5]Federal Grants'!$B$9:$W$430,22,FALSE)</f>
        <v>17-511449-Title I-141</v>
      </c>
      <c r="O97" s="4"/>
      <c r="P97" s="4"/>
      <c r="Q97" s="4"/>
      <c r="R97" s="4"/>
      <c r="S97" s="4"/>
      <c r="T97" s="4"/>
      <c r="V97" s="11" t="str">
        <f>VLOOKUP(B97,'[9]Federal Grants'!$B$9:$W$430,22,FALSE)</f>
        <v>2017-511449-IDEA-341</v>
      </c>
      <c r="Z97" s="11" t="str">
        <f>VLOOKUP(B97,[24]!Table6623[[Agency Code 
(3)]:[DPI Grant Number 
(13)]],22,FALSE)</f>
        <v>17-511449-Pre-S-347</v>
      </c>
      <c r="AC97" s="4"/>
      <c r="AH97" s="10" t="str">
        <f>VLOOKUP(B97,'[17]Federal Grants'!$B$9:$W$430,22,FALSE)</f>
        <v>17-511449-Title II-365</v>
      </c>
    </row>
    <row r="98" spans="1:37" x14ac:dyDescent="0.25">
      <c r="A98" s="10" t="s">
        <v>98</v>
      </c>
      <c r="B98" s="14" t="s">
        <v>618</v>
      </c>
      <c r="D98" s="10" t="str">
        <f t="shared" si="7"/>
        <v>2017-041491-NSL-547</v>
      </c>
      <c r="F98" s="11" t="str">
        <f>CONCATENATE(2017,"-",B98,"-","NSL-Snacks","-",566)</f>
        <v>2017-041491-NSL-Snacks-566</v>
      </c>
      <c r="I98" s="9"/>
      <c r="K98" s="4"/>
      <c r="N98" s="4" t="str">
        <f>VLOOKUP(B98,'[5]Federal Grants'!$B$9:$W$430,22,FALSE)</f>
        <v>17-041491-Title I-141</v>
      </c>
      <c r="O98" s="4"/>
      <c r="P98" s="4"/>
      <c r="Q98" s="4"/>
      <c r="R98" s="4"/>
      <c r="S98" s="4"/>
      <c r="T98" s="4"/>
      <c r="V98" s="11" t="str">
        <f>VLOOKUP(B98,'[9]Federal Grants'!$B$9:$W$430,22,FALSE)</f>
        <v>2017-041491-IDEA-341</v>
      </c>
      <c r="Z98" s="11" t="str">
        <f>VLOOKUP(B98,[24]!Table6623[[Agency Code 
(3)]:[DPI Grant Number 
(13)]],22,FALSE)</f>
        <v>17-041491-Pre-S-347</v>
      </c>
      <c r="AC98" s="4"/>
      <c r="AF98" s="10" t="str">
        <f>VLOOKUP(B98,'[15]Federal Grants'!$B$9:$W$312,22,FALSE)</f>
        <v>17-041491-Title III A-391</v>
      </c>
      <c r="AH98" s="10" t="str">
        <f>VLOOKUP(B98,'[17]Federal Grants'!$B$9:$W$430,22,FALSE)</f>
        <v>17-041491-Title II-365</v>
      </c>
    </row>
    <row r="99" spans="1:37" x14ac:dyDescent="0.25">
      <c r="A99" s="10" t="s">
        <v>99</v>
      </c>
      <c r="B99" s="13" t="s">
        <v>619</v>
      </c>
      <c r="D99" s="10" t="str">
        <f t="shared" si="7"/>
        <v>2017-461499-NSL-547</v>
      </c>
      <c r="F99" s="42"/>
      <c r="I99" s="9"/>
      <c r="K99" s="4"/>
      <c r="N99" s="4" t="str">
        <f>VLOOKUP(B99,'[5]Federal Grants'!$B$9:$W$430,22,FALSE)</f>
        <v>17-461499-Title I-141</v>
      </c>
      <c r="O99" s="4"/>
      <c r="P99" s="4"/>
      <c r="Q99" s="4"/>
      <c r="R99" s="4"/>
      <c r="S99" s="4"/>
      <c r="T99" s="4"/>
      <c r="V99" s="11" t="str">
        <f>VLOOKUP(B99,'[9]Federal Grants'!$B$9:$W$430,22,FALSE)</f>
        <v>2017-461499-IDEA-341</v>
      </c>
      <c r="Z99" s="11" t="str">
        <f>VLOOKUP(B99,[24]!Table6623[[Agency Code 
(3)]:[DPI Grant Number 
(13)]],22,FALSE)</f>
        <v>17-461499-Pre-S-347</v>
      </c>
      <c r="AC99" s="4"/>
      <c r="AH99" s="10" t="str">
        <f>VLOOKUP(B99,'[17]Federal Grants'!$B$9:$W$430,22,FALSE)</f>
        <v>17-461499-Title II-365</v>
      </c>
    </row>
    <row r="100" spans="1:37" x14ac:dyDescent="0.25">
      <c r="A100" s="10" t="s">
        <v>100</v>
      </c>
      <c r="B100" s="13" t="s">
        <v>620</v>
      </c>
      <c r="D100" s="10" t="str">
        <f t="shared" si="7"/>
        <v>2017-641540-NSL-547</v>
      </c>
      <c r="F100" s="42"/>
      <c r="I100" s="9"/>
      <c r="K100" s="4"/>
      <c r="N100" s="4" t="str">
        <f>VLOOKUP(B100,'[5]Federal Grants'!$B$9:$W$430,22,FALSE)</f>
        <v>17-641540-Title I-141</v>
      </c>
      <c r="O100" s="4"/>
      <c r="P100" s="4"/>
      <c r="Q100" s="4"/>
      <c r="R100" s="4"/>
      <c r="S100" s="4"/>
      <c r="T100" s="4"/>
      <c r="V100" s="11" t="str">
        <f>VLOOKUP(B100,'[9]Federal Grants'!$B$9:$W$430,22,FALSE)</f>
        <v>2017-641540-IDEA-341</v>
      </c>
      <c r="Z100" s="11" t="str">
        <f>VLOOKUP(B100,[24]!Table6623[[Agency Code 
(3)]:[DPI Grant Number 
(13)]],22,FALSE)</f>
        <v>17-641540-Pre-S-347</v>
      </c>
      <c r="AC100" s="4"/>
      <c r="AH100" s="10" t="str">
        <f>VLOOKUP(B100,'[17]Federal Grants'!$B$9:$W$430,22,FALSE)</f>
        <v>17-641540-Title II-365</v>
      </c>
    </row>
    <row r="101" spans="1:37" x14ac:dyDescent="0.25">
      <c r="A101" s="10" t="s">
        <v>101</v>
      </c>
      <c r="B101" s="13" t="s">
        <v>621</v>
      </c>
      <c r="D101" s="10" t="str">
        <f t="shared" si="7"/>
        <v>2017-181554-NSL-547</v>
      </c>
      <c r="F101" s="11" t="str">
        <f>CONCATENATE(2017,"-",B101,"-","NSL-Snacks","-",566)</f>
        <v>2017-181554-NSL-Snacks-566</v>
      </c>
      <c r="I101" s="9" t="str">
        <f>VLOOKUP(B101,[38]Sheet1!$D$2:$F$180,3,FALSE)</f>
        <v>2017-181554-SFSP-586</v>
      </c>
      <c r="K101" s="4" t="str">
        <f>VLOOKUP(B101,'[2]Federal Grants'!$B$8:$W$57,22,FALSE)</f>
        <v>2016-181554-FF&amp;VP-594</v>
      </c>
      <c r="L101" s="11" t="str">
        <f>VLOOKUP(B101,'[3]Federal Grants'!$B$9:$W$58,22,0)</f>
        <v>2017-181554-FF&amp;V-376</v>
      </c>
      <c r="N101" s="4" t="str">
        <f>VLOOKUP(B101,'[5]Federal Grants'!$B$9:$W$430,22,FALSE)</f>
        <v>17-181554-Title I-141</v>
      </c>
      <c r="O101" s="4" t="str">
        <f>VLOOKUP(B101,'[6]Federal Grants'!$B$9:$W$44,22,FALSE)</f>
        <v>2017-181554-Focus-145</v>
      </c>
      <c r="P101" s="4"/>
      <c r="Q101" s="4"/>
      <c r="R101" s="10" t="s">
        <v>2030</v>
      </c>
      <c r="S101" s="4"/>
      <c r="T101" s="4" t="str">
        <f>VLOOKUP(B101,'[7]Federal Grants'!$B$8:$W$17,22,FALSE)</f>
        <v>2016-181554-Cohort I-154</v>
      </c>
      <c r="V101" s="11" t="str">
        <f>VLOOKUP(B101,'[9]Federal Grants'!$B$9:$W$430,22,FALSE)</f>
        <v>2017-181554-IDEA-341</v>
      </c>
      <c r="W101" s="11" t="str">
        <f>VLOOKUP(B101,'[10]Federal Grants'!$B$8:$W$66,22,FALSE)</f>
        <v>2017-181554-IDEA-342</v>
      </c>
      <c r="Z101" s="11" t="str">
        <f>VLOOKUP(B101,[24]!Table6623[[Agency Code 
(3)]:[DPI Grant Number 
(13)]],22,FALSE)</f>
        <v>17-181554-Pre-S-347</v>
      </c>
      <c r="AC101" s="4" t="str">
        <f>CONCATENATE("17","-",B101,"-",367,"-","CLC")</f>
        <v>17-181554-367-CLC</v>
      </c>
      <c r="AF101" s="10" t="str">
        <f>VLOOKUP(B101,'[15]Federal Grants'!$B$9:$W$312,22,FALSE)</f>
        <v>17-181554-Title III A-391</v>
      </c>
      <c r="AH101" s="10" t="str">
        <f>VLOOKUP(B101,'[17]Federal Grants'!$B$9:$W$430,22,FALSE)</f>
        <v>17-181554-Title II-365</v>
      </c>
    </row>
    <row r="102" spans="1:37" x14ac:dyDescent="0.25">
      <c r="A102" s="10" t="s">
        <v>102</v>
      </c>
      <c r="B102" s="13" t="s">
        <v>622</v>
      </c>
      <c r="D102" s="10" t="str">
        <f t="shared" si="7"/>
        <v>2017-371561-NSL-547</v>
      </c>
      <c r="F102" s="42"/>
      <c r="G102" s="10" t="str">
        <f>VLOOKUP(B102,[39]Sheet1!$D$2:$F$107,3,FALSE)</f>
        <v>2017-371561-SMP-548</v>
      </c>
      <c r="I102" s="9"/>
      <c r="K102" s="4"/>
      <c r="N102" s="4" t="str">
        <f>VLOOKUP(B102,'[5]Federal Grants'!$B$9:$W$430,22,FALSE)</f>
        <v>17-371561-Title I-141</v>
      </c>
      <c r="O102" s="4"/>
      <c r="P102" s="4"/>
      <c r="Q102" s="4"/>
      <c r="R102" s="4"/>
      <c r="S102" s="4"/>
      <c r="T102" s="4"/>
      <c r="V102" s="11" t="str">
        <f>VLOOKUP(B102,'[9]Federal Grants'!$B$9:$W$430,22,FALSE)</f>
        <v>2017-371561-IDEA-341</v>
      </c>
      <c r="Z102" s="11" t="str">
        <f>VLOOKUP(B102,[24]!Table6623[[Agency Code 
(3)]:[DPI Grant Number 
(13)]],22,FALSE)</f>
        <v>17-371561-Pre-S-347</v>
      </c>
      <c r="AC102" s="4"/>
      <c r="AH102" s="10" t="str">
        <f>VLOOKUP(B102,'[17]Federal Grants'!$B$9:$W$430,22,FALSE)</f>
        <v>17-371561-Title II-365</v>
      </c>
    </row>
    <row r="103" spans="1:37" x14ac:dyDescent="0.25">
      <c r="A103" s="10" t="s">
        <v>103</v>
      </c>
      <c r="B103" s="13" t="s">
        <v>623</v>
      </c>
      <c r="D103" s="10" t="str">
        <f t="shared" si="7"/>
        <v>2017-531568-NSL-547</v>
      </c>
      <c r="F103" s="42"/>
      <c r="I103" s="9"/>
      <c r="K103" s="4"/>
      <c r="N103" s="4" t="str">
        <f>VLOOKUP(B103,'[5]Federal Grants'!$B$9:$W$430,22,FALSE)</f>
        <v>17-531568-Title I-141</v>
      </c>
      <c r="O103" s="4"/>
      <c r="P103" s="4"/>
      <c r="Q103" s="4"/>
      <c r="R103" s="4"/>
      <c r="S103" s="4"/>
      <c r="T103" s="4"/>
      <c r="V103" s="11" t="str">
        <f>VLOOKUP(B103,'[9]Federal Grants'!$B$9:$W$430,22,FALSE)</f>
        <v>2017-531568-IDEA-341</v>
      </c>
      <c r="X103" s="10" t="str">
        <f>VLOOKUP(B103,'[11]Federal Grants'!$B$8:$W$80,22, FALSE)</f>
        <v>2017-531568-CP-CTE-400</v>
      </c>
      <c r="Z103" s="11" t="str">
        <f>VLOOKUP(B103,[24]!Table6623[[Agency Code 
(3)]:[DPI Grant Number 
(13)]],22,FALSE)</f>
        <v>17-531568-Pre-S-347</v>
      </c>
      <c r="AC103" s="4"/>
      <c r="AF103" s="10" t="str">
        <f>VLOOKUP(B103,'[15]Federal Grants'!$B$9:$W$312,22,FALSE)</f>
        <v>17-531568-Title III A-391</v>
      </c>
      <c r="AH103" s="10" t="str">
        <f>VLOOKUP(B103,'[17]Federal Grants'!$B$9:$W$430,22,FALSE)</f>
        <v>17-531568-Title II-365</v>
      </c>
    </row>
    <row r="104" spans="1:37" x14ac:dyDescent="0.25">
      <c r="A104" s="10" t="s">
        <v>104</v>
      </c>
      <c r="B104" s="13" t="s">
        <v>624</v>
      </c>
      <c r="C104" s="10" t="str">
        <f t="shared" ref="C104:C105" si="12">CONCATENATE(2017,"-",B104,"-","SB","-",546)</f>
        <v>2017-341582-SB-546</v>
      </c>
      <c r="D104" s="10" t="str">
        <f t="shared" si="7"/>
        <v>2017-341582-NSL-547</v>
      </c>
      <c r="F104" s="11" t="str">
        <f>CONCATENATE(2017,"-",B104,"-","NSL-Snacks","-",566)</f>
        <v>2017-341582-NSL-Snacks-566</v>
      </c>
      <c r="I104" s="9" t="str">
        <f>VLOOKUP(B104,[38]Sheet1!$D$2:$F$180,3,FALSE)</f>
        <v>2017-341582-SFSP-586</v>
      </c>
      <c r="K104" s="4"/>
      <c r="N104" s="4" t="str">
        <f>VLOOKUP(B104,'[5]Federal Grants'!$B$9:$W$430,22,FALSE)</f>
        <v>17-341582-Title I-141</v>
      </c>
      <c r="O104" s="4"/>
      <c r="P104" s="4"/>
      <c r="Q104" s="4"/>
      <c r="R104" s="4"/>
      <c r="S104" s="4"/>
      <c r="T104" s="4"/>
      <c r="V104" s="11" t="str">
        <f>VLOOKUP(B104,'[9]Federal Grants'!$B$9:$W$430,22,FALSE)</f>
        <v>2017-341582-IDEA-341</v>
      </c>
      <c r="Z104" s="11" t="str">
        <f>VLOOKUP(B104,[24]!Table6623[[Agency Code 
(3)]:[DPI Grant Number 
(13)]],22,FALSE)</f>
        <v>17-341582-Pre-S-347</v>
      </c>
      <c r="AC104" s="4"/>
      <c r="AH104" s="10" t="str">
        <f>VLOOKUP(B104,'[17]Federal Grants'!$B$9:$W$430,22,FALSE)</f>
        <v>17-341582-Title II-365</v>
      </c>
    </row>
    <row r="105" spans="1:37" x14ac:dyDescent="0.25">
      <c r="A105" s="10" t="s">
        <v>105</v>
      </c>
      <c r="B105" s="13" t="s">
        <v>625</v>
      </c>
      <c r="C105" s="10" t="str">
        <f t="shared" si="12"/>
        <v>2017-611600-SB-546</v>
      </c>
      <c r="D105" s="10" t="str">
        <f t="shared" si="7"/>
        <v>2017-611600-NSL-547</v>
      </c>
      <c r="F105" s="42"/>
      <c r="I105" s="9" t="str">
        <f>VLOOKUP(B105,[38]Sheet1!$D$2:$F$180,3,FALSE)</f>
        <v>2017-611600-SFSP-586</v>
      </c>
      <c r="K105" s="4"/>
      <c r="N105" s="4" t="str">
        <f>VLOOKUP(B105,'[5]Federal Grants'!$B$9:$W$430,22,FALSE)</f>
        <v>17-611600-Title I-141</v>
      </c>
      <c r="O105" s="4"/>
      <c r="P105" s="4"/>
      <c r="Q105" s="4"/>
      <c r="R105" s="4"/>
      <c r="S105" s="4"/>
      <c r="T105" s="4"/>
      <c r="V105" s="11" t="str">
        <f>VLOOKUP(B105,'[9]Federal Grants'!$B$9:$W$430,22,FALSE)</f>
        <v>2017-611600-IDEA-341</v>
      </c>
      <c r="Z105" s="11" t="str">
        <f>VLOOKUP(B105,[24]!Table6623[[Agency Code 
(3)]:[DPI Grant Number 
(13)]],22,FALSE)</f>
        <v>17-611600-Pre-S-347</v>
      </c>
      <c r="AC105" s="4"/>
      <c r="AF105" s="10" t="str">
        <f>VLOOKUP(B105,'[15]Federal Grants'!$B$9:$W$312,22,FALSE)</f>
        <v>17-611600-Title III A-391</v>
      </c>
      <c r="AH105" s="10" t="str">
        <f>VLOOKUP(B105,'[17]Federal Grants'!$B$9:$W$430,22,FALSE)</f>
        <v>17-611600-Title II-365</v>
      </c>
    </row>
    <row r="106" spans="1:37" x14ac:dyDescent="0.25">
      <c r="A106" s="10" t="s">
        <v>106</v>
      </c>
      <c r="B106" s="13" t="s">
        <v>626</v>
      </c>
      <c r="D106" s="10" t="str">
        <f t="shared" si="7"/>
        <v>2017-171645-NSL-547</v>
      </c>
      <c r="F106" s="42"/>
      <c r="I106" s="9"/>
      <c r="K106" s="4"/>
      <c r="N106" s="4" t="str">
        <f>VLOOKUP(B106,'[5]Federal Grants'!$B$9:$W$430,22,FALSE)</f>
        <v>17-171645-Title I-141</v>
      </c>
      <c r="O106" s="4"/>
      <c r="P106" s="4"/>
      <c r="Q106" s="4"/>
      <c r="R106" s="4"/>
      <c r="S106" s="4"/>
      <c r="T106" s="4"/>
      <c r="V106" s="11" t="str">
        <f>VLOOKUP(B106,'[9]Federal Grants'!$B$9:$W$430,22,FALSE)</f>
        <v>2017-171645-IDEA-341</v>
      </c>
      <c r="Z106" s="11" t="str">
        <f>VLOOKUP(B106,[24]!Table6623[[Agency Code 
(3)]:[DPI Grant Number 
(13)]],22,FALSE)</f>
        <v>17-171645-Pre-S-347</v>
      </c>
      <c r="AC106" s="4"/>
      <c r="AF106" s="10" t="str">
        <f>VLOOKUP(B106,'[15]Federal Grants'!$B$9:$W$312,22,FALSE)</f>
        <v>17-171645-Title III A-391</v>
      </c>
      <c r="AH106" s="10" t="str">
        <f>VLOOKUP(B106,'[17]Federal Grants'!$B$9:$W$430,22,FALSE)</f>
        <v>17-171645-Title II-365</v>
      </c>
    </row>
    <row r="107" spans="1:37" x14ac:dyDescent="0.25">
      <c r="A107" s="10" t="s">
        <v>107</v>
      </c>
      <c r="B107" s="13" t="s">
        <v>627</v>
      </c>
      <c r="F107" s="42"/>
      <c r="G107" s="10" t="str">
        <f>VLOOKUP(B107,[39]Sheet1!$D$2:$F$107,3,FALSE)</f>
        <v>2017-591631-SMP-548</v>
      </c>
      <c r="I107" s="9"/>
      <c r="K107" s="4"/>
      <c r="N107" s="4" t="str">
        <f>VLOOKUP(B107,'[5]Federal Grants'!$B$9:$W$430,22,FALSE)</f>
        <v>17-591631-Title I-141</v>
      </c>
      <c r="O107" s="4"/>
      <c r="P107" s="4"/>
      <c r="Q107" s="4"/>
      <c r="R107" s="4"/>
      <c r="S107" s="4"/>
      <c r="T107" s="4"/>
      <c r="V107" s="11" t="str">
        <f>VLOOKUP(B107,'[9]Federal Grants'!$B$9:$W$430,22,FALSE)</f>
        <v>2017-591631-IDEA-341</v>
      </c>
      <c r="Z107" s="11" t="str">
        <f>VLOOKUP(B107,[24]!Table6623[[Agency Code 
(3)]:[DPI Grant Number 
(13)]],22,FALSE)</f>
        <v>17-591631-Pre-S-347</v>
      </c>
      <c r="AC107" s="4"/>
      <c r="AD107" s="10" t="str">
        <f>VLOOKUP(B107,'[13]Federal Grants'!$B$8:$W$26,22,FALSE)</f>
        <v>2016-17-591631-SPDG-349</v>
      </c>
      <c r="AF107" s="10" t="str">
        <f>VLOOKUP(B107,'[15]Federal Grants'!$B$9:$W$312,22,FALSE)</f>
        <v>17-591631-Title III A-391</v>
      </c>
      <c r="AH107" s="10" t="str">
        <f>VLOOKUP(B107,'[17]Federal Grants'!$B$9:$W$430,22,FALSE)</f>
        <v>17-591631-Title II-365</v>
      </c>
    </row>
    <row r="108" spans="1:37" x14ac:dyDescent="0.25">
      <c r="A108" s="10" t="s">
        <v>108</v>
      </c>
      <c r="B108" s="13" t="s">
        <v>628</v>
      </c>
      <c r="C108" s="10" t="str">
        <f t="shared" ref="C108:C111" si="13">CONCATENATE(2017,"-",B108,"-","SB","-",546)</f>
        <v>2017-641638-SB-546</v>
      </c>
      <c r="D108" s="10" t="str">
        <f t="shared" si="7"/>
        <v>2017-641638-NSL-547</v>
      </c>
      <c r="F108" s="42"/>
      <c r="I108" s="9"/>
      <c r="K108" s="4"/>
      <c r="N108" s="4" t="str">
        <f>VLOOKUP(B108,'[5]Federal Grants'!$B$9:$W$430,22,FALSE)</f>
        <v>17-641638-Title I-141</v>
      </c>
      <c r="O108" s="4"/>
      <c r="P108" s="4"/>
      <c r="Q108" s="4"/>
      <c r="R108" s="4"/>
      <c r="S108" s="4"/>
      <c r="T108" s="4"/>
      <c r="V108" s="11" t="str">
        <f>VLOOKUP(B108,'[9]Federal Grants'!$B$9:$W$430,22,FALSE)</f>
        <v>2017-641638-IDEA-341</v>
      </c>
      <c r="Z108" s="11" t="str">
        <f>VLOOKUP(B108,[24]!Table6623[[Agency Code 
(3)]:[DPI Grant Number 
(13)]],22,FALSE)</f>
        <v>17-641638-Pre-S-347</v>
      </c>
      <c r="AC108" s="4"/>
      <c r="AF108" s="10" t="str">
        <f>VLOOKUP(B108,'[15]Federal Grants'!$B$9:$W$312,22,FALSE)</f>
        <v>17-641638-Title III A-391</v>
      </c>
      <c r="AH108" s="10" t="str">
        <f>VLOOKUP(B108,'[17]Federal Grants'!$B$9:$W$430,22,FALSE)</f>
        <v>17-641638-Title II-365</v>
      </c>
      <c r="AK108" s="11" t="str">
        <f>VLOOKUP(B108,'[20]Federal Grants'!$B$8:$W$20,22,FALSE)</f>
        <v>17-641638-InSPIRE-591</v>
      </c>
    </row>
    <row r="109" spans="1:37" x14ac:dyDescent="0.25">
      <c r="A109" s="10" t="s">
        <v>109</v>
      </c>
      <c r="B109" s="13" t="s">
        <v>629</v>
      </c>
      <c r="C109" s="10" t="str">
        <f t="shared" si="13"/>
        <v>2017-471659-SB-546</v>
      </c>
      <c r="D109" s="10" t="str">
        <f t="shared" si="7"/>
        <v>2017-471659-NSL-547</v>
      </c>
      <c r="F109" s="42"/>
      <c r="G109" s="10" t="str">
        <f>VLOOKUP(B109,[39]Sheet1!$D$2:$F$107,3,FALSE)</f>
        <v>2017-471659-SMP-548</v>
      </c>
      <c r="I109" s="9"/>
      <c r="K109" s="4"/>
      <c r="N109" s="4" t="str">
        <f>VLOOKUP(B109,'[5]Federal Grants'!$B$9:$W$430,22,FALSE)</f>
        <v>17-471659-Title I-141</v>
      </c>
      <c r="O109" s="4"/>
      <c r="P109" s="4"/>
      <c r="Q109" s="4"/>
      <c r="R109" s="4"/>
      <c r="S109" s="4"/>
      <c r="T109" s="4"/>
      <c r="V109" s="11" t="str">
        <f>VLOOKUP(B109,'[9]Federal Grants'!$B$9:$W$430,22,FALSE)</f>
        <v>2017-471659-IDEA-341</v>
      </c>
      <c r="W109" s="11" t="str">
        <f>VLOOKUP(B109,'[10]Federal Grants'!$B$8:$W$66,22,FALSE)</f>
        <v>2017-471659-IDEA-342</v>
      </c>
      <c r="Z109" s="11" t="str">
        <f>VLOOKUP(B109,[24]!Table6623[[Agency Code 
(3)]:[DPI Grant Number 
(13)]],22,FALSE)</f>
        <v>17-471659-Pre-S-347</v>
      </c>
      <c r="AC109" s="4"/>
      <c r="AF109" s="10" t="str">
        <f>VLOOKUP(B109,'[15]Federal Grants'!$B$9:$W$312,22,FALSE)</f>
        <v>17-471659-Title III A-391</v>
      </c>
      <c r="AH109" s="10" t="str">
        <f>VLOOKUP(B109,'[17]Federal Grants'!$B$9:$W$430,22,FALSE)</f>
        <v>17-471659-Title II-365</v>
      </c>
    </row>
    <row r="110" spans="1:37" x14ac:dyDescent="0.25">
      <c r="A110" s="10" t="s">
        <v>110</v>
      </c>
      <c r="B110" s="13" t="s">
        <v>630</v>
      </c>
      <c r="C110" s="10" t="str">
        <f t="shared" si="13"/>
        <v>2017-670714-SB-546</v>
      </c>
      <c r="D110" s="10" t="str">
        <f t="shared" si="7"/>
        <v>2017-670714-NSL-547</v>
      </c>
      <c r="F110" s="42"/>
      <c r="I110" s="9"/>
      <c r="K110" s="4"/>
      <c r="N110" s="4" t="str">
        <f>VLOOKUP(B110,'[5]Federal Grants'!$B$9:$W$430,22,FALSE)</f>
        <v>17-670714-Title I-141</v>
      </c>
      <c r="O110" s="4"/>
      <c r="P110" s="4"/>
      <c r="Q110" s="4"/>
      <c r="R110" s="4"/>
      <c r="S110" s="4"/>
      <c r="T110" s="4"/>
      <c r="V110" s="11" t="str">
        <f>VLOOKUP(B110,'[9]Federal Grants'!$B$9:$W$430,22,FALSE)</f>
        <v>2017-670714-IDEA-341</v>
      </c>
      <c r="Z110" s="11" t="str">
        <f>VLOOKUP(B110,[24]!Table6623[[Agency Code 
(3)]:[DPI Grant Number 
(13)]],22,FALSE)</f>
        <v>17-670714-Pre-S-347</v>
      </c>
      <c r="AC110" s="4"/>
      <c r="AF110" s="10" t="str">
        <f>VLOOKUP(B110,'[15]Federal Grants'!$B$9:$W$312,22,FALSE)</f>
        <v>17-670714-Title III A-391</v>
      </c>
      <c r="AH110" s="10" t="str">
        <f>VLOOKUP(B110,'[17]Federal Grants'!$B$9:$W$430,22,FALSE)</f>
        <v>17-670714-Title II-365</v>
      </c>
    </row>
    <row r="111" spans="1:37" x14ac:dyDescent="0.25">
      <c r="A111" s="10" t="s">
        <v>111</v>
      </c>
      <c r="B111" s="13" t="s">
        <v>631</v>
      </c>
      <c r="C111" s="10" t="str">
        <f t="shared" si="13"/>
        <v>2017-471666-SB-546</v>
      </c>
      <c r="D111" s="10" t="str">
        <f t="shared" si="7"/>
        <v>2017-471666-NSL-547</v>
      </c>
      <c r="F111" s="42"/>
      <c r="I111" s="9"/>
      <c r="K111" s="4"/>
      <c r="N111" s="4" t="str">
        <f>VLOOKUP(B111,'[5]Federal Grants'!$B$9:$W$430,22,FALSE)</f>
        <v>17-471666-Title I-141</v>
      </c>
      <c r="O111" s="4"/>
      <c r="P111" s="4"/>
      <c r="Q111" s="4"/>
      <c r="R111" s="4"/>
      <c r="S111" s="4"/>
      <c r="T111" s="4"/>
      <c r="V111" s="11" t="str">
        <f>VLOOKUP(B111,'[9]Federal Grants'!$B$9:$W$430,22,FALSE)</f>
        <v>2017-471666-IDEA-341</v>
      </c>
      <c r="Z111" s="11" t="str">
        <f>VLOOKUP(B111,[24]!Table6623[[Agency Code 
(3)]:[DPI Grant Number 
(13)]],22,FALSE)</f>
        <v>17-471666-Pre-S-347</v>
      </c>
      <c r="AC111" s="4"/>
      <c r="AH111" s="10" t="str">
        <f>VLOOKUP(B111,'[17]Federal Grants'!$B$9:$W$430,22,FALSE)</f>
        <v>17-471666-Title II-365</v>
      </c>
    </row>
    <row r="112" spans="1:37" x14ac:dyDescent="0.25">
      <c r="A112" s="10" t="s">
        <v>112</v>
      </c>
      <c r="B112" s="13" t="s">
        <v>632</v>
      </c>
      <c r="D112" s="10" t="str">
        <f t="shared" si="7"/>
        <v>2017-661687-NSL-547</v>
      </c>
      <c r="F112" s="42"/>
      <c r="I112" s="9"/>
      <c r="K112" s="4"/>
      <c r="N112" s="4" t="str">
        <f>VLOOKUP(B112,'[5]Federal Grants'!$B$9:$W$430,22,FALSE)</f>
        <v>17-661687-Title I-141</v>
      </c>
      <c r="O112" s="4"/>
      <c r="P112" s="4"/>
      <c r="Q112" s="4"/>
      <c r="R112" s="4"/>
      <c r="S112" s="4"/>
      <c r="T112" s="4"/>
      <c r="V112" s="11" t="str">
        <f>VLOOKUP(B112,'[9]Federal Grants'!$B$9:$W$430,22,FALSE)</f>
        <v>2017-661687-IDEA-341</v>
      </c>
      <c r="Z112" s="11" t="str">
        <f>VLOOKUP(B112,[24]!Table6623[[Agency Code 
(3)]:[DPI Grant Number 
(13)]],22,FALSE)</f>
        <v>17-661687-Pre-S-347</v>
      </c>
      <c r="AC112" s="4"/>
      <c r="AH112" s="10" t="str">
        <f>VLOOKUP(B112,'[17]Federal Grants'!$B$9:$W$430,22,FALSE)</f>
        <v>17-661687-Title II-365</v>
      </c>
    </row>
    <row r="113" spans="1:37" x14ac:dyDescent="0.25">
      <c r="A113" s="10" t="s">
        <v>113</v>
      </c>
      <c r="B113" s="13" t="s">
        <v>633</v>
      </c>
      <c r="D113" s="10" t="str">
        <f t="shared" si="7"/>
        <v>2017-531694-NSL-547</v>
      </c>
      <c r="I113" s="9" t="str">
        <f>VLOOKUP(B113,[38]Sheet1!$D$2:$F$180,3,FALSE)</f>
        <v>2017-531694-SFSP-586</v>
      </c>
      <c r="K113" s="4"/>
      <c r="N113" s="4" t="str">
        <f>VLOOKUP(B113,'[5]Federal Grants'!$B$9:$W$430,22,FALSE)</f>
        <v>17-531694-Title I-141</v>
      </c>
      <c r="O113" s="4"/>
      <c r="P113" s="4"/>
      <c r="Q113" s="4"/>
      <c r="R113" s="4"/>
      <c r="S113" s="4"/>
      <c r="T113" s="4"/>
      <c r="V113" s="11" t="str">
        <f>VLOOKUP(B113,'[9]Federal Grants'!$B$9:$W$430,22,FALSE)</f>
        <v>2017-531694-IDEA-341</v>
      </c>
      <c r="Z113" s="11" t="str">
        <f>VLOOKUP(B113,[24]!Table6623[[Agency Code 
(3)]:[DPI Grant Number 
(13)]],22,FALSE)</f>
        <v>17-531694-Pre-S-347</v>
      </c>
      <c r="AC113" s="4"/>
      <c r="AF113" s="10" t="str">
        <f>VLOOKUP(B113,'[15]Federal Grants'!$B$9:$W$312,22,FALSE)</f>
        <v>17-531694-Title III A-391</v>
      </c>
      <c r="AH113" s="10" t="str">
        <f>VLOOKUP(B113,'[17]Federal Grants'!$B$9:$W$430,22,FALSE)</f>
        <v>17-531694-Title II-365</v>
      </c>
    </row>
    <row r="114" spans="1:37" x14ac:dyDescent="0.25">
      <c r="A114" s="10" t="s">
        <v>114</v>
      </c>
      <c r="B114" s="13" t="s">
        <v>634</v>
      </c>
      <c r="C114" s="10" t="str">
        <f t="shared" ref="C114:C116" si="14">CONCATENATE(2017,"-",B114,"-","SB","-",546)</f>
        <v>2017-181729-SB-546</v>
      </c>
      <c r="D114" s="10" t="str">
        <f t="shared" si="7"/>
        <v>2017-181729-NSL-547</v>
      </c>
      <c r="I114" s="9"/>
      <c r="K114" s="4"/>
      <c r="N114" s="4" t="str">
        <f>VLOOKUP(B114,'[5]Federal Grants'!$B$9:$W$430,22,FALSE)</f>
        <v>17-181729-Title I-141</v>
      </c>
      <c r="O114" s="4"/>
      <c r="P114" s="4"/>
      <c r="Q114" s="4"/>
      <c r="R114" s="4"/>
      <c r="S114" s="4"/>
      <c r="T114" s="4"/>
      <c r="V114" s="11" t="str">
        <f>VLOOKUP(B114,'[9]Federal Grants'!$B$9:$W$430,22,FALSE)</f>
        <v>2017-181729-IDEA-341</v>
      </c>
      <c r="Z114" s="11" t="str">
        <f>VLOOKUP(B114,[24]!Table6623[[Agency Code 
(3)]:[DPI Grant Number 
(13)]],22,FALSE)</f>
        <v>17-181729-Pre-S-347</v>
      </c>
      <c r="AC114" s="4"/>
      <c r="AF114" s="10" t="str">
        <f>VLOOKUP(B114,'[15]Federal Grants'!$B$9:$W$312,22,FALSE)</f>
        <v>17-181729-Title III A-391</v>
      </c>
      <c r="AH114" s="10" t="str">
        <f>VLOOKUP(B114,'[17]Federal Grants'!$B$9:$W$430,22,FALSE)</f>
        <v>17-181729-Title II-365</v>
      </c>
    </row>
    <row r="115" spans="1:37" x14ac:dyDescent="0.25">
      <c r="A115" s="10" t="s">
        <v>115</v>
      </c>
      <c r="B115" s="13" t="s">
        <v>635</v>
      </c>
      <c r="C115" s="10" t="str">
        <f t="shared" si="14"/>
        <v>2017-111736-SB-546</v>
      </c>
      <c r="D115" s="10" t="str">
        <f t="shared" si="7"/>
        <v>2017-111736-NSL-547</v>
      </c>
      <c r="G115" s="10" t="str">
        <f>VLOOKUP(B115,[39]Sheet1!$D$2:$F$107,3,FALSE)</f>
        <v>2017-111736-SMP-548</v>
      </c>
      <c r="I115" s="9"/>
      <c r="K115" s="4"/>
      <c r="N115" s="4" t="str">
        <f>VLOOKUP(B115,'[5]Federal Grants'!$B$9:$W$430,22,FALSE)</f>
        <v>17-111736-Title I-141</v>
      </c>
      <c r="O115" s="4"/>
      <c r="P115" s="4"/>
      <c r="Q115" s="4"/>
      <c r="R115" s="4"/>
      <c r="S115" s="4"/>
      <c r="T115" s="4"/>
      <c r="V115" s="11" t="str">
        <f>VLOOKUP(B115,'[9]Federal Grants'!$B$9:$W$430,22,FALSE)</f>
        <v>2017-111736-IDEA-341</v>
      </c>
      <c r="Z115" s="11" t="str">
        <f>VLOOKUP(B115,[24]!Table6623[[Agency Code 
(3)]:[DPI Grant Number 
(13)]],22,FALSE)</f>
        <v>17-111736-Pre-S-347</v>
      </c>
      <c r="AC115" s="4"/>
      <c r="AF115" s="10" t="str">
        <f>VLOOKUP(B115,'[15]Federal Grants'!$B$9:$W$312,22,FALSE)</f>
        <v>17-111736-Title III A-391</v>
      </c>
      <c r="AH115" s="10" t="str">
        <f>VLOOKUP(B115,'[17]Federal Grants'!$B$9:$W$430,22,FALSE)</f>
        <v>17-111736-Title II-365</v>
      </c>
    </row>
    <row r="116" spans="1:37" x14ac:dyDescent="0.25">
      <c r="A116" s="10" t="s">
        <v>116</v>
      </c>
      <c r="B116" s="13" t="s">
        <v>636</v>
      </c>
      <c r="C116" s="10" t="str">
        <f t="shared" si="14"/>
        <v>2017-221813-SB-546</v>
      </c>
      <c r="D116" s="10" t="str">
        <f t="shared" si="7"/>
        <v>2017-221813-NSL-547</v>
      </c>
      <c r="I116" s="9"/>
      <c r="J116" s="10" t="str">
        <f>VLOOKUP(B116,'[1]Federal Grants'!$B$9:$W$28,22,FALSE)</f>
        <v>FY 17-221813-Equip-531</v>
      </c>
      <c r="K116" s="4"/>
      <c r="N116" s="4" t="str">
        <f>VLOOKUP(B116,'[5]Federal Grants'!$B$9:$W$430,22,FALSE)</f>
        <v>17-221813-Title I-141</v>
      </c>
      <c r="O116" s="4"/>
      <c r="P116" s="4"/>
      <c r="Q116" s="4"/>
      <c r="R116" s="4"/>
      <c r="S116" s="4"/>
      <c r="T116" s="4"/>
      <c r="V116" s="11" t="str">
        <f>VLOOKUP(B116,'[9]Federal Grants'!$B$9:$W$430,22,FALSE)</f>
        <v>2017-221813-IDEA-341</v>
      </c>
      <c r="Z116" s="11" t="str">
        <f>VLOOKUP(B116,[24]!Table6623[[Agency Code 
(3)]:[DPI Grant Number 
(13)]],22,FALSE)</f>
        <v>17-221813-Pre-S-347</v>
      </c>
      <c r="AC116" s="4"/>
      <c r="AE116" s="10" t="str">
        <f>VLOOKUP(B116,'[14]Federal Grants'!$B$8:$W$33,22,FALSE)</f>
        <v>FY 2017-221813-R&amp;LI-368</v>
      </c>
      <c r="AG116" s="10" t="str">
        <f>VLOOKUP(B116,'[16]Federal Grants'!$B$8:$W$14,22,FALSE)</f>
        <v>17-221813-Immigrant-371</v>
      </c>
      <c r="AH116" s="10" t="str">
        <f>VLOOKUP(B116,'[17]Federal Grants'!$B$9:$W$430,22,FALSE)</f>
        <v>17-221813-Title II-365</v>
      </c>
    </row>
    <row r="117" spans="1:37" x14ac:dyDescent="0.25">
      <c r="A117" s="10" t="s">
        <v>117</v>
      </c>
      <c r="B117" s="13" t="s">
        <v>637</v>
      </c>
      <c r="D117" s="10" t="str">
        <f t="shared" si="7"/>
        <v>2017-545757-NSL-547</v>
      </c>
      <c r="F117" s="11" t="str">
        <f>CONCATENATE(2017,"-",B117,"-","NSL-Snacks","-",566)</f>
        <v>2017-545757-NSL-Snacks-566</v>
      </c>
      <c r="I117" s="9" t="str">
        <f>VLOOKUP(B117,[38]Sheet1!$D$2:$F$180,3,FALSE)</f>
        <v>2017-545757-SFSP-586</v>
      </c>
      <c r="K117" s="4"/>
      <c r="N117" s="4" t="str">
        <f>VLOOKUP(B117,'[5]Federal Grants'!$B$9:$W$430,22,FALSE)</f>
        <v>17-545757-Title I-141</v>
      </c>
      <c r="O117" s="4"/>
      <c r="P117" s="4"/>
      <c r="Q117" s="4"/>
      <c r="R117" s="4"/>
      <c r="S117" s="4"/>
      <c r="T117" s="4"/>
      <c r="V117" s="11" t="str">
        <f>VLOOKUP(B117,'[9]Federal Grants'!$B$9:$W$430,22,FALSE)</f>
        <v>2017-545757-IDEA-341</v>
      </c>
      <c r="Z117" s="11" t="str">
        <f>VLOOKUP(B117,[24]!Table6623[[Agency Code 
(3)]:[DPI Grant Number 
(13)]],22,FALSE)</f>
        <v>17-545757-Pre-S-347</v>
      </c>
      <c r="AC117" s="4"/>
      <c r="AF117" s="10" t="str">
        <f>VLOOKUP(B117,'[15]Federal Grants'!$B$9:$W$312,22,FALSE)</f>
        <v>17-545757-Title III A-391</v>
      </c>
      <c r="AH117" s="10" t="str">
        <f>VLOOKUP(B117,'[17]Federal Grants'!$B$9:$W$430,22,FALSE)</f>
        <v>17-545757-Title II-365</v>
      </c>
    </row>
    <row r="118" spans="1:37" x14ac:dyDescent="0.25">
      <c r="A118" s="10" t="s">
        <v>118</v>
      </c>
      <c r="B118" s="13" t="s">
        <v>638</v>
      </c>
      <c r="C118" s="10" t="str">
        <f t="shared" ref="C118:C121" si="15">CONCATENATE(2017,"-",B118,"-","SB","-",546)</f>
        <v>2017-191855-SB-546</v>
      </c>
      <c r="D118" s="10" t="str">
        <f t="shared" si="7"/>
        <v>2017-191855-NSL-547</v>
      </c>
      <c r="I118" s="9" t="str">
        <f>VLOOKUP(B118,[38]Sheet1!$D$2:$F$180,3,FALSE)</f>
        <v>2017-191855-SFSP-586</v>
      </c>
      <c r="K118" s="4"/>
      <c r="N118" s="4" t="str">
        <f>VLOOKUP(B118,'[5]Federal Grants'!$B$9:$W$430,22,FALSE)</f>
        <v>17-191855-Title I-141</v>
      </c>
      <c r="O118" s="4"/>
      <c r="P118" s="4"/>
      <c r="Q118" s="4"/>
      <c r="R118" s="4"/>
      <c r="S118" s="4"/>
      <c r="T118" s="4"/>
      <c r="V118" s="11" t="str">
        <f>VLOOKUP(B118,'[9]Federal Grants'!$B$9:$W$430,22,FALSE)</f>
        <v>2017-191855-IDEA-341</v>
      </c>
      <c r="Z118" s="11" t="str">
        <f>VLOOKUP(B118,[24]!Table6623[[Agency Code 
(3)]:[DPI Grant Number 
(13)]],22,FALSE)</f>
        <v>17-191855-Pre-S-347</v>
      </c>
      <c r="AC118" s="4"/>
      <c r="AF118" s="10" t="str">
        <f>VLOOKUP(B118,'[15]Federal Grants'!$B$9:$W$312,22,FALSE)</f>
        <v>17-191855-Title III A-391</v>
      </c>
      <c r="AH118" s="10" t="str">
        <f>VLOOKUP(B118,'[17]Federal Grants'!$B$9:$W$430,22,FALSE)</f>
        <v>17-191855-Title II-365</v>
      </c>
    </row>
    <row r="119" spans="1:37" x14ac:dyDescent="0.25">
      <c r="A119" s="10" t="s">
        <v>119</v>
      </c>
      <c r="B119" s="13" t="s">
        <v>639</v>
      </c>
      <c r="C119" s="10" t="str">
        <f t="shared" si="15"/>
        <v>2017-201862-SB-546</v>
      </c>
      <c r="D119" s="10" t="str">
        <f t="shared" si="7"/>
        <v>2017-201862-NSL-547</v>
      </c>
      <c r="E119" s="11" t="str">
        <f>CONCATENATE(2017,"-",B119,"-","NSL-Snacks","-",561)</f>
        <v>2017-201862-NSL-Snacks-561</v>
      </c>
      <c r="F119" s="11" t="str">
        <f>CONCATENATE(2017,"-",B119,"-","NSL-Snacks","-",566)</f>
        <v>2017-201862-NSL-Snacks-566</v>
      </c>
      <c r="I119" s="9" t="str">
        <f>VLOOKUP(B119,[38]Sheet1!$D$2:$F$180,3,FALSE)</f>
        <v>2017-201862-SFSP-586</v>
      </c>
      <c r="K119" s="4" t="str">
        <f>VLOOKUP(B119,'[2]Federal Grants'!$B$8:$W$57,22,FALSE)</f>
        <v>2016-201862-FF&amp;VP-594</v>
      </c>
      <c r="L119" s="11" t="str">
        <f>VLOOKUP(B119,'[3]Federal Grants'!$B$9:$W$58,22,0)</f>
        <v>2017-201862-FF&amp;V-376</v>
      </c>
      <c r="M119" s="11" t="str">
        <f>VLOOKUP(B119,'[4]Federal Grants'!$B$8:$W$27,22,FALSE)</f>
        <v>FY 17-201862-730 599-Bully</v>
      </c>
      <c r="N119" s="4" t="str">
        <f>VLOOKUP(B119,'[5]Federal Grants'!$B$9:$W$430,22,FALSE)</f>
        <v>17-201862-Title I-141</v>
      </c>
      <c r="O119" s="4" t="str">
        <f>VLOOKUP(B119,'[6]Federal Grants'!$B$9:$W$44,22,FALSE)</f>
        <v>2017-201862-Focus-145</v>
      </c>
      <c r="P119" s="4"/>
      <c r="Q119" s="4"/>
      <c r="R119" s="4"/>
      <c r="S119" s="4"/>
      <c r="T119" s="4" t="str">
        <f>VLOOKUP(B119,'[7]Federal Grants'!$B$8:$W$17,22,FALSE)</f>
        <v>2016-201862-Cohort I-154</v>
      </c>
      <c r="V119" s="11" t="str">
        <f>VLOOKUP(B119,'[9]Federal Grants'!$B$9:$W$430,22,FALSE)</f>
        <v>2017-201862-IDEA-341</v>
      </c>
      <c r="W119" s="11" t="str">
        <f>VLOOKUP(B119,'[10]Federal Grants'!$B$8:$W$66,22,FALSE)</f>
        <v>2017-201862-IDEA-342</v>
      </c>
      <c r="X119" s="10" t="str">
        <f>VLOOKUP(B119,'[11]Federal Grants'!$B$8:$W$80,22, FALSE)</f>
        <v>2017-201862-CP-CTE-400</v>
      </c>
      <c r="Z119" s="11" t="str">
        <f>VLOOKUP(B119,[24]!Table6623[[Agency Code 
(3)]:[DPI Grant Number 
(13)]],22,FALSE)</f>
        <v>17-201862-Pre-S-347</v>
      </c>
      <c r="AB119" s="10" t="str">
        <f>VLOOKUP(B119,'[12]Federal Grants'!$B$8:$W$22,22,FALSE)</f>
        <v>2017-201862-Homeless-335</v>
      </c>
      <c r="AC119" s="4" t="str">
        <f>CONCATENATE("17","-",B119,"-",367,"-","CLC")</f>
        <v>17-201862-367-CLC</v>
      </c>
      <c r="AF119" s="10" t="str">
        <f>VLOOKUP(B119,'[15]Federal Grants'!$B$9:$W$312,22,FALSE)</f>
        <v>17-201862-Title III A-391</v>
      </c>
      <c r="AH119" s="10" t="str">
        <f>VLOOKUP(B119,'[17]Federal Grants'!$B$9:$W$430,22,FALSE)</f>
        <v>17-201862-Title II-365</v>
      </c>
      <c r="AJ119" s="11" t="str">
        <f>VLOOKUP(B119,'[19]Federal Grants'!$B$8:$W$22,22,FALSE)</f>
        <v>2016-17-201862-WILY-334</v>
      </c>
      <c r="AK119" s="11" t="str">
        <f>VLOOKUP(B119,'[20]Federal Grants'!$B$8:$W$20,22,FALSE)</f>
        <v>17-201862-InSPIRE-591</v>
      </c>
    </row>
    <row r="120" spans="1:37" x14ac:dyDescent="0.25">
      <c r="A120" s="10" t="s">
        <v>120</v>
      </c>
      <c r="B120" s="13" t="s">
        <v>640</v>
      </c>
      <c r="C120" s="10" t="str">
        <f t="shared" si="15"/>
        <v>2017-641870-SB-546</v>
      </c>
      <c r="D120" s="10" t="str">
        <f t="shared" ref="D120:D127" si="16">CONCATENATE(2017,"-",B120,"-","NSL","-",547)</f>
        <v>2017-641870-NSL-547</v>
      </c>
      <c r="G120" s="10" t="str">
        <f>VLOOKUP(B120,[39]Sheet1!$D$2:$F$107,3,FALSE)</f>
        <v>2017-641870-SMP-548</v>
      </c>
      <c r="I120" s="9"/>
      <c r="K120" s="4"/>
      <c r="N120" s="4" t="str">
        <f>VLOOKUP(B120,'[5]Federal Grants'!$B$9:$W$430,22,FALSE)</f>
        <v>17-641870-Title I-141</v>
      </c>
      <c r="O120" s="4"/>
      <c r="P120" s="4"/>
      <c r="Q120" s="4"/>
      <c r="R120" s="4"/>
      <c r="S120" s="4"/>
      <c r="T120" s="4"/>
      <c r="V120" s="11" t="str">
        <f>VLOOKUP(B120,'[9]Federal Grants'!$B$9:$W$430,22,FALSE)</f>
        <v>2017-641870-IDEA-341</v>
      </c>
      <c r="Z120" s="11" t="str">
        <f>VLOOKUP(B120,[24]!Table6623[[Agency Code 
(3)]:[DPI Grant Number 
(13)]],22,FALSE)</f>
        <v>17-641870-Pre-S-347</v>
      </c>
      <c r="AC120" s="4"/>
      <c r="AF120" s="10" t="str">
        <f>VLOOKUP(B120,'[15]Federal Grants'!$B$9:$W$312,22,FALSE)</f>
        <v>17-641870-Title III A-391</v>
      </c>
      <c r="AH120" s="10" t="str">
        <f>VLOOKUP(B120,'[17]Federal Grants'!$B$9:$W$430,22,FALSE)</f>
        <v>17-641870-Title II-365</v>
      </c>
    </row>
    <row r="121" spans="1:37" x14ac:dyDescent="0.25">
      <c r="A121" s="10" t="s">
        <v>121</v>
      </c>
      <c r="B121" s="13" t="s">
        <v>641</v>
      </c>
      <c r="C121" s="10" t="str">
        <f t="shared" si="15"/>
        <v>2017-281883-SB-546</v>
      </c>
      <c r="D121" s="10" t="str">
        <f t="shared" si="16"/>
        <v>2017-281883-NSL-547</v>
      </c>
      <c r="E121" s="11" t="str">
        <f>CONCATENATE(2017,"-",B121,"-","NSL-Snacks","-",561)</f>
        <v>2017-281883-NSL-Snacks-561</v>
      </c>
      <c r="I121" s="9" t="str">
        <f>VLOOKUP(B121,[38]Sheet1!$D$2:$F$180,3,FALSE)</f>
        <v>2017-281883-SFSP-586</v>
      </c>
      <c r="K121" s="4"/>
      <c r="N121" s="4" t="str">
        <f>VLOOKUP(B121,'[5]Federal Grants'!$B$9:$W$430,22,FALSE)</f>
        <v>17-281883-Title I-141</v>
      </c>
      <c r="O121" s="4"/>
      <c r="P121" s="4"/>
      <c r="Q121" s="4"/>
      <c r="R121" s="4"/>
      <c r="S121" s="4"/>
      <c r="T121" s="4"/>
      <c r="V121" s="11" t="str">
        <f>VLOOKUP(B121,'[9]Federal Grants'!$B$9:$W$430,22,FALSE)</f>
        <v>2017-281883-IDEA-341</v>
      </c>
      <c r="Z121" s="11" t="str">
        <f>VLOOKUP(B121,[24]!Table6623[[Agency Code 
(3)]:[DPI Grant Number 
(13)]],22,FALSE)</f>
        <v>17-281883-Pre-S-347</v>
      </c>
      <c r="AC121" s="4"/>
      <c r="AF121" s="10" t="str">
        <f>VLOOKUP(B121,'[15]Federal Grants'!$B$9:$W$312,22,FALSE)</f>
        <v>17-281883-Title III A-391</v>
      </c>
      <c r="AH121" s="10" t="str">
        <f>VLOOKUP(B121,'[17]Federal Grants'!$B$9:$W$430,22,FALSE)</f>
        <v>17-281883-Title II-365</v>
      </c>
    </row>
    <row r="122" spans="1:37" x14ac:dyDescent="0.25">
      <c r="A122" s="10" t="s">
        <v>122</v>
      </c>
      <c r="B122" s="13" t="s">
        <v>642</v>
      </c>
      <c r="D122" s="10" t="str">
        <f t="shared" si="16"/>
        <v>2017-401890-NSL-547</v>
      </c>
      <c r="I122" s="9"/>
      <c r="K122" s="4"/>
      <c r="N122" s="4" t="str">
        <f>VLOOKUP(B122,'[5]Federal Grants'!$B$9:$W$430,22,FALSE)</f>
        <v>17-401890-Title I-141</v>
      </c>
      <c r="O122" s="4"/>
      <c r="P122" s="4"/>
      <c r="Q122" s="4"/>
      <c r="R122" s="4"/>
      <c r="S122" s="4"/>
      <c r="T122" s="4"/>
      <c r="V122" s="11" t="str">
        <f>VLOOKUP(B122,'[9]Federal Grants'!$B$9:$W$430,22,FALSE)</f>
        <v>2017-401890-IDEA-341</v>
      </c>
      <c r="Z122" s="11" t="str">
        <f>VLOOKUP(B122,[24]!Table6623[[Agency Code 
(3)]:[DPI Grant Number 
(13)]],22,FALSE)</f>
        <v>17-401890-Pre-S-347</v>
      </c>
      <c r="AC122" s="4"/>
      <c r="AF122" s="10" t="str">
        <f>VLOOKUP(B122,'[15]Federal Grants'!$B$9:$W$312,22,FALSE)</f>
        <v>17-401890-Title III A-391</v>
      </c>
      <c r="AH122" s="10" t="str">
        <f>VLOOKUP(B122,'[17]Federal Grants'!$B$9:$W$430,22,FALSE)</f>
        <v>17-401890-Title II-365</v>
      </c>
    </row>
    <row r="123" spans="1:37" x14ac:dyDescent="0.25">
      <c r="A123" s="10" t="s">
        <v>123</v>
      </c>
      <c r="B123" s="13" t="s">
        <v>643</v>
      </c>
      <c r="D123" s="10" t="str">
        <f t="shared" si="16"/>
        <v>2017-401900-NSL-547</v>
      </c>
      <c r="I123" s="9"/>
      <c r="K123" s="4"/>
      <c r="N123" s="4" t="str">
        <f>VLOOKUP(B123,'[5]Federal Grants'!$B$9:$W$430,22,FALSE)</f>
        <v>17-401900-Title I-141</v>
      </c>
      <c r="O123" s="4"/>
      <c r="P123" s="4"/>
      <c r="Q123" s="4"/>
      <c r="R123" s="4"/>
      <c r="S123" s="4"/>
      <c r="T123" s="4"/>
      <c r="V123" s="11" t="str">
        <f>VLOOKUP(B123,'[9]Federal Grants'!$B$9:$W$430,22,FALSE)</f>
        <v>2017-401900-IDEA-341</v>
      </c>
      <c r="Z123" s="11" t="str">
        <f>VLOOKUP(B123,[24]!Table6623[[Agency Code 
(3)]:[DPI Grant Number 
(13)]],22,FALSE)</f>
        <v>17-401900-Pre-S-347</v>
      </c>
      <c r="AC123" s="4"/>
      <c r="AF123" s="10" t="str">
        <f>VLOOKUP(B123,'[15]Federal Grants'!$B$9:$W$312,22,FALSE)</f>
        <v>17-401900-Title III A-391</v>
      </c>
      <c r="AH123" s="10" t="str">
        <f>VLOOKUP(B123,'[17]Federal Grants'!$B$9:$W$430,22,FALSE)</f>
        <v>17-401900-Title II-365</v>
      </c>
    </row>
    <row r="124" spans="1:37" x14ac:dyDescent="0.25">
      <c r="A124" s="10" t="s">
        <v>124</v>
      </c>
      <c r="B124" s="13" t="s">
        <v>644</v>
      </c>
      <c r="D124" s="10" t="str">
        <f t="shared" si="16"/>
        <v>2017-481939-NSL-547</v>
      </c>
      <c r="F124" s="11" t="str">
        <f>CONCATENATE(2017,"-",B124,"-","NSL-Snacks","-",566)</f>
        <v>2017-481939-NSL-Snacks-566</v>
      </c>
      <c r="I124" s="9" t="str">
        <f>VLOOKUP(B124,[38]Sheet1!$D$2:$F$180,3,FALSE)</f>
        <v>2017-481939-SFSP-586</v>
      </c>
      <c r="K124" s="4"/>
      <c r="N124" s="4" t="str">
        <f>VLOOKUP(B124,'[5]Federal Grants'!$B$9:$W$430,22,FALSE)</f>
        <v>17-481939-Title I-141</v>
      </c>
      <c r="O124" s="4"/>
      <c r="P124" s="4"/>
      <c r="Q124" s="4"/>
      <c r="R124" s="4"/>
      <c r="S124" s="4"/>
      <c r="T124" s="4"/>
      <c r="V124" s="11" t="str">
        <f>VLOOKUP(B124,'[9]Federal Grants'!$B$9:$W$430,22,FALSE)</f>
        <v>2017-481939-IDEA-341</v>
      </c>
      <c r="Z124" s="11" t="str">
        <f>VLOOKUP(B124,[24]!Table6623[[Agency Code 
(3)]:[DPI Grant Number 
(13)]],22,FALSE)</f>
        <v>17-481939-Pre-S-347</v>
      </c>
      <c r="AC124" s="4"/>
      <c r="AF124" s="10" t="str">
        <f>VLOOKUP(B124,'[15]Federal Grants'!$B$9:$W$312,22,FALSE)</f>
        <v>17-481939-Title III A-391</v>
      </c>
      <c r="AH124" s="10" t="str">
        <f>VLOOKUP(B124,'[17]Federal Grants'!$B$9:$W$430,22,FALSE)</f>
        <v>17-481939-Title II-365</v>
      </c>
    </row>
    <row r="125" spans="1:37" x14ac:dyDescent="0.25">
      <c r="A125" s="10" t="s">
        <v>125</v>
      </c>
      <c r="B125" s="13" t="s">
        <v>645</v>
      </c>
      <c r="C125" s="10" t="str">
        <f>CONCATENATE(2017,"-",B125,"-","SB","-",546)</f>
        <v>2017-441953-SB-546</v>
      </c>
      <c r="D125" s="10" t="str">
        <f t="shared" si="16"/>
        <v>2017-441953-NSL-547</v>
      </c>
      <c r="I125" s="9"/>
      <c r="K125" s="4"/>
      <c r="N125" s="4" t="str">
        <f>VLOOKUP(B125,'[5]Federal Grants'!$B$9:$W$430,22,FALSE)</f>
        <v>17-441953-Title I-141</v>
      </c>
      <c r="O125" s="4"/>
      <c r="P125" s="4"/>
      <c r="Q125" s="4"/>
      <c r="R125" s="4"/>
      <c r="S125" s="4"/>
      <c r="T125" s="4"/>
      <c r="V125" s="11" t="str">
        <f>VLOOKUP(B125,'[9]Federal Grants'!$B$9:$W$430,22,FALSE)</f>
        <v>2017-441953-IDEA-341</v>
      </c>
      <c r="Z125" s="11" t="str">
        <f>VLOOKUP(B125,[24]!Table6623[[Agency Code 
(3)]:[DPI Grant Number 
(13)]],22,FALSE)</f>
        <v>17-441953-Pre-S-347</v>
      </c>
      <c r="AC125" s="4"/>
      <c r="AF125" s="10" t="str">
        <f>VLOOKUP(B125,'[15]Federal Grants'!$B$9:$W$312,22,FALSE)</f>
        <v>17-441953-Title III A-391</v>
      </c>
      <c r="AH125" s="10" t="str">
        <f>VLOOKUP(B125,'[17]Federal Grants'!$B$9:$W$430,22,FALSE)</f>
        <v>17-441953-Title II-365</v>
      </c>
    </row>
    <row r="126" spans="1:37" x14ac:dyDescent="0.25">
      <c r="A126" s="10" t="s">
        <v>126</v>
      </c>
      <c r="B126" s="13" t="s">
        <v>646</v>
      </c>
      <c r="D126" s="10" t="str">
        <f t="shared" si="16"/>
        <v>2017-664843-NSL-547</v>
      </c>
      <c r="I126" s="9"/>
      <c r="K126" s="4"/>
      <c r="N126" s="4" t="str">
        <f>VLOOKUP(B126,'[5]Federal Grants'!$B$9:$W$430,22,FALSE)</f>
        <v>17-664843-Title I-141</v>
      </c>
      <c r="O126" s="4"/>
      <c r="P126" s="4"/>
      <c r="Q126" s="4"/>
      <c r="R126" s="4"/>
      <c r="S126" s="4"/>
      <c r="T126" s="4"/>
      <c r="V126" s="11" t="str">
        <f>VLOOKUP(B126,'[9]Federal Grants'!$B$9:$W$430,22,FALSE)</f>
        <v>2017-664843-IDEA-341</v>
      </c>
      <c r="Z126" s="11" t="str">
        <f>VLOOKUP(B126,[24]!Table6623[[Agency Code 
(3)]:[DPI Grant Number 
(13)]],22,FALSE)</f>
        <v>17-664843-Pre-S-347</v>
      </c>
      <c r="AC126" s="4"/>
      <c r="AH126" s="10" t="str">
        <f>VLOOKUP(B126,'[17]Federal Grants'!$B$9:$W$430,22,FALSE)</f>
        <v>17-664843-Title II-365</v>
      </c>
    </row>
    <row r="127" spans="1:37" x14ac:dyDescent="0.25">
      <c r="A127" s="10" t="s">
        <v>127</v>
      </c>
      <c r="B127" s="13" t="s">
        <v>647</v>
      </c>
      <c r="C127" s="10" t="str">
        <f>CONCATENATE(2017,"-",B127,"-","SB","-",546)</f>
        <v>2017-612009-SB-546</v>
      </c>
      <c r="D127" s="10" t="str">
        <f t="shared" si="16"/>
        <v>2017-612009-NSL-547</v>
      </c>
      <c r="I127" s="9"/>
      <c r="K127" s="4"/>
      <c r="N127" s="4" t="str">
        <f>VLOOKUP(B127,'[5]Federal Grants'!$B$9:$W$430,22,FALSE)</f>
        <v>17-612009-Title I-141</v>
      </c>
      <c r="O127" s="4"/>
      <c r="P127" s="4"/>
      <c r="Q127" s="4"/>
      <c r="R127" s="4"/>
      <c r="S127" s="4"/>
      <c r="T127" s="4"/>
      <c r="V127" s="11" t="str">
        <f>VLOOKUP(B127,'[9]Federal Grants'!$B$9:$W$430,22,FALSE)</f>
        <v>2017-612009-IDEA-341</v>
      </c>
      <c r="Z127" s="11" t="str">
        <f>VLOOKUP(B127,[24]!Table6623[[Agency Code 
(3)]:[DPI Grant Number 
(13)]],22,FALSE)</f>
        <v>17-612009-Pre-S-347</v>
      </c>
      <c r="AC127" s="4"/>
      <c r="AF127" s="10" t="str">
        <f>VLOOKUP(B127,'[15]Federal Grants'!$B$9:$W$312,22,FALSE)</f>
        <v>17-612009-Title III A-391</v>
      </c>
      <c r="AH127" s="10" t="str">
        <f>VLOOKUP(B127,'[17]Federal Grants'!$B$9:$W$430,22,FALSE)</f>
        <v>17-612009-Title II-365</v>
      </c>
    </row>
    <row r="128" spans="1:37" x14ac:dyDescent="0.25">
      <c r="A128" s="10" t="s">
        <v>128</v>
      </c>
      <c r="B128" s="13" t="s">
        <v>648</v>
      </c>
      <c r="G128" s="10" t="str">
        <f>VLOOKUP(B128,[39]Sheet1!$D$2:$F$107,3,FALSE)</f>
        <v>2017-642044-SMP-548</v>
      </c>
      <c r="I128" s="9"/>
      <c r="K128" s="4"/>
      <c r="N128" s="4" t="str">
        <f>VLOOKUP(B128,'[5]Federal Grants'!$B$9:$W$430,22,FALSE)</f>
        <v>17-642044-Title I-141</v>
      </c>
      <c r="O128" s="4"/>
      <c r="P128" s="4"/>
      <c r="Q128" s="4"/>
      <c r="R128" s="4"/>
      <c r="S128" s="4"/>
      <c r="T128" s="4"/>
      <c r="V128" s="11" t="str">
        <f>VLOOKUP(B128,'[9]Federal Grants'!$B$9:$W$430,22,FALSE)</f>
        <v>2017-642044-IDEA-341</v>
      </c>
      <c r="Z128" s="11" t="str">
        <f>VLOOKUP(B128,[24]!Table6623[[Agency Code 
(3)]:[DPI Grant Number 
(13)]],22,FALSE)</f>
        <v>17-642044-Pre-S-347</v>
      </c>
      <c r="AC128" s="4"/>
      <c r="AH128" s="10" t="str">
        <f>VLOOKUP(B128,'[17]Federal Grants'!$B$9:$W$430,22,FALSE)</f>
        <v>17-642044-Title II-365</v>
      </c>
    </row>
    <row r="129" spans="1:38" x14ac:dyDescent="0.25">
      <c r="A129" s="10" t="s">
        <v>129</v>
      </c>
      <c r="B129" s="13" t="s">
        <v>649</v>
      </c>
      <c r="I129" s="9"/>
      <c r="K129" s="4"/>
      <c r="N129" s="4" t="str">
        <f>VLOOKUP(B129,'[5]Federal Grants'!$B$9:$W$430,22,FALSE)</f>
        <v>17-642051-Title I-141</v>
      </c>
      <c r="O129" s="4"/>
      <c r="P129" s="4"/>
      <c r="Q129" s="4"/>
      <c r="R129" s="4"/>
      <c r="S129" s="4"/>
      <c r="T129" s="4"/>
      <c r="V129" s="11" t="str">
        <f>VLOOKUP(B129,'[9]Federal Grants'!$B$9:$W$430,22,FALSE)</f>
        <v>2017-642051-IDEA-341</v>
      </c>
      <c r="Z129" s="11" t="str">
        <f>VLOOKUP(B129,[24]!Table6623[[Agency Code 
(3)]:[DPI Grant Number 
(13)]],22,FALSE)</f>
        <v>17-642051-Pre-S-347</v>
      </c>
      <c r="AC129" s="4"/>
      <c r="AF129" s="10" t="str">
        <f>VLOOKUP(B129,'[15]Federal Grants'!$B$9:$W$312,22,FALSE)</f>
        <v>17-642051-Title III A-391</v>
      </c>
      <c r="AH129" s="10" t="str">
        <f>VLOOKUP(B129,'[17]Federal Grants'!$B$9:$W$430,22,FALSE)</f>
        <v>17-642051-Title II-365</v>
      </c>
    </row>
    <row r="130" spans="1:38" x14ac:dyDescent="0.25">
      <c r="A130" s="10" t="s">
        <v>130</v>
      </c>
      <c r="B130" s="13" t="s">
        <v>650</v>
      </c>
      <c r="C130" s="10" t="str">
        <f>CONCATENATE(2017,"-",B130,"-","SB","-",546)</f>
        <v>2017-662058-SB-546</v>
      </c>
      <c r="D130" s="10" t="str">
        <f t="shared" ref="D130:D141" si="17">CONCATENATE(2017,"-",B130,"-","NSL","-",547)</f>
        <v>2017-662058-NSL-547</v>
      </c>
      <c r="G130" s="10" t="str">
        <f>VLOOKUP(B130,[39]Sheet1!$D$2:$F$107,3,FALSE)</f>
        <v>2017-662058-SMP-548</v>
      </c>
      <c r="I130" s="9"/>
      <c r="K130" s="4"/>
      <c r="N130" s="4" t="str">
        <f>VLOOKUP(B130,'[5]Federal Grants'!$B$9:$W$430,22,FALSE)</f>
        <v>17-662058-Title I-141</v>
      </c>
      <c r="O130" s="4" t="str">
        <f>VLOOKUP(B130,'[6]Federal Grants'!$B$9:$W$44,22,FALSE)</f>
        <v>2017-662058-Focus-145</v>
      </c>
      <c r="P130" s="4"/>
      <c r="Q130" s="4"/>
      <c r="R130" s="4"/>
      <c r="S130" s="4"/>
      <c r="T130" s="4"/>
      <c r="V130" s="11" t="str">
        <f>VLOOKUP(B130,'[9]Federal Grants'!$B$9:$W$430,22,FALSE)</f>
        <v>2017-662058-IDEA-341</v>
      </c>
      <c r="Z130" s="11" t="str">
        <f>VLOOKUP(B130,[24]!Table6623[[Agency Code 
(3)]:[DPI Grant Number 
(13)]],22,FALSE)</f>
        <v>17-662058-Pre-S-347</v>
      </c>
      <c r="AC130" s="4"/>
      <c r="AF130" s="10" t="str">
        <f>VLOOKUP(B130,'[15]Federal Grants'!$B$9:$W$312,22,FALSE)</f>
        <v>17-662058-Title III A-391</v>
      </c>
      <c r="AH130" s="10" t="str">
        <f>VLOOKUP(B130,'[17]Federal Grants'!$B$9:$W$430,22,FALSE)</f>
        <v>17-662058-Title II-365</v>
      </c>
    </row>
    <row r="131" spans="1:38" x14ac:dyDescent="0.25">
      <c r="A131" s="10" t="s">
        <v>131</v>
      </c>
      <c r="B131" s="13" t="s">
        <v>651</v>
      </c>
      <c r="D131" s="10" t="str">
        <f t="shared" si="17"/>
        <v>2017-152114-NSL-547</v>
      </c>
      <c r="I131" s="9"/>
      <c r="K131" s="4"/>
      <c r="N131" s="4" t="str">
        <f>VLOOKUP(B131,'[5]Federal Grants'!$B$9:$W$430,22,FALSE)</f>
        <v>17-152114-Title I-141</v>
      </c>
      <c r="O131" s="4"/>
      <c r="P131" s="4"/>
      <c r="Q131" s="4"/>
      <c r="R131" s="4"/>
      <c r="S131" s="4"/>
      <c r="T131" s="4"/>
      <c r="V131" s="11" t="str">
        <f>VLOOKUP(B131,'[9]Federal Grants'!$B$9:$W$430,22,FALSE)</f>
        <v>2017-152114-IDEA-341</v>
      </c>
      <c r="Z131" s="11" t="str">
        <f>VLOOKUP(B131,[24]!Table6623[[Agency Code 
(3)]:[DPI Grant Number 
(13)]],22,FALSE)</f>
        <v>17-152114-Pre-S-347</v>
      </c>
      <c r="AC131" s="4"/>
      <c r="AF131" s="10" t="str">
        <f>VLOOKUP(B131,'[15]Federal Grants'!$B$9:$W$312,22,FALSE)</f>
        <v>17-152114-Title III A-391</v>
      </c>
      <c r="AH131" s="10" t="str">
        <f>VLOOKUP(B131,'[17]Federal Grants'!$B$9:$W$430,22,FALSE)</f>
        <v>17-152114-Title II-365</v>
      </c>
    </row>
    <row r="132" spans="1:38" x14ac:dyDescent="0.25">
      <c r="A132" s="10" t="s">
        <v>132</v>
      </c>
      <c r="B132" s="13" t="s">
        <v>652</v>
      </c>
      <c r="D132" s="10" t="str">
        <f t="shared" si="17"/>
        <v>2017-422128-NSL-547</v>
      </c>
      <c r="I132" s="9" t="str">
        <f>VLOOKUP(B132,[38]Sheet1!$D$2:$F$180,3,FALSE)</f>
        <v>2017-422128-SFSP-586</v>
      </c>
      <c r="K132" s="4" t="str">
        <f>VLOOKUP(B132,'[2]Federal Grants'!$B$8:$W$57,22,FALSE)</f>
        <v>2016-422128-FF&amp;VP-594</v>
      </c>
      <c r="L132" s="11" t="str">
        <f>VLOOKUP(B132,'[3]Federal Grants'!$B$9:$W$58,22,0)</f>
        <v>2017-422128-FF&amp;V-376</v>
      </c>
      <c r="N132" s="4" t="str">
        <f>VLOOKUP(B132,'[5]Federal Grants'!$B$9:$W$430,22,FALSE)</f>
        <v>17-422128-Title I-141</v>
      </c>
      <c r="O132" s="4"/>
      <c r="P132" s="4"/>
      <c r="Q132" s="4"/>
      <c r="R132" s="4"/>
      <c r="S132" s="4"/>
      <c r="T132" s="4"/>
      <c r="V132" s="11" t="str">
        <f>VLOOKUP(B132,'[9]Federal Grants'!$B$9:$W$430,22,FALSE)</f>
        <v>2017-422128-IDEA-341</v>
      </c>
      <c r="Z132" s="11" t="str">
        <f>VLOOKUP(B132,[24]!Table6623[[Agency Code 
(3)]:[DPI Grant Number 
(13)]],22,FALSE)</f>
        <v>17-422128-Pre-S-347</v>
      </c>
      <c r="AC132" s="4"/>
      <c r="AF132" s="10" t="str">
        <f>VLOOKUP(B132,'[15]Federal Grants'!$B$9:$W$312,22,FALSE)</f>
        <v>17-422128-Title III A-391</v>
      </c>
      <c r="AH132" s="10" t="str">
        <f>VLOOKUP(B132,'[17]Federal Grants'!$B$9:$W$430,22,FALSE)</f>
        <v>17-422128-Title II-365</v>
      </c>
    </row>
    <row r="133" spans="1:38" x14ac:dyDescent="0.25">
      <c r="A133" s="10" t="s">
        <v>133</v>
      </c>
      <c r="B133" s="13" t="s">
        <v>653</v>
      </c>
      <c r="D133" s="10" t="str">
        <f t="shared" si="17"/>
        <v>2017-602135-NSL-547</v>
      </c>
      <c r="F133" s="11" t="str">
        <f>CONCATENATE(2017,"-",B133,"-","NSL-Snacks","-",566)</f>
        <v>2017-602135-NSL-Snacks-566</v>
      </c>
      <c r="I133" s="9" t="str">
        <f>VLOOKUP(B133,[38]Sheet1!$D$2:$F$180,3,FALSE)</f>
        <v>2017-602135-SFSP-586</v>
      </c>
      <c r="K133" s="4"/>
      <c r="N133" s="4" t="str">
        <f>VLOOKUP(B133,'[5]Federal Grants'!$B$9:$W$430,22,FALSE)</f>
        <v>17-602135-Title I-141</v>
      </c>
      <c r="O133" s="4"/>
      <c r="P133" s="4"/>
      <c r="Q133" s="4"/>
      <c r="R133" s="4"/>
      <c r="S133" s="4"/>
      <c r="T133" s="4"/>
      <c r="V133" s="11" t="str">
        <f>VLOOKUP(B133,'[9]Federal Grants'!$B$9:$W$430,22,FALSE)</f>
        <v>2017-602135-IDEA-341</v>
      </c>
      <c r="Z133" s="11" t="str">
        <f>VLOOKUP(B133,[24]!Table6623[[Agency Code 
(3)]:[DPI Grant Number 
(13)]],22,FALSE)</f>
        <v>17-602135-Pre-S-347</v>
      </c>
      <c r="AC133" s="4"/>
      <c r="AH133" s="10" t="str">
        <f>VLOOKUP(B133,'[17]Federal Grants'!$B$9:$W$430,22,FALSE)</f>
        <v>17-602135-Title II-365</v>
      </c>
    </row>
    <row r="134" spans="1:38" x14ac:dyDescent="0.25">
      <c r="A134" s="10" t="s">
        <v>134</v>
      </c>
      <c r="B134" s="14" t="s">
        <v>654</v>
      </c>
      <c r="C134" s="10" t="str">
        <f>CONCATENATE(2017,"-",B134,"-","SB","-",546)</f>
        <v>2017-062142-SB-546</v>
      </c>
      <c r="D134" s="10" t="str">
        <f t="shared" si="17"/>
        <v>2017-062142-NSL-547</v>
      </c>
      <c r="I134" s="9"/>
      <c r="K134" s="4"/>
      <c r="N134" s="4" t="str">
        <f>VLOOKUP(B134,'[5]Federal Grants'!$B$9:$W$430,22,FALSE)</f>
        <v>17-062142-Title I-141</v>
      </c>
      <c r="O134" s="4"/>
      <c r="P134" s="4"/>
      <c r="Q134" s="4"/>
      <c r="R134" s="4"/>
      <c r="S134" s="4"/>
      <c r="T134" s="4"/>
      <c r="V134" s="11" t="str">
        <f>VLOOKUP(B134,'[9]Federal Grants'!$B$9:$W$430,22,FALSE)</f>
        <v>2017-062142-IDEA-341</v>
      </c>
      <c r="Z134" s="11" t="str">
        <f>VLOOKUP(B134,[24]!Table6623[[Agency Code 
(3)]:[DPI Grant Number 
(13)]],22,FALSE)</f>
        <v>17-062142-Pre-S-347</v>
      </c>
      <c r="AC134" s="4"/>
      <c r="AH134" s="10" t="str">
        <f>VLOOKUP(B134,'[17]Federal Grants'!$B$9:$W$430,22,FALSE)</f>
        <v>17-062142-Title II-365</v>
      </c>
    </row>
    <row r="135" spans="1:38" x14ac:dyDescent="0.25">
      <c r="A135" s="10" t="s">
        <v>135</v>
      </c>
      <c r="B135" s="13" t="s">
        <v>655</v>
      </c>
      <c r="D135" s="10" t="str">
        <f t="shared" si="17"/>
        <v>2017-402184-NSL-547</v>
      </c>
      <c r="I135" s="9"/>
      <c r="K135" s="4"/>
      <c r="N135" s="4" t="str">
        <f>VLOOKUP(B135,'[5]Federal Grants'!$B$9:$W$430,22,FALSE)</f>
        <v>17-402184-Title I-141</v>
      </c>
      <c r="O135" s="4"/>
      <c r="P135" s="4"/>
      <c r="Q135" s="4"/>
      <c r="R135" s="4"/>
      <c r="S135" s="4"/>
      <c r="T135" s="4"/>
      <c r="V135" s="11" t="str">
        <f>VLOOKUP(B135,'[9]Federal Grants'!$B$9:$W$430,22,FALSE)</f>
        <v>2017-402184-IDEA-341</v>
      </c>
      <c r="Z135" s="11" t="str">
        <f>VLOOKUP(B135,[24]!Table6623[[Agency Code 
(3)]:[DPI Grant Number 
(13)]],22,FALSE)</f>
        <v>17-402184-Pre-S-347</v>
      </c>
      <c r="AC135" s="4"/>
      <c r="AF135" s="10" t="str">
        <f>VLOOKUP(B135,'[15]Federal Grants'!$B$9:$W$312,22,FALSE)</f>
        <v>17-402184-Title III A-391</v>
      </c>
      <c r="AH135" s="10" t="str">
        <f>VLOOKUP(B135,'[17]Federal Grants'!$B$9:$W$430,22,FALSE)</f>
        <v>17-402184-Title II-365</v>
      </c>
    </row>
    <row r="136" spans="1:38" x14ac:dyDescent="0.25">
      <c r="A136" s="10" t="s">
        <v>136</v>
      </c>
      <c r="B136" s="13" t="s">
        <v>656</v>
      </c>
      <c r="C136" s="10" t="str">
        <f>CONCATENATE(2017,"-",B136,"-","SB","-",546)</f>
        <v>2017-552198-SB-546</v>
      </c>
      <c r="D136" s="10" t="str">
        <f t="shared" si="17"/>
        <v>2017-552198-NSL-547</v>
      </c>
      <c r="I136" s="9"/>
      <c r="K136" s="4"/>
      <c r="N136" s="4" t="str">
        <f>VLOOKUP(B136,'[5]Federal Grants'!$B$9:$W$430,22,FALSE)</f>
        <v>17-552198-Title I-141</v>
      </c>
      <c r="O136" s="4"/>
      <c r="P136" s="4"/>
      <c r="Q136" s="4"/>
      <c r="R136" s="4"/>
      <c r="S136" s="4"/>
      <c r="T136" s="4"/>
      <c r="V136" s="11" t="str">
        <f>VLOOKUP(B136,'[9]Federal Grants'!$B$9:$W$430,22,FALSE)</f>
        <v>2017-552198-IDEA-341</v>
      </c>
      <c r="Z136" s="11" t="str">
        <f>VLOOKUP(B136,[24]!Table6623[[Agency Code 
(3)]:[DPI Grant Number 
(13)]],22,FALSE)</f>
        <v>17-552198-Pre-S-347</v>
      </c>
      <c r="AC136" s="4"/>
      <c r="AF136" s="10" t="str">
        <f>VLOOKUP(B136,'[15]Federal Grants'!$B$9:$W$312,22,FALSE)</f>
        <v>17-552198-Title III A-391</v>
      </c>
      <c r="AH136" s="10" t="str">
        <f>VLOOKUP(B136,'[17]Federal Grants'!$B$9:$W$430,22,FALSE)</f>
        <v>17-552198-Title II-365</v>
      </c>
    </row>
    <row r="137" spans="1:38" x14ac:dyDescent="0.25">
      <c r="A137" s="10" t="s">
        <v>137</v>
      </c>
      <c r="B137" s="13" t="s">
        <v>657</v>
      </c>
      <c r="D137" s="10" t="str">
        <f t="shared" si="17"/>
        <v>2017-382212-NSL-547</v>
      </c>
      <c r="I137" s="9"/>
      <c r="K137" s="4"/>
      <c r="N137" s="4" t="str">
        <f>VLOOKUP(B137,'[5]Federal Grants'!$B$9:$W$430,22,FALSE)</f>
        <v>17-382212-Title I-141</v>
      </c>
      <c r="O137" s="4"/>
      <c r="P137" s="4"/>
      <c r="Q137" s="4"/>
      <c r="R137" s="4"/>
      <c r="S137" s="4"/>
      <c r="T137" s="4"/>
      <c r="V137" s="11" t="str">
        <f>VLOOKUP(B137,'[9]Federal Grants'!$B$9:$W$430,22,FALSE)</f>
        <v>2017-382212-IDEA-341</v>
      </c>
      <c r="Z137" s="11" t="str">
        <f>VLOOKUP(B137,[24]!Table6623[[Agency Code 
(3)]:[DPI Grant Number 
(13)]],22,FALSE)</f>
        <v>17-382212-Pre-S-347</v>
      </c>
      <c r="AC137" s="4"/>
      <c r="AF137" s="10" t="str">
        <f>VLOOKUP(B137,'[15]Federal Grants'!$B$9:$W$312,22,FALSE)</f>
        <v>17-382212-Title III A-391</v>
      </c>
      <c r="AH137" s="10" t="str">
        <f>VLOOKUP(B137,'[17]Federal Grants'!$B$9:$W$430,22,FALSE)</f>
        <v>17-382212-Title II-365</v>
      </c>
    </row>
    <row r="138" spans="1:38" x14ac:dyDescent="0.25">
      <c r="A138" s="10" t="s">
        <v>138</v>
      </c>
      <c r="B138" s="13" t="s">
        <v>658</v>
      </c>
      <c r="C138" s="10" t="str">
        <f>CONCATENATE(2017,"-",B138,"-","SB","-",546)</f>
        <v>2017-452217-SB-546</v>
      </c>
      <c r="D138" s="10" t="str">
        <f t="shared" si="17"/>
        <v>2017-452217-NSL-547</v>
      </c>
      <c r="I138" s="9"/>
      <c r="K138" s="4"/>
      <c r="N138" s="4" t="str">
        <f>VLOOKUP(B138,'[5]Federal Grants'!$B$9:$W$430,22,FALSE)</f>
        <v>17-452217-Title I-141</v>
      </c>
      <c r="O138" s="4"/>
      <c r="P138" s="4"/>
      <c r="Q138" s="4"/>
      <c r="R138" s="4"/>
      <c r="S138" s="4"/>
      <c r="T138" s="4"/>
      <c r="V138" s="11" t="str">
        <f>VLOOKUP(B138,'[9]Federal Grants'!$B$9:$W$430,22,FALSE)</f>
        <v>2017-452217-IDEA-341</v>
      </c>
      <c r="Z138" s="11" t="str">
        <f>VLOOKUP(B138,[24]!Table6623[[Agency Code 
(3)]:[DPI Grant Number 
(13)]],22,FALSE)</f>
        <v>17-452217-Pre-S-347</v>
      </c>
      <c r="AC138" s="4"/>
      <c r="AF138" s="10" t="str">
        <f>VLOOKUP(B138,'[15]Federal Grants'!$B$9:$W$312,22,FALSE)</f>
        <v>17-452217-Title III A-391</v>
      </c>
      <c r="AH138" s="10" t="str">
        <f>VLOOKUP(B138,'[17]Federal Grants'!$B$9:$W$430,22,FALSE)</f>
        <v>17-452217-Title II-365</v>
      </c>
    </row>
    <row r="139" spans="1:38" x14ac:dyDescent="0.25">
      <c r="A139" s="10" t="s">
        <v>139</v>
      </c>
      <c r="B139" s="13" t="s">
        <v>659</v>
      </c>
      <c r="D139" s="10" t="str">
        <f t="shared" si="17"/>
        <v>2017-102226-NSL-547</v>
      </c>
      <c r="F139" s="11" t="str">
        <f>CONCATENATE(2017,"-",B139,"-","NSL-Snacks","-",566)</f>
        <v>2017-102226-NSL-Snacks-566</v>
      </c>
      <c r="I139" s="9" t="str">
        <f>VLOOKUP(B139,[38]Sheet1!$D$2:$F$180,3,FALSE)</f>
        <v>2017-102226-SFSP-586</v>
      </c>
      <c r="K139" s="4"/>
      <c r="N139" s="4" t="str">
        <f>VLOOKUP(B139,'[5]Federal Grants'!$B$9:$W$430,22,FALSE)</f>
        <v>17-102226-Title I-141</v>
      </c>
      <c r="O139" s="4"/>
      <c r="P139" s="4"/>
      <c r="Q139" s="4"/>
      <c r="R139" s="4"/>
      <c r="S139" s="4"/>
      <c r="T139" s="4"/>
      <c r="V139" s="11" t="str">
        <f>VLOOKUP(B139,'[9]Federal Grants'!$B$9:$W$430,22,FALSE)</f>
        <v>2017-102226-IDEA-341</v>
      </c>
      <c r="Z139" s="11" t="str">
        <f>VLOOKUP(B139,[24]!Table6623[[Agency Code 
(3)]:[DPI Grant Number 
(13)]],22,FALSE)</f>
        <v>17-102226-Pre-S-347</v>
      </c>
      <c r="AC139" s="4" t="str">
        <f>CONCATENATE("17","-",B139,"-",367,"-","CLC")</f>
        <v>17-102226-367-CLC</v>
      </c>
      <c r="AF139" s="10" t="str">
        <f>VLOOKUP(B139,'[15]Federal Grants'!$B$9:$W$312,22,FALSE)</f>
        <v>17-102226-Title III A-391</v>
      </c>
      <c r="AH139" s="10" t="str">
        <f>VLOOKUP(B139,'[17]Federal Grants'!$B$9:$W$430,22,FALSE)</f>
        <v>17-102226-Title II-365</v>
      </c>
    </row>
    <row r="140" spans="1:38" x14ac:dyDescent="0.25">
      <c r="A140" s="10" t="s">
        <v>140</v>
      </c>
      <c r="B140" s="14" t="s">
        <v>660</v>
      </c>
      <c r="C140" s="10" t="str">
        <f t="shared" ref="C140:C141" si="18">CONCATENATE(2017,"-",B140,"-","SB","-",546)</f>
        <v>2017-072233-SB-546</v>
      </c>
      <c r="D140" s="10" t="str">
        <f t="shared" si="17"/>
        <v>2017-072233-NSL-547</v>
      </c>
      <c r="F140" s="11" t="str">
        <f>CONCATENATE(2017,"-",B140,"-","NSL-Snacks","-",566)</f>
        <v>2017-072233-NSL-Snacks-566</v>
      </c>
      <c r="I140" s="9" t="str">
        <f>VLOOKUP(B140,[38]Sheet1!$D$2:$F$180,3,FALSE)</f>
        <v>2017-072233-SFSP-586</v>
      </c>
      <c r="K140" s="4"/>
      <c r="N140" s="4" t="str">
        <f>VLOOKUP(B140,'[5]Federal Grants'!$B$9:$W$430,22,FALSE)</f>
        <v>17-072233-Title I-141</v>
      </c>
      <c r="O140" s="4"/>
      <c r="P140" s="4"/>
      <c r="Q140" s="4"/>
      <c r="R140" s="4"/>
      <c r="S140" s="4"/>
      <c r="T140" s="4"/>
      <c r="V140" s="11" t="str">
        <f>VLOOKUP(B140,'[9]Federal Grants'!$B$9:$W$430,22,FALSE)</f>
        <v>2017-072233-IDEA-341</v>
      </c>
      <c r="Z140" s="11" t="str">
        <f>VLOOKUP(B140,[24]!Table6623[[Agency Code 
(3)]:[DPI Grant Number 
(13)]],22,FALSE)</f>
        <v>17-072233-Pre-S-347</v>
      </c>
      <c r="AC140" s="4"/>
      <c r="AE140" s="10" t="str">
        <f>VLOOKUP(B140,'[14]Federal Grants'!$B$8:$W$33,22,FALSE)</f>
        <v>FY 2017-072233-R&amp;LI-368</v>
      </c>
      <c r="AF140" s="10" t="str">
        <f>VLOOKUP(B140,'[15]Federal Grants'!$B$9:$W$312,22,FALSE)</f>
        <v>17-072233-Title III A-391</v>
      </c>
      <c r="AH140" s="10" t="str">
        <f>VLOOKUP(B140,'[17]Federal Grants'!$B$9:$W$430,22,FALSE)</f>
        <v>17-072233-Title II-365</v>
      </c>
    </row>
    <row r="141" spans="1:38" x14ac:dyDescent="0.25">
      <c r="A141" s="10" t="s">
        <v>141</v>
      </c>
      <c r="B141" s="14" t="s">
        <v>661</v>
      </c>
      <c r="C141" s="10" t="str">
        <f t="shared" si="18"/>
        <v>2017-052289-SB-546</v>
      </c>
      <c r="D141" s="10" t="str">
        <f t="shared" si="17"/>
        <v>2017-052289-NSL-547</v>
      </c>
      <c r="G141" s="10" t="str">
        <f>VLOOKUP(B141,[39]Sheet1!$D$2:$F$107,3,FALSE)</f>
        <v>2017-052289-SMP-548</v>
      </c>
      <c r="I141" s="9" t="str">
        <f>VLOOKUP(B141,[38]Sheet1!$D$2:$F$180,3,FALSE)</f>
        <v>2017-052289-SFSP-586</v>
      </c>
      <c r="K141" s="4"/>
      <c r="N141" s="4" t="str">
        <f>VLOOKUP(B141,'[5]Federal Grants'!$B$9:$W$430,22,FALSE)</f>
        <v>17-052289-Title I-141</v>
      </c>
      <c r="O141" s="4" t="str">
        <f>VLOOKUP(B141,'[6]Federal Grants'!$B$9:$W$44,22,FALSE)</f>
        <v>2017-052289-Focus-145</v>
      </c>
      <c r="P141" s="4"/>
      <c r="Q141" s="4"/>
      <c r="R141" s="4"/>
      <c r="S141" s="4"/>
      <c r="T141" s="4"/>
      <c r="V141" s="11" t="str">
        <f>VLOOKUP(B141,'[9]Federal Grants'!$B$9:$W$430,22,FALSE)</f>
        <v>2017-052289-IDEA-341</v>
      </c>
      <c r="W141" s="11" t="str">
        <f>VLOOKUP(B141,'[10]Federal Grants'!$B$8:$W$66,22,FALSE)</f>
        <v>2017-052289-IDEA-342</v>
      </c>
      <c r="X141" s="10" t="str">
        <f>VLOOKUP(B141,'[11]Federal Grants'!$B$8:$W$80,22, FALSE)</f>
        <v>2017-052289-CP-CTE-400</v>
      </c>
      <c r="Y141" s="10" t="str">
        <f>'[22]Federal Grants'!$W$11</f>
        <v>FY2017-052604-NTO-420</v>
      </c>
      <c r="Z141" s="11" t="str">
        <f>VLOOKUP(B141,[24]!Table6623[[Agency Code 
(3)]:[DPI Grant Number 
(13)]],22,FALSE)</f>
        <v>17-052289-Pre-S-347</v>
      </c>
      <c r="AC141" s="4" t="str">
        <f>CONCATENATE("17","-",B141,"-",367,"-","CLC")</f>
        <v>17-052289-367-CLC</v>
      </c>
      <c r="AF141" s="10" t="str">
        <f>VLOOKUP(B141,'[15]Federal Grants'!$B$9:$W$312,22,FALSE)</f>
        <v>17-052289-Title III A-391</v>
      </c>
      <c r="AH141" s="10" t="str">
        <f>VLOOKUP(B141,'[17]Federal Grants'!$B$9:$W$430,22,FALSE)</f>
        <v>17-052289-Title II-365</v>
      </c>
      <c r="AI141" s="10" t="str">
        <f>VLOOKUP(B141,'[18]Federal Grants'!$B$8:$W$11,22,FALSE)</f>
        <v>2017-052289-SIG-151</v>
      </c>
      <c r="AJ141" s="11" t="str">
        <f>VLOOKUP(B141,'[19]Federal Grants'!$B$8:$W$22,22,FALSE)</f>
        <v>2016-17-052289-WILY-334</v>
      </c>
      <c r="AK141" s="11" t="str">
        <f>VLOOKUP(B141,'[20]Federal Grants'!$B$8:$W$20,22,FALSE)</f>
        <v>17-052289-InSPIRE-591</v>
      </c>
      <c r="AL141" s="10" t="str">
        <f>'[21]Federal Grants'!$W$11</f>
        <v>FY2017-052289-Refugee-538</v>
      </c>
    </row>
    <row r="142" spans="1:38" x14ac:dyDescent="0.25">
      <c r="A142" s="10" t="s">
        <v>142</v>
      </c>
      <c r="B142" s="13" t="s">
        <v>662</v>
      </c>
      <c r="I142" s="9"/>
      <c r="K142" s="4"/>
      <c r="N142" s="4" t="str">
        <f>VLOOKUP(B142,'[5]Federal Grants'!$B$9:$W$430,22,FALSE)</f>
        <v>17-242310-Title I-141</v>
      </c>
      <c r="O142" s="4"/>
      <c r="P142" s="4"/>
      <c r="Q142" s="4"/>
      <c r="R142" s="4"/>
      <c r="S142" s="4"/>
      <c r="T142" s="4"/>
      <c r="V142" s="11" t="str">
        <f>VLOOKUP(B142,'[9]Federal Grants'!$B$9:$W$430,22,FALSE)</f>
        <v>2017-242310-IDEA-341</v>
      </c>
      <c r="Z142" s="11" t="str">
        <f>VLOOKUP(B142,[24]!Table6623[[Agency Code 
(3)]:[DPI Grant Number 
(13)]],22,FALSE)</f>
        <v>17-242310-Pre-S-347</v>
      </c>
      <c r="AC142" s="4"/>
      <c r="AH142" s="10" t="str">
        <f>VLOOKUP(B142,'[17]Federal Grants'!$B$9:$W$430,22,FALSE)</f>
        <v>17-242310-Title II-365</v>
      </c>
    </row>
    <row r="143" spans="1:38" x14ac:dyDescent="0.25">
      <c r="A143" s="10" t="s">
        <v>143</v>
      </c>
      <c r="B143" s="13" t="s">
        <v>663</v>
      </c>
      <c r="C143" s="10" t="str">
        <f>CONCATENATE(2017,"-",B143,"-","SB","-",546)</f>
        <v>2017-402296-SB-546</v>
      </c>
      <c r="D143" s="10" t="str">
        <f t="shared" ref="D143:D206" si="19">CONCATENATE(2017,"-",B143,"-","NSL","-",547)</f>
        <v>2017-402296-NSL-547</v>
      </c>
      <c r="I143" s="9"/>
      <c r="K143" s="4"/>
      <c r="N143" s="4" t="str">
        <f>VLOOKUP(B143,'[5]Federal Grants'!$B$9:$W$430,22,FALSE)</f>
        <v>17-402296-Title I-141</v>
      </c>
      <c r="O143" s="4"/>
      <c r="P143" s="4"/>
      <c r="Q143" s="4"/>
      <c r="R143" s="4"/>
      <c r="S143" s="4"/>
      <c r="T143" s="4"/>
      <c r="V143" s="11" t="str">
        <f>VLOOKUP(B143,'[9]Federal Grants'!$B$9:$W$430,22,FALSE)</f>
        <v>2017-402296-IDEA-341</v>
      </c>
      <c r="W143" s="11" t="str">
        <f>VLOOKUP(B143,'[10]Federal Grants'!$B$8:$W$66,22,FALSE)</f>
        <v>2017-402296-IDEA-342</v>
      </c>
      <c r="Z143" s="11" t="str">
        <f>VLOOKUP(B143,[24]!Table6623[[Agency Code 
(3)]:[DPI Grant Number 
(13)]],22,FALSE)</f>
        <v>17-402296-Pre-S-347</v>
      </c>
      <c r="AC143" s="4"/>
      <c r="AF143" s="10" t="str">
        <f>VLOOKUP(B143,'[15]Federal Grants'!$B$9:$W$312,22,FALSE)</f>
        <v>17-402296-Title III A-391</v>
      </c>
      <c r="AH143" s="10" t="str">
        <f>VLOOKUP(B143,'[17]Federal Grants'!$B$9:$W$430,22,FALSE)</f>
        <v>17-402296-Title II-365</v>
      </c>
    </row>
    <row r="144" spans="1:38" x14ac:dyDescent="0.25">
      <c r="A144" s="10" t="s">
        <v>144</v>
      </c>
      <c r="B144" s="13" t="s">
        <v>664</v>
      </c>
      <c r="D144" s="10" t="str">
        <f t="shared" si="19"/>
        <v>2017-402303-NSL-547</v>
      </c>
      <c r="I144" s="9" t="str">
        <f>VLOOKUP(B144,[38]Sheet1!$D$2:$F$180,3,FALSE)</f>
        <v>2017-402303-SFSP-586</v>
      </c>
      <c r="K144" s="4"/>
      <c r="N144" s="4" t="str">
        <f>VLOOKUP(B144,'[5]Federal Grants'!$B$9:$W$430,22,FALSE)</f>
        <v>17-402303-Title I-141</v>
      </c>
      <c r="O144" s="4"/>
      <c r="P144" s="4"/>
      <c r="Q144" s="4"/>
      <c r="R144" s="4"/>
      <c r="S144" s="4"/>
      <c r="T144" s="4"/>
      <c r="V144" s="11" t="str">
        <f>VLOOKUP(B144,'[9]Federal Grants'!$B$9:$W$430,22,FALSE)</f>
        <v>2017-402303-IDEA-341</v>
      </c>
      <c r="Z144" s="11" t="str">
        <f>VLOOKUP(B144,[24]!Table6623[[Agency Code 
(3)]:[DPI Grant Number 
(13)]],22,FALSE)</f>
        <v>17-402303-Pre-S-347</v>
      </c>
      <c r="AC144" s="4"/>
      <c r="AF144" s="10" t="str">
        <f>VLOOKUP(B144,'[15]Federal Grants'!$B$9:$W$312,22,FALSE)</f>
        <v>17-402303-Title III A-391</v>
      </c>
      <c r="AH144" s="10" t="str">
        <f>VLOOKUP(B144,'[17]Federal Grants'!$B$9:$W$430,22,FALSE)</f>
        <v>17-402303-Title II-365</v>
      </c>
    </row>
    <row r="145" spans="1:38" x14ac:dyDescent="0.25">
      <c r="A145" s="10" t="s">
        <v>145</v>
      </c>
      <c r="B145" s="13" t="s">
        <v>665</v>
      </c>
      <c r="D145" s="10" t="str">
        <f t="shared" si="19"/>
        <v>2017-102394-NSL-547</v>
      </c>
      <c r="I145" s="9" t="str">
        <f>VLOOKUP(B145,[38]Sheet1!$D$2:$F$180,3,FALSE)</f>
        <v>2017-102394-SFSP-586</v>
      </c>
      <c r="K145" s="4"/>
      <c r="N145" s="4" t="str">
        <f>VLOOKUP(B145,'[5]Federal Grants'!$B$9:$W$430,22,FALSE)</f>
        <v>17-102394-Title I-141</v>
      </c>
      <c r="O145" s="4"/>
      <c r="P145" s="4"/>
      <c r="Q145" s="4"/>
      <c r="R145" s="4"/>
      <c r="S145" s="4"/>
      <c r="T145" s="4"/>
      <c r="V145" s="11" t="str">
        <f>VLOOKUP(B145,'[9]Federal Grants'!$B$9:$W$430,22,FALSE)</f>
        <v>2017-102394-IDEA-341</v>
      </c>
      <c r="Z145" s="11" t="str">
        <f>VLOOKUP(B145,[24]!Table6623[[Agency Code 
(3)]:[DPI Grant Number 
(13)]],22,FALSE)</f>
        <v>17-102394-Pre-S-347</v>
      </c>
      <c r="AC145" s="4"/>
      <c r="AH145" s="10" t="str">
        <f>VLOOKUP(B145,'[17]Federal Grants'!$B$9:$W$430,22,FALSE)</f>
        <v>17-102394-Title II-365</v>
      </c>
    </row>
    <row r="146" spans="1:38" x14ac:dyDescent="0.25">
      <c r="A146" s="10" t="s">
        <v>146</v>
      </c>
      <c r="B146" s="13" t="s">
        <v>666</v>
      </c>
      <c r="D146" s="10" t="str">
        <f t="shared" si="19"/>
        <v>2017-582415-NSL-547</v>
      </c>
      <c r="F146" s="11" t="str">
        <f>CONCATENATE(2017,"-",B146,"-","NSL-Snacks","-",566)</f>
        <v>2017-582415-NSL-Snacks-566</v>
      </c>
      <c r="G146" s="10" t="str">
        <f>VLOOKUP(B146,[39]Sheet1!$D$2:$F$107,3,FALSE)</f>
        <v>2017-582415-SMP-548</v>
      </c>
      <c r="I146" s="9" t="str">
        <f>VLOOKUP(B146,[38]Sheet1!$D$2:$F$180,3,FALSE)</f>
        <v>2017-582415-SFSP-586</v>
      </c>
      <c r="K146" s="4"/>
      <c r="N146" s="4" t="str">
        <f>VLOOKUP(B146,'[5]Federal Grants'!$B$9:$W$430,22,FALSE)</f>
        <v>17-582415-Title I-141</v>
      </c>
      <c r="O146" s="4"/>
      <c r="P146" s="4"/>
      <c r="Q146" s="4"/>
      <c r="R146" s="4"/>
      <c r="S146" s="4"/>
      <c r="T146" s="4"/>
      <c r="V146" s="11" t="str">
        <f>VLOOKUP(B146,'[9]Federal Grants'!$B$9:$W$430,22,FALSE)</f>
        <v>2017-582415-IDEA-341</v>
      </c>
      <c r="Z146" s="11" t="str">
        <f>VLOOKUP(B146,[24]!Table6623[[Agency Code 
(3)]:[DPI Grant Number 
(13)]],22,FALSE)</f>
        <v>17-582415-Pre-S-347</v>
      </c>
      <c r="AC146" s="4" t="str">
        <f>CONCATENATE("17","-",B146,"-",367,"-","CLC")</f>
        <v>17-582415-367-CLC</v>
      </c>
      <c r="AH146" s="10" t="str">
        <f>VLOOKUP(B146,'[17]Federal Grants'!$B$9:$W$430,22,FALSE)</f>
        <v>17-582415-Title II-365</v>
      </c>
    </row>
    <row r="147" spans="1:38" x14ac:dyDescent="0.25">
      <c r="A147" s="10" t="s">
        <v>147</v>
      </c>
      <c r="B147" s="13" t="s">
        <v>667</v>
      </c>
      <c r="D147" s="10" t="str">
        <f t="shared" si="19"/>
        <v>2017-672420-NSL-547</v>
      </c>
      <c r="I147" s="9"/>
      <c r="K147" s="4"/>
      <c r="N147" s="4" t="str">
        <f>VLOOKUP(B147,'[5]Federal Grants'!$B$9:$W$430,22,FALSE)</f>
        <v>17-672420-Title I-141</v>
      </c>
      <c r="O147" s="4"/>
      <c r="P147" s="4"/>
      <c r="Q147" s="4"/>
      <c r="R147" s="4"/>
      <c r="S147" s="4"/>
      <c r="T147" s="4"/>
      <c r="V147" s="11" t="str">
        <f>VLOOKUP(B147,'[9]Federal Grants'!$B$9:$W$430,22,FALSE)</f>
        <v>2017-672420-IDEA-341</v>
      </c>
      <c r="Z147" s="11" t="str">
        <f>VLOOKUP(B147,[24]!Table6623[[Agency Code 
(3)]:[DPI Grant Number 
(13)]],22,FALSE)</f>
        <v>17-672420-Pre-S-347</v>
      </c>
      <c r="AC147" s="4"/>
      <c r="AF147" s="10" t="str">
        <f>VLOOKUP(B147,'[15]Federal Grants'!$B$9:$W$312,22,FALSE)</f>
        <v>17-672420-Title III A-391</v>
      </c>
      <c r="AH147" s="10" t="str">
        <f>VLOOKUP(B147,'[17]Federal Grants'!$B$9:$W$430,22,FALSE)</f>
        <v>17-672420-Title II-365</v>
      </c>
    </row>
    <row r="148" spans="1:38" x14ac:dyDescent="0.25">
      <c r="A148" s="10" t="s">
        <v>148</v>
      </c>
      <c r="B148" s="13" t="s">
        <v>668</v>
      </c>
      <c r="C148" s="10" t="str">
        <f t="shared" ref="C148:C150" si="20">CONCATENATE(2017,"-",B148,"-","SB","-",546)</f>
        <v>2017-662443-SB-546</v>
      </c>
      <c r="D148" s="10" t="str">
        <f t="shared" si="19"/>
        <v>2017-662443-NSL-547</v>
      </c>
      <c r="I148" s="9"/>
      <c r="K148" s="4"/>
      <c r="N148" s="4" t="str">
        <f>VLOOKUP(B148,'[5]Federal Grants'!$B$9:$W$430,22,FALSE)</f>
        <v>17-662443-Title I-141</v>
      </c>
      <c r="O148" s="4"/>
      <c r="P148" s="4"/>
      <c r="Q148" s="4"/>
      <c r="R148" s="4"/>
      <c r="S148" s="4"/>
      <c r="T148" s="4"/>
      <c r="V148" s="11" t="str">
        <f>VLOOKUP(B148,'[9]Federal Grants'!$B$9:$W$430,22,FALSE)</f>
        <v>2017-662443-IDEA-341</v>
      </c>
      <c r="Z148" s="11" t="str">
        <f>VLOOKUP(B148,[24]!Table6623[[Agency Code 
(3)]:[DPI Grant Number 
(13)]],22,FALSE)</f>
        <v>17-662443-Pre-S-347</v>
      </c>
      <c r="AC148" s="4"/>
      <c r="AF148" s="10" t="str">
        <f>VLOOKUP(B148,'[15]Federal Grants'!$B$9:$W$312,22,FALSE)</f>
        <v>17-662443-Title III A-391</v>
      </c>
      <c r="AH148" s="10" t="str">
        <f>VLOOKUP(B148,'[17]Federal Grants'!$B$9:$W$430,22,FALSE)</f>
        <v>17-662443-Title II-365</v>
      </c>
    </row>
    <row r="149" spans="1:38" x14ac:dyDescent="0.25">
      <c r="A149" s="10" t="s">
        <v>149</v>
      </c>
      <c r="B149" s="13" t="s">
        <v>669</v>
      </c>
      <c r="C149" s="10" t="str">
        <f t="shared" si="20"/>
        <v>2017-662436-SB-546</v>
      </c>
      <c r="D149" s="10" t="str">
        <f t="shared" si="19"/>
        <v>2017-662436-NSL-547</v>
      </c>
      <c r="E149" s="42"/>
      <c r="I149" s="9"/>
      <c r="K149" s="4"/>
      <c r="N149" s="4" t="str">
        <f>VLOOKUP(B149,'[5]Federal Grants'!$B$9:$W$430,22,FALSE)</f>
        <v>17-662436-Title I-141</v>
      </c>
      <c r="O149" s="4"/>
      <c r="P149" s="4"/>
      <c r="Q149" s="4"/>
      <c r="R149" s="4"/>
      <c r="S149" s="4"/>
      <c r="T149" s="4"/>
      <c r="V149" s="11" t="str">
        <f>VLOOKUP(B149,'[9]Federal Grants'!$B$9:$W$430,22,FALSE)</f>
        <v>2017-662436-IDEA-341</v>
      </c>
      <c r="Z149" s="11" t="str">
        <f>VLOOKUP(B149,[24]!Table6623[[Agency Code 
(3)]:[DPI Grant Number 
(13)]],22,FALSE)</f>
        <v>17-662436-Pre-S-347</v>
      </c>
      <c r="AC149" s="4"/>
      <c r="AF149" s="10" t="str">
        <f>VLOOKUP(B149,'[15]Federal Grants'!$B$9:$W$312,22,FALSE)</f>
        <v>17-662436-Title III A-391</v>
      </c>
      <c r="AH149" s="10" t="str">
        <f>VLOOKUP(B149,'[17]Federal Grants'!$B$9:$W$430,22,FALSE)</f>
        <v>17-662436-Title II-365</v>
      </c>
    </row>
    <row r="150" spans="1:38" x14ac:dyDescent="0.25">
      <c r="A150" s="10" t="s">
        <v>150</v>
      </c>
      <c r="B150" s="13" t="s">
        <v>670</v>
      </c>
      <c r="C150" s="10" t="str">
        <f t="shared" si="20"/>
        <v>2017-672460-SB-546</v>
      </c>
      <c r="D150" s="10" t="str">
        <f t="shared" si="19"/>
        <v>2017-672460-NSL-547</v>
      </c>
      <c r="E150" s="42"/>
      <c r="I150" s="9"/>
      <c r="K150" s="4"/>
      <c r="N150" s="4" t="str">
        <f>VLOOKUP(B150,'[5]Federal Grants'!$B$9:$W$430,22,FALSE)</f>
        <v>17-672460-Title I-141</v>
      </c>
      <c r="O150" s="4"/>
      <c r="P150" s="4"/>
      <c r="Q150" s="4"/>
      <c r="R150" s="4"/>
      <c r="S150" s="4"/>
      <c r="T150" s="4"/>
      <c r="V150" s="11" t="str">
        <f>VLOOKUP(B150,'[9]Federal Grants'!$B$9:$W$430,22,FALSE)</f>
        <v>2017-672460-IDEA-341</v>
      </c>
      <c r="Z150" s="11" t="str">
        <f>VLOOKUP(B150,[24]!Table6623[[Agency Code 
(3)]:[DPI Grant Number 
(13)]],22,FALSE)</f>
        <v>17-672460-Pre-S-347</v>
      </c>
      <c r="AC150" s="4"/>
      <c r="AF150" s="10" t="str">
        <f>VLOOKUP(B150,'[15]Federal Grants'!$B$9:$W$312,22,FALSE)</f>
        <v>17-672460-Title III A-391</v>
      </c>
      <c r="AH150" s="10" t="str">
        <f>VLOOKUP(B150,'[17]Federal Grants'!$B$9:$W$430,22,FALSE)</f>
        <v>17-672460-Title II-365</v>
      </c>
    </row>
    <row r="151" spans="1:38" x14ac:dyDescent="0.25">
      <c r="A151" s="10" t="s">
        <v>151</v>
      </c>
      <c r="B151" s="13" t="s">
        <v>671</v>
      </c>
      <c r="D151" s="10" t="str">
        <f t="shared" si="19"/>
        <v>2017-572478-NSL-547</v>
      </c>
      <c r="E151" s="42"/>
      <c r="I151" s="9"/>
      <c r="J151" s="10" t="str">
        <f>VLOOKUP(B151,'[1]Federal Grants'!$B$9:$W$28,22,FALSE)</f>
        <v>FY 17-572478-Equip-531</v>
      </c>
      <c r="K151" s="4"/>
      <c r="N151" s="4" t="str">
        <f>VLOOKUP(B151,'[5]Federal Grants'!$B$9:$W$430,22,FALSE)</f>
        <v>17-572478-Title I-141</v>
      </c>
      <c r="O151" s="4"/>
      <c r="P151" s="4"/>
      <c r="Q151" s="4"/>
      <c r="R151" s="4"/>
      <c r="S151" s="4"/>
      <c r="T151" s="4"/>
      <c r="V151" s="11" t="str">
        <f>VLOOKUP(B151,'[9]Federal Grants'!$B$9:$W$430,22,FALSE)</f>
        <v>2017-572478-IDEA-341</v>
      </c>
      <c r="W151" s="11" t="str">
        <f>VLOOKUP(B151,'[10]Federal Grants'!$B$8:$W$66,22,FALSE)</f>
        <v>2017-572478-IDEA-342</v>
      </c>
      <c r="X151" s="10" t="str">
        <f>VLOOKUP(B151,'[11]Federal Grants'!$B$8:$W$80,22, FALSE)</f>
        <v>2017-572478-CP-CTE-400</v>
      </c>
      <c r="Z151" s="11" t="str">
        <f>VLOOKUP(B151,[24]!Table6623[[Agency Code 
(3)]:[DPI Grant Number 
(13)]],22,FALSE)</f>
        <v>17-572478-Pre-S-347</v>
      </c>
      <c r="AC151" s="4"/>
      <c r="AE151" s="10" t="str">
        <f>VLOOKUP(B151,'[14]Federal Grants'!$B$8:$W$33,22,FALSE)</f>
        <v>FY 2017-572478-R&amp;LI-368</v>
      </c>
      <c r="AF151" s="10" t="str">
        <f>VLOOKUP(B151,'[15]Federal Grants'!$B$9:$W$312,22,FALSE)</f>
        <v>17-572478-Title III A-391</v>
      </c>
      <c r="AH151" s="10" t="str">
        <f>VLOOKUP(B151,'[17]Federal Grants'!$B$9:$W$430,22,FALSE)</f>
        <v>17-572478-Title II-365</v>
      </c>
    </row>
    <row r="152" spans="1:38" s="1" customFormat="1" x14ac:dyDescent="0.25">
      <c r="A152" s="11" t="s">
        <v>1051</v>
      </c>
      <c r="B152" s="13" t="s">
        <v>1052</v>
      </c>
      <c r="C152" s="10" t="str">
        <f t="shared" ref="C152:C153" si="21">CONCATENATE(2017,"-",B152,"-","SB","-",546)</f>
        <v>2017-142525-SB-546</v>
      </c>
      <c r="D152" s="10" t="str">
        <f t="shared" si="19"/>
        <v>2017-142525-NSL-547</v>
      </c>
      <c r="E152" s="42"/>
      <c r="F152" s="11"/>
      <c r="G152" s="10"/>
      <c r="H152" s="11"/>
      <c r="I152" s="9"/>
      <c r="J152" s="10"/>
      <c r="K152" s="4"/>
      <c r="L152" s="11"/>
      <c r="M152" s="11"/>
      <c r="N152" s="4" t="str">
        <f>VLOOKUP(B152,'[5]Federal Grants'!$B$9:$W$430,22,FALSE)</f>
        <v>17-142525-Title I-141</v>
      </c>
      <c r="O152" s="4"/>
      <c r="P152" s="4"/>
      <c r="Q152" s="4"/>
      <c r="R152" s="4"/>
      <c r="S152" s="4"/>
      <c r="T152" s="4"/>
      <c r="U152" s="11"/>
      <c r="V152" s="11" t="str">
        <f>VLOOKUP(B152,'[9]Federal Grants'!$B$9:$W$430,22,FALSE)</f>
        <v>2017-142525-IDEA-341</v>
      </c>
      <c r="W152" s="11"/>
      <c r="X152" s="11"/>
      <c r="Y152" s="11"/>
      <c r="Z152" s="11" t="str">
        <f>VLOOKUP(B152,[24]!Table6623[[Agency Code 
(3)]:[DPI Grant Number 
(13)]],22,FALSE)</f>
        <v>17-142525-Pre-S-347</v>
      </c>
      <c r="AA152" s="11"/>
      <c r="AB152" s="11"/>
      <c r="AC152" s="4"/>
      <c r="AD152" s="11"/>
      <c r="AE152" s="11"/>
      <c r="AF152" s="11"/>
      <c r="AG152" s="11"/>
      <c r="AH152" s="11" t="str">
        <f>VLOOKUP(B152,'[17]Federal Grants'!$B$9:$W$430,22,FALSE)</f>
        <v>17-142525-Title II-365</v>
      </c>
      <c r="AI152" s="11"/>
      <c r="AJ152" s="11"/>
      <c r="AK152" s="11"/>
      <c r="AL152" s="11"/>
    </row>
    <row r="153" spans="1:38" x14ac:dyDescent="0.25">
      <c r="A153" s="10" t="s">
        <v>152</v>
      </c>
      <c r="B153" s="13" t="s">
        <v>672</v>
      </c>
      <c r="C153" s="10" t="str">
        <f t="shared" si="21"/>
        <v>2017-252527-SB-546</v>
      </c>
      <c r="D153" s="10" t="str">
        <f t="shared" si="19"/>
        <v>2017-252527-NSL-547</v>
      </c>
      <c r="E153" s="42"/>
      <c r="I153" s="9"/>
      <c r="K153" s="4"/>
      <c r="N153" s="4" t="str">
        <f>VLOOKUP(B153,'[5]Federal Grants'!$B$9:$W$430,22,FALSE)</f>
        <v>17-252527-Title I-141</v>
      </c>
      <c r="O153" s="4"/>
      <c r="P153" s="4"/>
      <c r="Q153" s="4"/>
      <c r="R153" s="4"/>
      <c r="S153" s="4"/>
      <c r="T153" s="4"/>
      <c r="V153" s="11" t="str">
        <f>VLOOKUP(B153,'[9]Federal Grants'!$B$9:$W$430,22,FALSE)</f>
        <v>2017-252527-IDEA-341</v>
      </c>
      <c r="W153" s="11" t="str">
        <f>VLOOKUP(B153,'[10]Federal Grants'!$B$8:$W$66,22,FALSE)</f>
        <v>2017-252527-IDEA-342</v>
      </c>
      <c r="Z153" s="11" t="str">
        <f>VLOOKUP(B153,[24]!Table6623[[Agency Code 
(3)]:[DPI Grant Number 
(13)]],22,FALSE)</f>
        <v>17-252527-Pre-S-347</v>
      </c>
      <c r="AC153" s="4"/>
      <c r="AH153" s="10" t="str">
        <f>VLOOKUP(B153,'[17]Federal Grants'!$B$9:$W$430,22,FALSE)</f>
        <v>17-252527-Title II-365</v>
      </c>
    </row>
    <row r="154" spans="1:38" x14ac:dyDescent="0.25">
      <c r="A154" s="10" t="s">
        <v>153</v>
      </c>
      <c r="B154" s="14" t="s">
        <v>673</v>
      </c>
      <c r="D154" s="10" t="str">
        <f t="shared" si="19"/>
        <v>2017-082534-NSL-547</v>
      </c>
      <c r="E154" s="42"/>
      <c r="G154" s="10" t="str">
        <f>VLOOKUP(B154,[39]Sheet1!$D$2:$F$107,3,FALSE)</f>
        <v>2017-082534-SMP-548</v>
      </c>
      <c r="I154" s="9"/>
      <c r="K154" s="4"/>
      <c r="N154" s="4" t="str">
        <f>VLOOKUP(B154,'[5]Federal Grants'!$B$9:$W$430,22,FALSE)</f>
        <v>17-082534-Title I-141</v>
      </c>
      <c r="O154" s="4"/>
      <c r="P154" s="4"/>
      <c r="Q154" s="4"/>
      <c r="R154" s="4"/>
      <c r="S154" s="4"/>
      <c r="T154" s="4"/>
      <c r="V154" s="11" t="str">
        <f>VLOOKUP(B154,'[9]Federal Grants'!$B$9:$W$430,22,FALSE)</f>
        <v>2017-082534-IDEA-341</v>
      </c>
      <c r="Z154" s="11" t="str">
        <f>VLOOKUP(B154,[24]!Table6623[[Agency Code 
(3)]:[DPI Grant Number 
(13)]],22,FALSE)</f>
        <v>17-082534-Pre-S-347</v>
      </c>
      <c r="AC154" s="4"/>
      <c r="AF154" s="10" t="str">
        <f>VLOOKUP(B154,'[15]Federal Grants'!$B$9:$W$312,22,FALSE)</f>
        <v>17-082534-Title III A-391</v>
      </c>
      <c r="AH154" s="10" t="str">
        <f>VLOOKUP(B154,'[17]Federal Grants'!$B$9:$W$430,22,FALSE)</f>
        <v>17-082534-Title II-365</v>
      </c>
    </row>
    <row r="155" spans="1:38" x14ac:dyDescent="0.25">
      <c r="A155" s="10" t="s">
        <v>154</v>
      </c>
      <c r="B155" s="13" t="s">
        <v>674</v>
      </c>
      <c r="D155" s="10" t="str">
        <f t="shared" si="19"/>
        <v>2017-622541-NSL-547</v>
      </c>
      <c r="E155" s="42"/>
      <c r="F155" s="11" t="str">
        <f>CONCATENATE(2017,"-",B155,"-","NSL-Snacks","-",566)</f>
        <v>2017-622541-NSL-Snacks-566</v>
      </c>
      <c r="I155" s="9" t="str">
        <f>VLOOKUP(B155,[38]Sheet1!$D$2:$F$180,3,FALSE)</f>
        <v>2017-622541-SFSP-586</v>
      </c>
      <c r="J155" s="10" t="str">
        <f>VLOOKUP(B155,'[1]Federal Grants'!$B$9:$W$28,22,FALSE)</f>
        <v>FY 17-622541-Equip-531</v>
      </c>
      <c r="K155" s="4"/>
      <c r="N155" s="4" t="str">
        <f>VLOOKUP(B155,'[5]Federal Grants'!$B$9:$W$430,22,FALSE)</f>
        <v>17-622541-Title I-141</v>
      </c>
      <c r="O155" s="4"/>
      <c r="P155" s="4"/>
      <c r="Q155" s="4"/>
      <c r="R155" s="4"/>
      <c r="S155" s="4"/>
      <c r="T155" s="4"/>
      <c r="V155" s="11" t="str">
        <f>VLOOKUP(B155,'[9]Federal Grants'!$B$9:$W$430,22,FALSE)</f>
        <v>2017-622541-IDEA-341</v>
      </c>
      <c r="Z155" s="11" t="str">
        <f>VLOOKUP(B155,[24]!Table6623[[Agency Code 
(3)]:[DPI Grant Number 
(13)]],22,FALSE)</f>
        <v>17-622541-Pre-S-347</v>
      </c>
      <c r="AC155" s="4" t="str">
        <f>CONCATENATE("17","-",B155,"-",367,"-","CLC")</f>
        <v>17-622541-367-CLC</v>
      </c>
      <c r="AH155" s="10" t="str">
        <f>VLOOKUP(B155,'[17]Federal Grants'!$B$9:$W$430,22,FALSE)</f>
        <v>17-622541-Title II-365</v>
      </c>
    </row>
    <row r="156" spans="1:38" x14ac:dyDescent="0.25">
      <c r="A156" s="10" t="s">
        <v>155</v>
      </c>
      <c r="B156" s="13" t="s">
        <v>675</v>
      </c>
      <c r="C156" s="10" t="str">
        <f>CONCATENATE(2017,"-",B156,"-","SB","-",546)</f>
        <v>2017-322562-SB-546</v>
      </c>
      <c r="D156" s="10" t="str">
        <f t="shared" si="19"/>
        <v>2017-322562-NSL-547</v>
      </c>
      <c r="E156" s="42"/>
      <c r="G156" s="10" t="str">
        <f>VLOOKUP(B156,[39]Sheet1!$D$2:$F$107,3,FALSE)</f>
        <v>2017-322562-SMP-548</v>
      </c>
      <c r="I156" s="9"/>
      <c r="K156" s="4"/>
      <c r="N156" s="4" t="str">
        <f>VLOOKUP(B156,'[5]Federal Grants'!$B$9:$W$430,22,FALSE)</f>
        <v>17-322562-Title I-141</v>
      </c>
      <c r="O156" s="4"/>
      <c r="P156" s="4"/>
      <c r="Q156" s="4"/>
      <c r="R156" s="4"/>
      <c r="S156" s="4"/>
      <c r="T156" s="4"/>
      <c r="V156" s="11" t="str">
        <f>VLOOKUP(B156,'[9]Federal Grants'!$B$9:$W$430,22,FALSE)</f>
        <v>2017-322562-IDEA-341</v>
      </c>
      <c r="W156" s="11" t="str">
        <f>VLOOKUP(B156,'[10]Federal Grants'!$B$8:$W$66,22,FALSE)</f>
        <v>2017-322562-IDEA-342</v>
      </c>
      <c r="X156" s="10" t="str">
        <f>VLOOKUP(B156,'[11]Federal Grants'!$B$8:$W$80,22, FALSE)</f>
        <v>2017-322562-CP-CTE-400</v>
      </c>
      <c r="Z156" s="11" t="str">
        <f>VLOOKUP(B156,[24]!Table6623[[Agency Code 
(3)]:[DPI Grant Number 
(13)]],22,FALSE)</f>
        <v>17-322562-Pre-S-347</v>
      </c>
      <c r="AC156" s="4"/>
      <c r="AD156" s="10" t="str">
        <f>VLOOKUP(B156,'[13]Federal Grants'!$B$8:$W$26,22,FALSE)</f>
        <v>2016-17-322562-SPDG-349</v>
      </c>
      <c r="AF156" s="10" t="str">
        <f>VLOOKUP(B156,'[15]Federal Grants'!$B$9:$W$312,22,FALSE)</f>
        <v>17-322562-Title III A-391</v>
      </c>
      <c r="AH156" s="10" t="str">
        <f>VLOOKUP(B156,'[17]Federal Grants'!$B$9:$W$430,22,FALSE)</f>
        <v>17-322562-Title II-365</v>
      </c>
    </row>
    <row r="157" spans="1:38" x14ac:dyDescent="0.25">
      <c r="A157" s="10" t="s">
        <v>156</v>
      </c>
      <c r="B157" s="13" t="s">
        <v>676</v>
      </c>
      <c r="D157" s="10" t="str">
        <f t="shared" si="19"/>
        <v>2017-142576-NSL-547</v>
      </c>
      <c r="E157" s="42"/>
      <c r="G157" s="10" t="str">
        <f>VLOOKUP(B157,[39]Sheet1!$D$2:$F$107,3,FALSE)</f>
        <v>2017-142576-SMP-548</v>
      </c>
      <c r="I157" s="9" t="str">
        <f>VLOOKUP(B157,[38]Sheet1!$D$2:$F$180,3,FALSE)</f>
        <v>2017-142576-SFSP-586</v>
      </c>
      <c r="K157" s="4"/>
      <c r="M157" s="11" t="str">
        <f>VLOOKUP(B157,'[4]Federal Grants'!$B$8:$W$27,22,FALSE)</f>
        <v>FY 17-142576-730 599-Bully</v>
      </c>
      <c r="N157" s="4" t="str">
        <f>VLOOKUP(B157,'[5]Federal Grants'!$B$9:$W$430,22,FALSE)</f>
        <v>17-142576-Title I-141</v>
      </c>
      <c r="O157" s="4"/>
      <c r="P157" s="4"/>
      <c r="Q157" s="4"/>
      <c r="R157" s="4"/>
      <c r="S157" s="4"/>
      <c r="T157" s="4"/>
      <c r="V157" s="11" t="str">
        <f>VLOOKUP(B157,'[9]Federal Grants'!$B$9:$W$430,22,FALSE)</f>
        <v>2017-142576-IDEA-341</v>
      </c>
      <c r="Z157" s="11" t="str">
        <f>VLOOKUP(B157,[24]!Table6623[[Agency Code 
(3)]:[DPI Grant Number 
(13)]],22,FALSE)</f>
        <v>17-142576-Pre-S-347</v>
      </c>
      <c r="AC157" s="4"/>
      <c r="AF157" s="10" t="str">
        <f>VLOOKUP(B157,'[15]Federal Grants'!$B$9:$W$312,22,FALSE)</f>
        <v>17-142576-Title III A-391</v>
      </c>
      <c r="AH157" s="10" t="str">
        <f>VLOOKUP(B157,'[17]Federal Grants'!$B$9:$W$430,22,FALSE)</f>
        <v>17-142576-Title II-365</v>
      </c>
    </row>
    <row r="158" spans="1:38" x14ac:dyDescent="0.25">
      <c r="A158" s="10" t="s">
        <v>157</v>
      </c>
      <c r="B158" s="13" t="s">
        <v>677</v>
      </c>
      <c r="C158" s="10" t="str">
        <f>CONCATENATE(2017,"-",B158,"-","SB","-",546)</f>
        <v>2017-442583-SB-546</v>
      </c>
      <c r="D158" s="10" t="str">
        <f t="shared" si="19"/>
        <v>2017-442583-NSL-547</v>
      </c>
      <c r="E158" s="42"/>
      <c r="I158" s="9"/>
      <c r="K158" s="4"/>
      <c r="N158" s="4" t="str">
        <f>VLOOKUP(B158,'[5]Federal Grants'!$B$9:$W$430,22,FALSE)</f>
        <v>17-442583-Title I-141</v>
      </c>
      <c r="O158" s="4"/>
      <c r="P158" s="4"/>
      <c r="Q158" s="4"/>
      <c r="R158" s="4"/>
      <c r="S158" s="4"/>
      <c r="T158" s="4"/>
      <c r="V158" s="11" t="str">
        <f>VLOOKUP(B158,'[9]Federal Grants'!$B$9:$W$430,22,FALSE)</f>
        <v>2017-442583-IDEA-341</v>
      </c>
      <c r="Z158" s="11" t="str">
        <f>VLOOKUP(B158,[24]!Table6623[[Agency Code 
(3)]:[DPI Grant Number 
(13)]],22,FALSE)</f>
        <v>17-442583-Pre-S-347</v>
      </c>
      <c r="AC158" s="4"/>
      <c r="AF158" s="10" t="str">
        <f>VLOOKUP(B158,'[15]Federal Grants'!$B$9:$W$312,22,FALSE)</f>
        <v>17-442583-Title III A-391</v>
      </c>
      <c r="AH158" s="10" t="str">
        <f>VLOOKUP(B158,'[17]Federal Grants'!$B$9:$W$430,22,FALSE)</f>
        <v>17-442583-Title II-365</v>
      </c>
    </row>
    <row r="159" spans="1:38" x14ac:dyDescent="0.25">
      <c r="A159" s="10" t="s">
        <v>158</v>
      </c>
      <c r="B159" s="13" t="s">
        <v>678</v>
      </c>
      <c r="D159" s="10" t="str">
        <f t="shared" si="19"/>
        <v>2017-592605-NSL-547</v>
      </c>
      <c r="G159" s="10" t="str">
        <f>VLOOKUP(B159,[39]Sheet1!$D$2:$F$107,3,FALSE)</f>
        <v>2017-592605-SMP-548</v>
      </c>
      <c r="I159" s="9"/>
      <c r="K159" s="4"/>
      <c r="N159" s="4" t="str">
        <f>VLOOKUP(B159,'[5]Federal Grants'!$B$9:$W$430,22,FALSE)</f>
        <v>17-592605-Title I-141</v>
      </c>
      <c r="O159" s="4" t="str">
        <f>VLOOKUP(B159,'[6]Federal Grants'!$B$9:$W$44,22,FALSE)</f>
        <v>2017-592605-Focus-145</v>
      </c>
      <c r="P159" s="4"/>
      <c r="Q159" s="4"/>
      <c r="R159" s="4"/>
      <c r="S159" s="4"/>
      <c r="T159" s="4" t="str">
        <f>VLOOKUP(B159,'[7]Federal Grants'!$B$8:$W$17,22,FALSE)</f>
        <v>2016-592605-Cohort I-154</v>
      </c>
      <c r="V159" s="11" t="str">
        <f>VLOOKUP(B159,'[9]Federal Grants'!$B$9:$W$430,22,FALSE)</f>
        <v>2017-592605-IDEA-341</v>
      </c>
      <c r="Z159" s="11" t="str">
        <f>VLOOKUP(B159,[24]!Table6623[[Agency Code 
(3)]:[DPI Grant Number 
(13)]],22,FALSE)</f>
        <v>17-592605-Pre-S-347</v>
      </c>
      <c r="AC159" s="4"/>
      <c r="AF159" s="10" t="str">
        <f>VLOOKUP(B159,'[15]Federal Grants'!$B$9:$W$312,22,FALSE)</f>
        <v>17-592605-Title III A-391</v>
      </c>
      <c r="AH159" s="10" t="str">
        <f>VLOOKUP(B159,'[17]Federal Grants'!$B$9:$W$430,22,FALSE)</f>
        <v>17-592605-Title II-365</v>
      </c>
    </row>
    <row r="160" spans="1:38" x14ac:dyDescent="0.25">
      <c r="A160" s="10" t="s">
        <v>159</v>
      </c>
      <c r="B160" s="14" t="s">
        <v>679</v>
      </c>
      <c r="C160" s="10" t="str">
        <f t="shared" ref="C160:C161" si="22">CONCATENATE(2017,"-",B160,"-","SB","-",546)</f>
        <v>2017-052604-SB-546</v>
      </c>
      <c r="D160" s="10" t="str">
        <f t="shared" si="19"/>
        <v>2017-052604-NSL-547</v>
      </c>
      <c r="I160" s="9"/>
      <c r="K160" s="4"/>
      <c r="N160" s="4" t="str">
        <f>VLOOKUP(B160,'[5]Federal Grants'!$B$9:$W$430,22,FALSE)</f>
        <v>17-052604-Title I-141</v>
      </c>
      <c r="O160" s="4"/>
      <c r="P160" s="4"/>
      <c r="Q160" s="4"/>
      <c r="R160" s="4"/>
      <c r="S160" s="4"/>
      <c r="T160" s="4"/>
      <c r="V160" s="11" t="str">
        <f>VLOOKUP(B160,'[9]Federal Grants'!$B$9:$W$430,22,FALSE)</f>
        <v>2017-052604-IDEA-341</v>
      </c>
      <c r="Y160" s="10" t="str">
        <f>'[22]Federal Grants'!$W$9</f>
        <v>FY2017-052289-NTO-420</v>
      </c>
      <c r="Z160" s="11" t="str">
        <f>VLOOKUP(B160,[24]!Table6623[[Agency Code 
(3)]:[DPI Grant Number 
(13)]],22,FALSE)</f>
        <v>17-052604-Pre-S-347</v>
      </c>
      <c r="AC160" s="4"/>
      <c r="AF160" s="10" t="str">
        <f>VLOOKUP(B160,'[15]Federal Grants'!$B$9:$W$312,22,FALSE)</f>
        <v>17-052604-Title III A-391</v>
      </c>
      <c r="AH160" s="10" t="str">
        <f>VLOOKUP(B160,'[17]Federal Grants'!$B$9:$W$430,22,FALSE)</f>
        <v>17-052604-Title II-365</v>
      </c>
    </row>
    <row r="161" spans="1:37" x14ac:dyDescent="0.25">
      <c r="A161" s="10" t="s">
        <v>160</v>
      </c>
      <c r="B161" s="13" t="s">
        <v>680</v>
      </c>
      <c r="C161" s="10" t="str">
        <f t="shared" si="22"/>
        <v>2017-552611-SB-546</v>
      </c>
      <c r="D161" s="10" t="str">
        <f t="shared" si="19"/>
        <v>2017-552611-NSL-547</v>
      </c>
      <c r="I161" s="9"/>
      <c r="K161" s="4"/>
      <c r="N161" s="4" t="str">
        <f>VLOOKUP(B161,'[5]Federal Grants'!$B$9:$W$430,22,FALSE)</f>
        <v>17-552611-Title I-141</v>
      </c>
      <c r="O161" s="4"/>
      <c r="P161" s="4"/>
      <c r="Q161" s="4"/>
      <c r="R161" s="4"/>
      <c r="S161" s="4"/>
      <c r="T161" s="4"/>
      <c r="V161" s="11" t="str">
        <f>VLOOKUP(B161,'[9]Federal Grants'!$B$9:$W$430,22,FALSE)</f>
        <v>2017-552611-IDEA-341</v>
      </c>
      <c r="X161" s="10" t="str">
        <f>VLOOKUP(B161,'[11]Federal Grants'!$B$8:$W$80,22, FALSE)</f>
        <v>2017-552611-CP-CTE-400</v>
      </c>
      <c r="Z161" s="11" t="str">
        <f>VLOOKUP(B161,[24]!Table6623[[Agency Code 
(3)]:[DPI Grant Number 
(13)]],22,FALSE)</f>
        <v>17-552611-Pre-S-347</v>
      </c>
      <c r="AC161" s="4"/>
      <c r="AF161" s="10" t="str">
        <f>VLOOKUP(B161,'[15]Federal Grants'!$B$9:$W$312,22,FALSE)</f>
        <v>17-552611-Title III A-391</v>
      </c>
      <c r="AH161" s="10" t="str">
        <f>VLOOKUP(B161,'[17]Federal Grants'!$B$9:$W$430,22,FALSE)</f>
        <v>17-552611-Title II-365</v>
      </c>
    </row>
    <row r="162" spans="1:37" x14ac:dyDescent="0.25">
      <c r="A162" s="10" t="s">
        <v>161</v>
      </c>
      <c r="B162" s="13" t="s">
        <v>681</v>
      </c>
      <c r="D162" s="10" t="str">
        <f t="shared" si="19"/>
        <v>2017-262618-NSL-547</v>
      </c>
      <c r="I162" s="9" t="str">
        <f>VLOOKUP(B162,[38]Sheet1!$D$2:$F$180,3,FALSE)</f>
        <v>2017-262618-SFSP-586</v>
      </c>
      <c r="K162" s="4"/>
      <c r="N162" s="4" t="str">
        <f>VLOOKUP(B162,'[5]Federal Grants'!$B$9:$W$430,22,FALSE)</f>
        <v>17-262618-Title I-141</v>
      </c>
      <c r="O162" s="4"/>
      <c r="P162" s="4"/>
      <c r="Q162" s="4"/>
      <c r="R162" s="4"/>
      <c r="S162" s="4"/>
      <c r="T162" s="4"/>
      <c r="V162" s="11" t="str">
        <f>VLOOKUP(B162,'[9]Federal Grants'!$B$9:$W$430,22,FALSE)</f>
        <v>2017-262618-IDEA-341</v>
      </c>
      <c r="Z162" s="11" t="str">
        <f>VLOOKUP(B162,[24]!Table6623[[Agency Code 
(3)]:[DPI Grant Number 
(13)]],22,FALSE)</f>
        <v>17-262618-Pre-S-347</v>
      </c>
      <c r="AC162" s="4" t="str">
        <f>CONCATENATE("17","-",B162,"-",367,"-","CLC")</f>
        <v>17-262618-367-CLC</v>
      </c>
      <c r="AF162" s="10" t="str">
        <f>VLOOKUP(B162,'[15]Federal Grants'!$B$9:$W$312,22,FALSE)</f>
        <v>17-262618-Title III A-391</v>
      </c>
      <c r="AH162" s="10" t="str">
        <f>VLOOKUP(B162,'[17]Federal Grants'!$B$9:$W$430,22,FALSE)</f>
        <v>17-262618-Title II-365</v>
      </c>
    </row>
    <row r="163" spans="1:37" x14ac:dyDescent="0.25">
      <c r="A163" s="10" t="s">
        <v>162</v>
      </c>
      <c r="B163" s="13" t="s">
        <v>682</v>
      </c>
      <c r="C163" s="10" t="str">
        <f>CONCATENATE(2017,"-",B163,"-","SB","-",546)</f>
        <v>2017-142625-SB-546</v>
      </c>
      <c r="D163" s="10" t="str">
        <f t="shared" si="19"/>
        <v>2017-142625-NSL-547</v>
      </c>
      <c r="I163" s="9"/>
      <c r="K163" s="4"/>
      <c r="N163" s="4" t="str">
        <f>VLOOKUP(B163,'[5]Federal Grants'!$B$9:$W$430,22,FALSE)</f>
        <v>17-142625-Title I-141</v>
      </c>
      <c r="O163" s="4"/>
      <c r="P163" s="4"/>
      <c r="Q163" s="4"/>
      <c r="R163" s="4"/>
      <c r="S163" s="4"/>
      <c r="T163" s="4"/>
      <c r="V163" s="11" t="str">
        <f>VLOOKUP(B163,'[9]Federal Grants'!$B$9:$W$430,22,FALSE)</f>
        <v>2017-142625-IDEA-341</v>
      </c>
      <c r="Z163" s="11" t="str">
        <f>VLOOKUP(B163,[24]!Table6623[[Agency Code 
(3)]:[DPI Grant Number 
(13)]],22,FALSE)</f>
        <v>17-142625-Pre-S-347</v>
      </c>
      <c r="AC163" s="4"/>
      <c r="AH163" s="10" t="str">
        <f>VLOOKUP(B163,'[17]Federal Grants'!$B$9:$W$430,22,FALSE)</f>
        <v>17-142625-Title II-365</v>
      </c>
    </row>
    <row r="164" spans="1:37" x14ac:dyDescent="0.25">
      <c r="A164" s="10" t="s">
        <v>163</v>
      </c>
      <c r="B164" s="13" t="s">
        <v>683</v>
      </c>
      <c r="D164" s="10" t="str">
        <f t="shared" si="19"/>
        <v>2017-612632-NSL-547</v>
      </c>
      <c r="I164" s="9" t="str">
        <f>VLOOKUP(B164,[38]Sheet1!$D$2:$F$180,3,FALSE)</f>
        <v>2017-612632-SFSP-586</v>
      </c>
      <c r="K164" s="4"/>
      <c r="M164" s="11" t="str">
        <f>VLOOKUP(B164,'[4]Federal Grants'!$B$8:$W$27,22,FALSE)</f>
        <v>FY 17-612632-730 599-Bully</v>
      </c>
      <c r="N164" s="4" t="str">
        <f>VLOOKUP(B164,'[5]Federal Grants'!$B$9:$W$430,22,FALSE)</f>
        <v>17-612632-Title I-141</v>
      </c>
      <c r="O164" s="4"/>
      <c r="P164" s="4"/>
      <c r="Q164" s="4"/>
      <c r="R164" s="4"/>
      <c r="S164" s="4"/>
      <c r="T164" s="4"/>
      <c r="V164" s="11" t="str">
        <f>VLOOKUP(B164,'[9]Federal Grants'!$B$9:$W$430,22,FALSE)</f>
        <v>2017-612632-IDEA-341</v>
      </c>
      <c r="Z164" s="11" t="str">
        <f>VLOOKUP(B164,[24]!Table6623[[Agency Code 
(3)]:[DPI Grant Number 
(13)]],22,FALSE)</f>
        <v>17-612632-Pre-S-347</v>
      </c>
      <c r="AC164" s="4"/>
      <c r="AH164" s="10" t="str">
        <f>VLOOKUP(B164,'[17]Federal Grants'!$B$9:$W$430,22,FALSE)</f>
        <v>17-612632-Title II-365</v>
      </c>
    </row>
    <row r="165" spans="1:37" x14ac:dyDescent="0.25">
      <c r="A165" s="10" t="s">
        <v>164</v>
      </c>
      <c r="B165" s="13" t="s">
        <v>684</v>
      </c>
      <c r="C165" s="10" t="str">
        <f t="shared" ref="C165:C166" si="23">CONCATENATE(2017,"-",B165,"-","SB","-",546)</f>
        <v>2017-682639-SB-546</v>
      </c>
      <c r="D165" s="10" t="str">
        <f t="shared" si="19"/>
        <v>2017-682639-NSL-547</v>
      </c>
      <c r="I165" s="9"/>
      <c r="K165" s="4"/>
      <c r="N165" s="4" t="str">
        <f>VLOOKUP(B165,'[5]Federal Grants'!$B$9:$W$430,22,FALSE)</f>
        <v>17-682639-Title I-141</v>
      </c>
      <c r="O165" s="4"/>
      <c r="P165" s="4"/>
      <c r="Q165" s="4"/>
      <c r="R165" s="4"/>
      <c r="S165" s="4"/>
      <c r="T165" s="4"/>
      <c r="V165" s="11" t="str">
        <f>VLOOKUP(B165,'[9]Federal Grants'!$B$9:$W$430,22,FALSE)</f>
        <v>2017-682639-IDEA-341</v>
      </c>
      <c r="Z165" s="11" t="str">
        <f>VLOOKUP(B165,[24]!Table6623[[Agency Code 
(3)]:[DPI Grant Number 
(13)]],22,FALSE)</f>
        <v>17-682639-Pre-S-347</v>
      </c>
      <c r="AC165" s="4"/>
      <c r="AH165" s="10" t="str">
        <f>VLOOKUP(B165,'[17]Federal Grants'!$B$9:$W$430,22,FALSE)</f>
        <v>17-682639-Title II-365</v>
      </c>
    </row>
    <row r="166" spans="1:37" x14ac:dyDescent="0.25">
      <c r="A166" s="10" t="s">
        <v>165</v>
      </c>
      <c r="B166" s="13" t="s">
        <v>685</v>
      </c>
      <c r="C166" s="10" t="str">
        <f t="shared" si="23"/>
        <v>2017-252646-SB-546</v>
      </c>
      <c r="D166" s="10" t="str">
        <f t="shared" si="19"/>
        <v>2017-252646-NSL-547</v>
      </c>
      <c r="I166" s="9"/>
      <c r="K166" s="4"/>
      <c r="N166" s="4" t="str">
        <f>VLOOKUP(B166,'[5]Federal Grants'!$B$9:$W$430,22,FALSE)</f>
        <v>17-252646-Title I-141</v>
      </c>
      <c r="O166" s="4"/>
      <c r="P166" s="4"/>
      <c r="Q166" s="4"/>
      <c r="R166" s="4"/>
      <c r="S166" s="4"/>
      <c r="T166" s="4"/>
      <c r="V166" s="11" t="str">
        <f>VLOOKUP(B166,'[9]Federal Grants'!$B$9:$W$430,22,FALSE)</f>
        <v>2017-252646-IDEA-341</v>
      </c>
      <c r="Z166" s="11" t="str">
        <f>VLOOKUP(B166,[24]!Table6623[[Agency Code 
(3)]:[DPI Grant Number 
(13)]],22,FALSE)</f>
        <v>17-252646-Pre-S-347</v>
      </c>
      <c r="AC166" s="4"/>
      <c r="AH166" s="10" t="str">
        <f>VLOOKUP(B166,'[17]Federal Grants'!$B$9:$W$430,22,FALSE)</f>
        <v>17-252646-Title II-365</v>
      </c>
    </row>
    <row r="167" spans="1:37" x14ac:dyDescent="0.25">
      <c r="A167" s="10" t="s">
        <v>166</v>
      </c>
      <c r="B167" s="13" t="s">
        <v>686</v>
      </c>
      <c r="C167" s="10" t="str">
        <f>CONCATENATE(2017,"-",B167,"-","SB","-",546)</f>
        <v>2017-522660-SB-546</v>
      </c>
      <c r="D167" s="10" t="str">
        <f t="shared" si="19"/>
        <v>2017-522660-NSL-547</v>
      </c>
      <c r="I167" s="9"/>
      <c r="K167" s="4"/>
      <c r="N167" s="4" t="str">
        <f>VLOOKUP(B167,'[5]Federal Grants'!$B$9:$W$430,22,FALSE)</f>
        <v>17-522660-Title I-141</v>
      </c>
      <c r="O167" s="4"/>
      <c r="P167" s="4"/>
      <c r="Q167" s="4"/>
      <c r="R167" s="4"/>
      <c r="S167" s="4"/>
      <c r="T167" s="4"/>
      <c r="V167" s="11" t="str">
        <f>VLOOKUP(B167,'[9]Federal Grants'!$B$9:$W$430,22,FALSE)</f>
        <v>2017-522660-IDEA-341</v>
      </c>
      <c r="Z167" s="11" t="str">
        <f>VLOOKUP(B167,[24]!Table6623[[Agency Code 
(3)]:[DPI Grant Number 
(13)]],22,FALSE)</f>
        <v>17-522660-Pre-S-347</v>
      </c>
      <c r="AC167" s="4"/>
      <c r="AH167" s="10" t="str">
        <f>VLOOKUP(B167,'[17]Federal Grants'!$B$9:$W$430,22,FALSE)</f>
        <v>17-522660-Title II-365</v>
      </c>
    </row>
    <row r="168" spans="1:37" x14ac:dyDescent="0.25">
      <c r="A168" s="10" t="s">
        <v>167</v>
      </c>
      <c r="B168" s="13" t="s">
        <v>687</v>
      </c>
      <c r="D168" s="10" t="str">
        <f t="shared" si="19"/>
        <v>2017-532695-NSL-547</v>
      </c>
      <c r="F168" s="11" t="str">
        <f>CONCATENATE(2017,"-",B168,"-","NSL-Snacks","-",566)</f>
        <v>2017-532695-NSL-Snacks-566</v>
      </c>
      <c r="I168" s="9" t="str">
        <f>VLOOKUP(B168,[38]Sheet1!$D$2:$F$180,3,FALSE)</f>
        <v>2017-532695-SFSP-586</v>
      </c>
      <c r="K168" s="4" t="str">
        <f>VLOOKUP(B168,'[2]Federal Grants'!$B$8:$W$57,22,FALSE)</f>
        <v>2016-532695-FF&amp;VP-594</v>
      </c>
      <c r="L168" s="11" t="str">
        <f>VLOOKUP(B168,'[3]Federal Grants'!$B$9:$W$58,22,0)</f>
        <v>2017-532695-FF&amp;V-376</v>
      </c>
      <c r="N168" s="4" t="str">
        <f>VLOOKUP(B168,'[5]Federal Grants'!$B$9:$W$430,22,FALSE)</f>
        <v>17-532695-Title I-141</v>
      </c>
      <c r="O168" s="4" t="str">
        <f>VLOOKUP(B168,'[6]Federal Grants'!$B$9:$W$44,22,FALSE)</f>
        <v>2017-532695-Focus-145</v>
      </c>
      <c r="P168" s="4"/>
      <c r="Q168" s="4"/>
      <c r="R168" s="10" t="s">
        <v>2031</v>
      </c>
      <c r="S168" s="4"/>
      <c r="T168" s="4"/>
      <c r="V168" s="11" t="str">
        <f>VLOOKUP(B168,'[9]Federal Grants'!$B$9:$W$430,22,FALSE)</f>
        <v>2017-532695-IDEA-341</v>
      </c>
      <c r="W168" s="11" t="str">
        <f>VLOOKUP(B168,'[10]Federal Grants'!$B$8:$W$66,22,FALSE)</f>
        <v>2017-532695-IDEA-342</v>
      </c>
      <c r="X168" s="10" t="str">
        <f>VLOOKUP(B168,'[11]Federal Grants'!$B$8:$W$80,22, FALSE)</f>
        <v>2017-532695-CP-CTE-400</v>
      </c>
      <c r="Z168" s="11" t="str">
        <f>VLOOKUP(B168,[24]!Table6623[[Agency Code 
(3)]:[DPI Grant Number 
(13)]],22,FALSE)</f>
        <v>17-532695-Pre-S-347</v>
      </c>
      <c r="AB168" s="10" t="str">
        <f>VLOOKUP(B168,'[12]Federal Grants'!$B$8:$W$22,22,FALSE)</f>
        <v>2017-532695-Homeless-335</v>
      </c>
      <c r="AC168" s="4" t="str">
        <f>CONCATENATE("17","-",B168,"-",367,"-","CLC")</f>
        <v>17-532695-367-CLC</v>
      </c>
      <c r="AD168" s="10" t="str">
        <f>VLOOKUP(B168,'[13]Federal Grants'!$B$8:$W$26,22,FALSE)</f>
        <v>2016-17-532695-SPDG-349</v>
      </c>
      <c r="AF168" s="10" t="str">
        <f>VLOOKUP(B168,'[15]Federal Grants'!$B$9:$W$312,22,FALSE)</f>
        <v>17-532695-Title III A-391</v>
      </c>
      <c r="AH168" s="10" t="str">
        <f>VLOOKUP(B168,'[17]Federal Grants'!$B$9:$W$430,22,FALSE)</f>
        <v>17-532695-Title II-365</v>
      </c>
      <c r="AJ168" s="11" t="str">
        <f>VLOOKUP(B168,'[19]Federal Grants'!$B$8:$W$22,22,FALSE)</f>
        <v>2016-17-532695-WILY-334</v>
      </c>
      <c r="AK168" s="11" t="str">
        <f>VLOOKUP(B168,'[20]Federal Grants'!$B$8:$W$20,22,FALSE)</f>
        <v>17-532695-InSPIRE-591</v>
      </c>
    </row>
    <row r="169" spans="1:37" x14ac:dyDescent="0.25">
      <c r="A169" s="10" t="s">
        <v>168</v>
      </c>
      <c r="B169" s="13" t="s">
        <v>688</v>
      </c>
      <c r="C169" s="10" t="str">
        <f t="shared" ref="C169:C173" si="24">CONCATENATE(2017,"-",B169,"-","SB","-",546)</f>
        <v>2017-282702-SB-546</v>
      </c>
      <c r="D169" s="10" t="str">
        <f t="shared" si="19"/>
        <v>2017-282702-NSL-547</v>
      </c>
      <c r="I169" s="9" t="str">
        <f>VLOOKUP(B169,[38]Sheet1!$D$2:$F$180,3,FALSE)</f>
        <v>2017-282702-SFSP-586</v>
      </c>
      <c r="K169" s="4"/>
      <c r="N169" s="4" t="str">
        <f>VLOOKUP(B169,'[5]Federal Grants'!$B$9:$W$430,22,FALSE)</f>
        <v>17-282702-Title I-141</v>
      </c>
      <c r="O169" s="4" t="str">
        <f>VLOOKUP(B169,'[6]Federal Grants'!$B$9:$W$44,22,FALSE)</f>
        <v>2017-282702-Focus-145</v>
      </c>
      <c r="P169" s="4"/>
      <c r="Q169" s="4"/>
      <c r="R169" s="4"/>
      <c r="S169" s="4"/>
      <c r="T169" s="4"/>
      <c r="V169" s="11" t="str">
        <f>VLOOKUP(B169,'[9]Federal Grants'!$B$9:$W$430,22,FALSE)</f>
        <v>2017-282702-IDEA-341</v>
      </c>
      <c r="X169" s="10" t="str">
        <f>VLOOKUP(B169,'[11]Federal Grants'!$B$8:$W$80,22, FALSE)</f>
        <v>2017-282702-CP-CTE-400</v>
      </c>
      <c r="Z169" s="11" t="str">
        <f>VLOOKUP(B169,[24]!Table6623[[Agency Code 
(3)]:[DPI Grant Number 
(13)]],22,FALSE)</f>
        <v>17-282702-Pre-S-347</v>
      </c>
      <c r="AB169" s="10" t="str">
        <f>VLOOKUP(B169,'[12]Federal Grants'!$B$8:$W$22,22,FALSE)</f>
        <v>2017-282702-Homeless-335</v>
      </c>
      <c r="AC169" s="4"/>
      <c r="AF169" s="10" t="str">
        <f>VLOOKUP(B169,'[15]Federal Grants'!$B$9:$W$312,22,FALSE)</f>
        <v>17-282702-Title III A-391</v>
      </c>
      <c r="AH169" s="10" t="str">
        <f>VLOOKUP(B169,'[17]Federal Grants'!$B$9:$W$430,22,FALSE)</f>
        <v>17-282702-Title II-365</v>
      </c>
    </row>
    <row r="170" spans="1:37" x14ac:dyDescent="0.25">
      <c r="A170" s="10" t="s">
        <v>169</v>
      </c>
      <c r="B170" s="13" t="s">
        <v>689</v>
      </c>
      <c r="C170" s="10" t="str">
        <f t="shared" si="24"/>
        <v>2017-282730-SB-546</v>
      </c>
      <c r="D170" s="10" t="str">
        <f t="shared" si="19"/>
        <v>2017-282730-NSL-547</v>
      </c>
      <c r="G170" s="10" t="str">
        <f>VLOOKUP(B170,[39]Sheet1!$D$2:$F$107,3,FALSE)</f>
        <v>2017-282730-SMP-548</v>
      </c>
      <c r="I170" s="9"/>
      <c r="K170" s="4"/>
      <c r="N170" s="4" t="str">
        <f>VLOOKUP(B170,'[5]Federal Grants'!$B$9:$W$430,22,FALSE)</f>
        <v>17-282730-Title I-141</v>
      </c>
      <c r="O170" s="4" t="str">
        <f>VLOOKUP(B170,'[6]Federal Grants'!$B$9:$W$44,22,FALSE)</f>
        <v>2017-282730-Focus-145</v>
      </c>
      <c r="P170" s="4"/>
      <c r="Q170" s="4"/>
      <c r="R170" s="4"/>
      <c r="S170" s="4"/>
      <c r="T170" s="4"/>
      <c r="V170" s="11" t="str">
        <f>VLOOKUP(B170,'[9]Federal Grants'!$B$9:$W$430,22,FALSE)</f>
        <v>2017-282730-IDEA-341</v>
      </c>
      <c r="X170" s="10" t="str">
        <f>VLOOKUP(B170,'[11]Federal Grants'!$B$8:$W$80,22, FALSE)</f>
        <v>2017-282730-CP-CTE-400</v>
      </c>
      <c r="Z170" s="11" t="str">
        <f>VLOOKUP(B170,[24]!Table6623[[Agency Code 
(3)]:[DPI Grant Number 
(13)]],22,FALSE)</f>
        <v>17-282730-Pre-S-347</v>
      </c>
      <c r="AC170" s="4"/>
      <c r="AF170" s="10" t="str">
        <f>VLOOKUP(B170,'[15]Federal Grants'!$B$9:$W$312,22,FALSE)</f>
        <v>17-282730-Title III A-391</v>
      </c>
      <c r="AH170" s="10" t="str">
        <f>VLOOKUP(B170,'[17]Federal Grants'!$B$9:$W$430,22,FALSE)</f>
        <v>17-282730-Title II-365</v>
      </c>
    </row>
    <row r="171" spans="1:37" x14ac:dyDescent="0.25">
      <c r="A171" s="10" t="s">
        <v>170</v>
      </c>
      <c r="B171" s="13" t="s">
        <v>690</v>
      </c>
      <c r="C171" s="10" t="str">
        <f t="shared" si="24"/>
        <v>2017-232737-SB-546</v>
      </c>
      <c r="D171" s="10" t="str">
        <f t="shared" si="19"/>
        <v>2017-232737-NSL-547</v>
      </c>
      <c r="I171" s="9"/>
      <c r="K171" s="4"/>
      <c r="N171" s="4" t="str">
        <f>VLOOKUP(B171,'[5]Federal Grants'!$B$9:$W$430,22,FALSE)</f>
        <v>17-232737-Title I-141</v>
      </c>
      <c r="O171" s="4"/>
      <c r="P171" s="4"/>
      <c r="Q171" s="4"/>
      <c r="R171" s="4"/>
      <c r="S171" s="4"/>
      <c r="T171" s="4"/>
      <c r="V171" s="11" t="str">
        <f>VLOOKUP(B171,'[9]Federal Grants'!$B$9:$W$430,22,FALSE)</f>
        <v>2017-232737-IDEA-341</v>
      </c>
      <c r="Z171" s="11" t="str">
        <f>VLOOKUP(B171,[24]!Table6623[[Agency Code 
(3)]:[DPI Grant Number 
(13)]],22,FALSE)</f>
        <v>17-232737-Pre-S-347</v>
      </c>
      <c r="AC171" s="4"/>
      <c r="AH171" s="10" t="str">
        <f>VLOOKUP(B171,'[17]Federal Grants'!$B$9:$W$430,22,FALSE)</f>
        <v>17-232737-Title II-365</v>
      </c>
    </row>
    <row r="172" spans="1:37" x14ac:dyDescent="0.25">
      <c r="A172" s="10" t="s">
        <v>171</v>
      </c>
      <c r="B172" s="13" t="s">
        <v>691</v>
      </c>
      <c r="C172" s="10" t="str">
        <f t="shared" si="24"/>
        <v>2017-442758-SB-546</v>
      </c>
      <c r="D172" s="10" t="str">
        <f t="shared" si="19"/>
        <v>2017-442758-NSL-547</v>
      </c>
      <c r="I172" s="9"/>
      <c r="K172" s="4"/>
      <c r="N172" s="4" t="str">
        <f>VLOOKUP(B172,'[5]Federal Grants'!$B$9:$W$430,22,FALSE)</f>
        <v>17-442758-Title I-141</v>
      </c>
      <c r="O172" s="4"/>
      <c r="P172" s="4"/>
      <c r="Q172" s="4"/>
      <c r="R172" s="4"/>
      <c r="S172" s="4"/>
      <c r="T172" s="4"/>
      <c r="V172" s="11" t="str">
        <f>VLOOKUP(B172,'[9]Federal Grants'!$B$9:$W$430,22,FALSE)</f>
        <v>2017-442758-IDEA-341</v>
      </c>
      <c r="Z172" s="11" t="str">
        <f>VLOOKUP(B172,[24]!Table6623[[Agency Code 
(3)]:[DPI Grant Number 
(13)]],22,FALSE)</f>
        <v>17-442758-Pre-S-347</v>
      </c>
      <c r="AC172" s="4"/>
      <c r="AF172" s="10" t="str">
        <f>VLOOKUP(B172,'[15]Federal Grants'!$B$9:$W$312,22,FALSE)</f>
        <v>17-442758-Title III A-391</v>
      </c>
      <c r="AH172" s="10" t="str">
        <f>VLOOKUP(B172,'[17]Federal Grants'!$B$9:$W$430,22,FALSE)</f>
        <v>17-442758-Title II-365</v>
      </c>
    </row>
    <row r="173" spans="1:37" x14ac:dyDescent="0.25">
      <c r="A173" s="10" t="s">
        <v>172</v>
      </c>
      <c r="B173" s="13" t="s">
        <v>692</v>
      </c>
      <c r="C173" s="10" t="str">
        <f t="shared" si="24"/>
        <v>2017-302793-SB-546</v>
      </c>
      <c r="D173" s="10" t="str">
        <f t="shared" si="19"/>
        <v>2017-302793-NSL-547</v>
      </c>
      <c r="F173" s="11" t="str">
        <f>CONCATENATE(2017,"-",B173,"-","NSL-Snacks","-",566)</f>
        <v>2017-302793-NSL-Snacks-566</v>
      </c>
      <c r="I173" s="9" t="str">
        <f>VLOOKUP(B173,[38]Sheet1!$D$2:$F$180,3,FALSE)</f>
        <v>2017-302793-SFSP-586</v>
      </c>
      <c r="K173" s="4" t="str">
        <f>VLOOKUP(B173,'[2]Federal Grants'!$B$8:$W$57,22,FALSE)</f>
        <v>2016-302793-FF&amp;VP-594</v>
      </c>
      <c r="L173" s="11" t="str">
        <f>VLOOKUP(B173,'[3]Federal Grants'!$B$9:$W$58,22,0)</f>
        <v>2017-302793-FF&amp;V-376</v>
      </c>
      <c r="N173" s="4" t="str">
        <f>VLOOKUP(B173,'[5]Federal Grants'!$B$9:$W$430,22,FALSE)</f>
        <v>17-302793-Title I-141</v>
      </c>
      <c r="O173" s="4" t="str">
        <f>VLOOKUP(B173,'[6]Federal Grants'!$B$9:$W$44,22,FALSE)</f>
        <v>2017-302793-Focus-145</v>
      </c>
      <c r="P173" s="4"/>
      <c r="Q173" s="4"/>
      <c r="R173" s="10" t="s">
        <v>2032</v>
      </c>
      <c r="S173" s="4"/>
      <c r="T173" s="4" t="str">
        <f>VLOOKUP(B173,'[7]Federal Grants'!$B$8:$W$17,22,FALSE)</f>
        <v>2016-302793-Cohort I-154</v>
      </c>
      <c r="V173" s="11" t="str">
        <f>VLOOKUP(B173,'[9]Federal Grants'!$B$9:$W$430,22,FALSE)</f>
        <v>2017-302793-IDEA-341</v>
      </c>
      <c r="X173" s="10" t="str">
        <f>VLOOKUP(B173,'[11]Federal Grants'!$B$8:$W$80,22, FALSE)</f>
        <v>2017-302793-CP-CTE-400</v>
      </c>
      <c r="Z173" s="11" t="str">
        <f>VLOOKUP(B173,[24]!Table6623[[Agency Code 
(3)]:[DPI Grant Number 
(13)]],22,FALSE)</f>
        <v>17-302793-Pre-S-347</v>
      </c>
      <c r="AB173" s="10" t="str">
        <f>VLOOKUP(B173,'[12]Federal Grants'!$B$8:$W$22,22,FALSE)</f>
        <v>2017-302793-Homeless-335</v>
      </c>
      <c r="AC173" s="4" t="str">
        <f>CONCATENATE("17","-",B173,"-",367,"-","CLC")</f>
        <v>17-302793-367-CLC</v>
      </c>
      <c r="AF173" s="10" t="str">
        <f>VLOOKUP(B173,'[15]Federal Grants'!$B$9:$W$312,22,FALSE)</f>
        <v>17-302793-Title III A-391</v>
      </c>
      <c r="AH173" s="10" t="str">
        <f>VLOOKUP(B173,'[17]Federal Grants'!$B$9:$W$430,22,FALSE)</f>
        <v>17-302793-Title II-365</v>
      </c>
    </row>
    <row r="174" spans="1:37" x14ac:dyDescent="0.25">
      <c r="A174" s="10" t="s">
        <v>173</v>
      </c>
      <c r="B174" s="13" t="s">
        <v>693</v>
      </c>
      <c r="D174" s="10" t="str">
        <f t="shared" si="19"/>
        <v>2017-671376-NSL-547</v>
      </c>
      <c r="I174" s="9"/>
      <c r="K174" s="4"/>
      <c r="N174" s="4" t="str">
        <f>VLOOKUP(B174,'[5]Federal Grants'!$B$9:$W$430,22,FALSE)</f>
        <v>17-671376-Title I-141</v>
      </c>
      <c r="O174" s="4"/>
      <c r="P174" s="4"/>
      <c r="Q174" s="4"/>
      <c r="R174" s="10" t="s">
        <v>2033</v>
      </c>
      <c r="S174" s="4"/>
      <c r="T174" s="4"/>
      <c r="V174" s="11" t="str">
        <f>VLOOKUP(B174,'[9]Federal Grants'!$B$9:$W$430,22,FALSE)</f>
        <v>2017-671376-IDEA-341</v>
      </c>
      <c r="Z174" s="11" t="str">
        <f>VLOOKUP(B174,[24]!Table6623[[Agency Code 
(3)]:[DPI Grant Number 
(13)]],22,FALSE)</f>
        <v>17-671376-Pre-S-347</v>
      </c>
      <c r="AC174" s="4"/>
      <c r="AF174" s="10" t="str">
        <f>VLOOKUP(B174,'[15]Federal Grants'!$B$9:$W$312,22,FALSE)</f>
        <v>17-671376-Title III A-391</v>
      </c>
      <c r="AH174" s="10" t="str">
        <f>VLOOKUP(B174,'[17]Federal Grants'!$B$9:$W$430,22,FALSE)</f>
        <v>17-671376-Title II-365</v>
      </c>
    </row>
    <row r="175" spans="1:37" x14ac:dyDescent="0.25">
      <c r="A175" s="10" t="s">
        <v>174</v>
      </c>
      <c r="B175" s="13" t="s">
        <v>694</v>
      </c>
      <c r="C175" s="10" t="str">
        <f t="shared" ref="C175:C176" si="25">CONCATENATE(2017,"-",B175,"-","SB","-",546)</f>
        <v>2017-662800-SB-546</v>
      </c>
      <c r="D175" s="10" t="str">
        <f t="shared" si="19"/>
        <v>2017-662800-NSL-547</v>
      </c>
      <c r="I175" s="9"/>
      <c r="K175" s="4"/>
      <c r="N175" s="4" t="str">
        <f>VLOOKUP(B175,'[5]Federal Grants'!$B$9:$W$430,22,FALSE)</f>
        <v>17-662800-Title I-141</v>
      </c>
      <c r="O175" s="4"/>
      <c r="P175" s="4"/>
      <c r="Q175" s="4"/>
      <c r="R175" s="4"/>
      <c r="S175" s="4"/>
      <c r="T175" s="4"/>
      <c r="V175" s="11" t="str">
        <f>VLOOKUP(B175,'[9]Federal Grants'!$B$9:$W$430,22,FALSE)</f>
        <v>2017-662800-IDEA-341</v>
      </c>
      <c r="Z175" s="11" t="str">
        <f>VLOOKUP(B175,[24]!Table6623[[Agency Code 
(3)]:[DPI Grant Number 
(13)]],22,FALSE)</f>
        <v>17-662800-Pre-S-347</v>
      </c>
      <c r="AC175" s="4"/>
      <c r="AF175" s="10" t="str">
        <f>VLOOKUP(B175,'[15]Federal Grants'!$B$9:$W$312,22,FALSE)</f>
        <v>17-662800-Title III A-391</v>
      </c>
      <c r="AH175" s="10" t="str">
        <f>VLOOKUP(B175,'[17]Federal Grants'!$B$9:$W$430,22,FALSE)</f>
        <v>17-662800-Title II-365</v>
      </c>
    </row>
    <row r="176" spans="1:37" x14ac:dyDescent="0.25">
      <c r="A176" s="10" t="s">
        <v>175</v>
      </c>
      <c r="B176" s="13" t="s">
        <v>695</v>
      </c>
      <c r="C176" s="10" t="str">
        <f t="shared" si="25"/>
        <v>2017-312814-SB-546</v>
      </c>
      <c r="D176" s="10" t="str">
        <f t="shared" si="19"/>
        <v>2017-312814-NSL-547</v>
      </c>
      <c r="G176" s="10" t="str">
        <f>VLOOKUP(B176,[39]Sheet1!$D$2:$F$107,3,FALSE)</f>
        <v>2017-312814-SMP-548</v>
      </c>
      <c r="I176" s="9"/>
      <c r="K176" s="4"/>
      <c r="N176" s="4" t="str">
        <f>VLOOKUP(B176,'[5]Federal Grants'!$B$9:$W$430,22,FALSE)</f>
        <v>17-312814-Title I-141</v>
      </c>
      <c r="O176" s="4"/>
      <c r="P176" s="4"/>
      <c r="Q176" s="4"/>
      <c r="R176" s="4"/>
      <c r="S176" s="4"/>
      <c r="T176" s="4"/>
      <c r="V176" s="11" t="str">
        <f>VLOOKUP(B176,'[9]Federal Grants'!$B$9:$W$430,22,FALSE)</f>
        <v>2017-312814-IDEA-341</v>
      </c>
      <c r="Z176" s="11" t="str">
        <f>VLOOKUP(B176,[24]!Table6623[[Agency Code 
(3)]:[DPI Grant Number 
(13)]],22,FALSE)</f>
        <v>17-312814-Pre-S-347</v>
      </c>
      <c r="AC176" s="4"/>
      <c r="AF176" s="10" t="str">
        <f>VLOOKUP(B176,'[15]Federal Grants'!$B$9:$W$312,22,FALSE)</f>
        <v>17-312814-Title III A-391</v>
      </c>
      <c r="AH176" s="10" t="str">
        <f>VLOOKUP(B176,'[17]Federal Grants'!$B$9:$W$430,22,FALSE)</f>
        <v>17-312814-Title II-365</v>
      </c>
    </row>
    <row r="177" spans="1:34" x14ac:dyDescent="0.25">
      <c r="A177" s="10" t="s">
        <v>176</v>
      </c>
      <c r="B177" s="13" t="s">
        <v>696</v>
      </c>
      <c r="D177" s="10" t="str">
        <f t="shared" si="19"/>
        <v>2017-625960-NSL-547</v>
      </c>
      <c r="G177" s="10" t="str">
        <f>VLOOKUP(B177,[39]Sheet1!$D$2:$F$107,3,FALSE)</f>
        <v>2017-625960-SMP-548</v>
      </c>
      <c r="I177" s="9" t="str">
        <f>VLOOKUP(B177,[38]Sheet1!$D$2:$F$180,3,FALSE)</f>
        <v>2017-625960-SFSP-586</v>
      </c>
      <c r="K177" s="4"/>
      <c r="N177" s="4" t="str">
        <f>VLOOKUP(B177,'[5]Federal Grants'!$B$9:$W$430,22,FALSE)</f>
        <v>17-625960-Title I-141</v>
      </c>
      <c r="O177" s="4"/>
      <c r="P177" s="4"/>
      <c r="Q177" s="4"/>
      <c r="R177" s="4"/>
      <c r="S177" s="4"/>
      <c r="T177" s="4"/>
      <c r="V177" s="11" t="str">
        <f>VLOOKUP(B177,'[9]Federal Grants'!$B$9:$W$430,22,FALSE)</f>
        <v>2017-625960-IDEA-341</v>
      </c>
      <c r="Z177" s="11" t="str">
        <f>VLOOKUP(B177,[24]!Table6623[[Agency Code 
(3)]:[DPI Grant Number 
(13)]],22,FALSE)</f>
        <v>17-625960-Pre-S-347</v>
      </c>
      <c r="AC177" s="4"/>
      <c r="AF177" s="10" t="str">
        <f>VLOOKUP(B177,'[15]Federal Grants'!$B$9:$W$312,22,FALSE)</f>
        <v>17-625960-Title III A-391</v>
      </c>
      <c r="AH177" s="10" t="str">
        <f>VLOOKUP(B177,'[17]Federal Grants'!$B$9:$W$430,22,FALSE)</f>
        <v>17-625960-Title II-365</v>
      </c>
    </row>
    <row r="178" spans="1:34" x14ac:dyDescent="0.25">
      <c r="A178" s="10" t="s">
        <v>177</v>
      </c>
      <c r="B178" s="13" t="s">
        <v>697</v>
      </c>
      <c r="C178" s="10" t="str">
        <f t="shared" ref="C178:C179" si="26">CONCATENATE(2017,"-",B178,"-","SB","-",546)</f>
        <v>2017-362828-SB-546</v>
      </c>
      <c r="D178" s="10" t="str">
        <f t="shared" si="19"/>
        <v>2017-362828-NSL-547</v>
      </c>
      <c r="I178" s="9"/>
      <c r="K178" s="4"/>
      <c r="N178" s="4" t="str">
        <f>VLOOKUP(B178,'[5]Federal Grants'!$B$9:$W$430,22,FALSE)</f>
        <v>17-362828-Title I-141</v>
      </c>
      <c r="O178" s="4"/>
      <c r="P178" s="4"/>
      <c r="Q178" s="4"/>
      <c r="R178" s="4"/>
      <c r="S178" s="4"/>
      <c r="T178" s="4"/>
      <c r="V178" s="11" t="str">
        <f>VLOOKUP(B178,'[9]Federal Grants'!$B$9:$W$430,22,FALSE)</f>
        <v>2017-362828-IDEA-341</v>
      </c>
      <c r="Z178" s="11" t="str">
        <f>VLOOKUP(B178,[24]!Table6623[[Agency Code 
(3)]:[DPI Grant Number 
(13)]],22,FALSE)</f>
        <v>17-362828-Pre-S-347</v>
      </c>
      <c r="AC178" s="4"/>
      <c r="AD178" s="10" t="str">
        <f>VLOOKUP(B178,'[13]Federal Grants'!$B$8:$W$26,22,FALSE)</f>
        <v>2016-17-362828-SPDG-349</v>
      </c>
      <c r="AF178" s="10" t="str">
        <f>VLOOKUP(B178,'[15]Federal Grants'!$B$9:$W$312,22,FALSE)</f>
        <v>17-362828-Title III A-391</v>
      </c>
      <c r="AH178" s="10" t="str">
        <f>VLOOKUP(B178,'[17]Federal Grants'!$B$9:$W$430,22,FALSE)</f>
        <v>17-362828-Title II-365</v>
      </c>
    </row>
    <row r="179" spans="1:34" x14ac:dyDescent="0.25">
      <c r="A179" s="10" t="s">
        <v>178</v>
      </c>
      <c r="B179" s="13" t="s">
        <v>698</v>
      </c>
      <c r="C179" s="10" t="str">
        <f t="shared" si="26"/>
        <v>2017-442835-SB-546</v>
      </c>
      <c r="D179" s="10" t="str">
        <f t="shared" si="19"/>
        <v>2017-442835-NSL-547</v>
      </c>
      <c r="G179" s="10" t="str">
        <f>VLOOKUP(B179,[39]Sheet1!$D$2:$F$107,3,FALSE)</f>
        <v>2017-442835-SMP-548</v>
      </c>
      <c r="I179" s="9"/>
      <c r="K179" s="4"/>
      <c r="N179" s="4" t="str">
        <f>VLOOKUP(B179,'[5]Federal Grants'!$B$9:$W$430,22,FALSE)</f>
        <v>17-442835-Title I-141</v>
      </c>
      <c r="O179" s="4"/>
      <c r="P179" s="4"/>
      <c r="Q179" s="4"/>
      <c r="R179" s="4"/>
      <c r="S179" s="4"/>
      <c r="T179" s="4"/>
      <c r="V179" s="11" t="str">
        <f>VLOOKUP(B179,'[9]Federal Grants'!$B$9:$W$430,22,FALSE)</f>
        <v>2017-442835-IDEA-341</v>
      </c>
      <c r="Z179" s="11" t="str">
        <f>VLOOKUP(B179,[24]!Table6623[[Agency Code 
(3)]:[DPI Grant Number 
(13)]],22,FALSE)</f>
        <v>17-442835-Pre-S-347</v>
      </c>
      <c r="AC179" s="4"/>
      <c r="AF179" s="10" t="str">
        <f>VLOOKUP(B179,'[15]Federal Grants'!$B$9:$W$312,22,FALSE)</f>
        <v>17-442835-Title III A-391</v>
      </c>
      <c r="AH179" s="10" t="str">
        <f>VLOOKUP(B179,'[17]Federal Grants'!$B$9:$W$430,22,FALSE)</f>
        <v>17-442835-Title II-365</v>
      </c>
    </row>
    <row r="180" spans="1:34" x14ac:dyDescent="0.25">
      <c r="A180" s="10" t="s">
        <v>179</v>
      </c>
      <c r="B180" s="13" t="s">
        <v>699</v>
      </c>
      <c r="I180" s="9"/>
      <c r="K180" s="4"/>
      <c r="N180" s="4" t="str">
        <f>VLOOKUP(B180,'[5]Federal Grants'!$B$9:$W$430,22,FALSE)</f>
        <v>17-592842-Title I-141</v>
      </c>
      <c r="O180" s="4"/>
      <c r="P180" s="4"/>
      <c r="Q180" s="4"/>
      <c r="R180" s="4"/>
      <c r="S180" s="4"/>
      <c r="T180" s="4"/>
      <c r="V180" s="11" t="str">
        <f>VLOOKUP(B180,'[9]Federal Grants'!$B$9:$W$430,22,FALSE)</f>
        <v>2017-592842-IDEA-341</v>
      </c>
      <c r="Z180" s="11" t="str">
        <f>VLOOKUP(B180,[24]!Table6623[[Agency Code 
(3)]:[DPI Grant Number 
(13)]],22,FALSE)</f>
        <v>17-592842-Pre-S-347</v>
      </c>
      <c r="AC180" s="4"/>
      <c r="AF180" s="10" t="str">
        <f>VLOOKUP(B180,'[15]Federal Grants'!$B$9:$W$312,22,FALSE)</f>
        <v>17-592842-Title III A-391</v>
      </c>
      <c r="AH180" s="10" t="str">
        <f>VLOOKUP(B180,'[17]Federal Grants'!$B$9:$W$430,22,FALSE)</f>
        <v>17-592842-Title II-365</v>
      </c>
    </row>
    <row r="181" spans="1:34" x14ac:dyDescent="0.25">
      <c r="A181" s="11" t="s">
        <v>181</v>
      </c>
      <c r="B181" s="13" t="s">
        <v>701</v>
      </c>
      <c r="D181" s="10" t="str">
        <f t="shared" si="19"/>
        <v>2017-322849-NSL-547</v>
      </c>
      <c r="F181" s="11" t="str">
        <f>CONCATENATE(2017,"-",B181,"-","NSL-Snacks","-",566)</f>
        <v>2017-322849-NSL-Snacks-566</v>
      </c>
      <c r="H181" s="11"/>
      <c r="I181" s="9" t="str">
        <f>VLOOKUP(B181,[38]Sheet1!$D$2:$F$180,3,FALSE)</f>
        <v>2017-322849-SFSP-586</v>
      </c>
      <c r="K181" s="4"/>
      <c r="M181" s="11" t="str">
        <f>VLOOKUP(B181,'[4]Federal Grants'!$B$8:$W$27,22,FALSE)</f>
        <v>FY 17-322849-730 599-Bully</v>
      </c>
      <c r="N181" s="4" t="str">
        <f>VLOOKUP(B181,'[5]Federal Grants'!$B$9:$W$430,22,FALSE)</f>
        <v>17-322849-Title I-141</v>
      </c>
      <c r="O181" s="4"/>
      <c r="P181" s="4"/>
      <c r="Q181" s="4"/>
      <c r="R181" s="10" t="s">
        <v>2034</v>
      </c>
      <c r="S181" s="5" t="s">
        <v>2025</v>
      </c>
      <c r="T181" s="4"/>
      <c r="V181" s="11" t="str">
        <f>VLOOKUP(B181,'[9]Federal Grants'!$B$9:$W$430,22,FALSE)</f>
        <v>2017-322849-IDEA-341</v>
      </c>
      <c r="X181" s="10" t="str">
        <f>VLOOKUP(B181,'[11]Federal Grants'!$B$8:$W$80,22, FALSE)</f>
        <v>2017-322849-CP-CTE-400</v>
      </c>
      <c r="Z181" s="11" t="str">
        <f>VLOOKUP(B181,[24]!Table6623[[Agency Code 
(3)]:[DPI Grant Number 
(13)]],22,FALSE)</f>
        <v>17-322849-Pre-S-347</v>
      </c>
      <c r="AB181" s="10" t="str">
        <f>VLOOKUP(B181,'[12]Federal Grants'!$B$8:$W$22,22,FALSE)</f>
        <v>2017-322849-Homeless-335</v>
      </c>
      <c r="AC181" s="4" t="str">
        <f>CONCATENATE("17","-",B181,"-",367,"-","CLC")</f>
        <v>17-322849-367-CLC</v>
      </c>
      <c r="AF181" s="10" t="str">
        <f>VLOOKUP(B181,'[15]Federal Grants'!$B$9:$W$312,22,FALSE)</f>
        <v>17-322849-Title III A-391</v>
      </c>
      <c r="AH181" s="10" t="str">
        <f>VLOOKUP(B181,'[17]Federal Grants'!$B$9:$W$430,22,FALSE)</f>
        <v>17-322849-Title II-365</v>
      </c>
    </row>
    <row r="182" spans="1:34" x14ac:dyDescent="0.25">
      <c r="A182" s="11" t="s">
        <v>182</v>
      </c>
      <c r="B182" s="13" t="s">
        <v>703</v>
      </c>
      <c r="D182" s="10" t="str">
        <f t="shared" si="19"/>
        <v>2017-622863-NSL-547</v>
      </c>
      <c r="F182" s="11" t="str">
        <f>CONCATENATE(2017,"-",B182,"-","NSL-Snacks","-",566)</f>
        <v>2017-622863-NSL-Snacks-566</v>
      </c>
      <c r="H182" s="11"/>
      <c r="I182" s="9" t="str">
        <f>VLOOKUP(B182,[38]Sheet1!$D$2:$F$180,3,FALSE)</f>
        <v>2017-622863-SFSP-586</v>
      </c>
      <c r="K182" s="4"/>
      <c r="N182" s="4" t="str">
        <f>VLOOKUP(B182,'[5]Federal Grants'!$B$9:$W$430,22,FALSE)</f>
        <v>17-622863-Title I-141</v>
      </c>
      <c r="O182" s="4"/>
      <c r="P182" s="4"/>
      <c r="Q182" s="4"/>
      <c r="R182" s="4"/>
      <c r="S182" s="4"/>
      <c r="T182" s="4"/>
      <c r="V182" s="11" t="str">
        <f>VLOOKUP(B182,'[9]Federal Grants'!$B$9:$W$430,22,FALSE)</f>
        <v>2017-622863-IDEA-341</v>
      </c>
      <c r="Z182" s="11" t="str">
        <f>VLOOKUP(B182,[24]!Table6623[[Agency Code 
(3)]:[DPI Grant Number 
(13)]],22,FALSE)</f>
        <v>17-622863-Pre-S-347</v>
      </c>
      <c r="AC182" s="4" t="str">
        <f>CONCATENATE("17","-",B182,"-",367,"-","CLC")</f>
        <v>17-622863-367-CLC</v>
      </c>
      <c r="AH182" s="10" t="str">
        <f>VLOOKUP(B182,'[17]Federal Grants'!$B$9:$W$430,22,FALSE)</f>
        <v>17-622863-Title II-365</v>
      </c>
    </row>
    <row r="183" spans="1:34" x14ac:dyDescent="0.25">
      <c r="A183" s="11" t="s">
        <v>183</v>
      </c>
      <c r="B183" s="13" t="s">
        <v>700</v>
      </c>
      <c r="D183" s="10" t="str">
        <f t="shared" si="19"/>
        <v>2017-631848-NSL-547</v>
      </c>
      <c r="F183" s="11" t="str">
        <f>CONCATENATE(2017,"-",B183,"-","NSL-Snacks","-",566)</f>
        <v>2017-631848-NSL-Snacks-566</v>
      </c>
      <c r="H183" s="11"/>
      <c r="I183" s="9" t="str">
        <f>VLOOKUP(B183,[38]Sheet1!$D$2:$F$180,3,FALSE)</f>
        <v>2017-631848-SFSP-586</v>
      </c>
      <c r="K183" s="4" t="str">
        <f>VLOOKUP(B183,'[2]Federal Grants'!$B$8:$W$57,22,FALSE)</f>
        <v>2016-631848-FF&amp;VP-594</v>
      </c>
      <c r="L183" s="11" t="str">
        <f>VLOOKUP(B183,'[3]Federal Grants'!$B$9:$W$58,22,0)</f>
        <v>2017-631848-FF&amp;V-376</v>
      </c>
      <c r="N183" s="4" t="str">
        <f>VLOOKUP(B183,'[5]Federal Grants'!$B$9:$W$430,22,FALSE)</f>
        <v>17-631848-Title I-141</v>
      </c>
      <c r="O183" s="4" t="str">
        <f>VLOOKUP(B183,'[6]Federal Grants'!$B$9:$W$44,22,FALSE)</f>
        <v>2017-631848-Focus-145</v>
      </c>
      <c r="P183" s="4"/>
      <c r="Q183" s="4"/>
      <c r="R183" s="4"/>
      <c r="S183" s="4"/>
      <c r="T183" s="4"/>
      <c r="V183" s="11" t="str">
        <f>VLOOKUP(B183,'[9]Federal Grants'!$B$9:$W$430,22,FALSE)</f>
        <v>2017-631848-IDEA-341</v>
      </c>
      <c r="Z183" s="11" t="str">
        <f>VLOOKUP(B183,[24]!Table6623[[Agency Code 
(3)]:[DPI Grant Number 
(13)]],22,FALSE)</f>
        <v>17-631848-Pre-S-347</v>
      </c>
      <c r="AC183" s="4" t="str">
        <f>CONCATENATE("17","-",B183,"-",367,"-","CLC")</f>
        <v>17-631848-367-CLC</v>
      </c>
      <c r="AF183" s="10" t="str">
        <f>VLOOKUP(B183,'[15]Federal Grants'!$B$9:$W$312,22,FALSE)</f>
        <v>17-631848-Title III A-391</v>
      </c>
      <c r="AH183" s="10" t="str">
        <f>VLOOKUP(B183,'[17]Federal Grants'!$B$9:$W$430,22,FALSE)</f>
        <v>17-631848-Title II-365</v>
      </c>
    </row>
    <row r="184" spans="1:34" x14ac:dyDescent="0.25">
      <c r="A184" s="11" t="s">
        <v>184</v>
      </c>
      <c r="B184" s="13" t="s">
        <v>702</v>
      </c>
      <c r="D184" s="10" t="str">
        <f t="shared" si="19"/>
        <v>2017-542856-NSL-547</v>
      </c>
      <c r="F184" s="11" t="str">
        <f>CONCATENATE(2017,"-",B184,"-","NSL-Snacks","-",566)</f>
        <v>2017-542856-NSL-Snacks-566</v>
      </c>
      <c r="H184" s="11"/>
      <c r="I184" s="9" t="str">
        <f>VLOOKUP(B184,[38]Sheet1!$D$2:$F$180,3,FALSE)</f>
        <v>2017-542856-SFSP-586</v>
      </c>
      <c r="K184" s="4" t="str">
        <f>VLOOKUP(B184,'[2]Federal Grants'!$B$8:$W$57,22,FALSE)</f>
        <v>2016-542856-FF&amp;VP-594</v>
      </c>
      <c r="L184" s="11" t="str">
        <f>VLOOKUP(B184,'[3]Federal Grants'!$B$9:$W$58,22,0)</f>
        <v>2017-542856-FF&amp;V-376</v>
      </c>
      <c r="N184" s="4" t="str">
        <f>VLOOKUP(B184,'[5]Federal Grants'!$B$9:$W$430,22,FALSE)</f>
        <v>17-542856-Title I-141</v>
      </c>
      <c r="O184" s="4"/>
      <c r="P184" s="4"/>
      <c r="Q184" s="4"/>
      <c r="R184" s="4"/>
      <c r="S184" s="4"/>
      <c r="T184" s="4"/>
      <c r="V184" s="11" t="str">
        <f>VLOOKUP(B184,'[9]Federal Grants'!$B$9:$W$430,22,FALSE)</f>
        <v>2017-542856-IDEA-341</v>
      </c>
      <c r="Z184" s="11" t="str">
        <f>VLOOKUP(B184,[24]!Table6623[[Agency Code 
(3)]:[DPI Grant Number 
(13)]],22,FALSE)</f>
        <v>17-542856-Pre-S-347</v>
      </c>
      <c r="AC184" s="4" t="str">
        <f>CONCATENATE("17","-",B184,"-",367,"-","CLC")</f>
        <v>17-542856-367-CLC</v>
      </c>
      <c r="AE184" s="10" t="str">
        <f>VLOOKUP(B184,'[14]Federal Grants'!$B$8:$W$33,22,FALSE)</f>
        <v>FY 2017-542856-R&amp;LI-368</v>
      </c>
      <c r="AF184" s="10" t="str">
        <f>VLOOKUP(B184,'[15]Federal Grants'!$B$9:$W$312,22,FALSE)</f>
        <v>17-542856-Title III A-391</v>
      </c>
      <c r="AH184" s="10" t="str">
        <f>VLOOKUP(B184,'[17]Federal Grants'!$B$9:$W$430,22,FALSE)</f>
        <v>17-542856-Title II-365</v>
      </c>
    </row>
    <row r="185" spans="1:34" x14ac:dyDescent="0.25">
      <c r="A185" s="10" t="s">
        <v>185</v>
      </c>
      <c r="B185" s="13" t="s">
        <v>704</v>
      </c>
      <c r="D185" s="10" t="str">
        <f t="shared" si="19"/>
        <v>2017-673862-NSL-547</v>
      </c>
      <c r="I185" s="9"/>
      <c r="K185" s="4"/>
      <c r="N185" s="4" t="str">
        <f>VLOOKUP(B185,'[5]Federal Grants'!$B$9:$W$430,22,FALSE)</f>
        <v>17-673862-Title I-141</v>
      </c>
      <c r="O185" s="4"/>
      <c r="P185" s="4"/>
      <c r="Q185" s="4"/>
      <c r="R185" s="4"/>
      <c r="S185" s="4"/>
      <c r="T185" s="4"/>
      <c r="V185" s="11" t="str">
        <f>VLOOKUP(B185,'[9]Federal Grants'!$B$9:$W$430,22,FALSE)</f>
        <v>2017-673862-IDEA-341</v>
      </c>
      <c r="Z185" s="11" t="str">
        <f>VLOOKUP(B185,[24]!Table6623[[Agency Code 
(3)]:[DPI Grant Number 
(13)]],22,FALSE)</f>
        <v>17-673862-Pre-S-347</v>
      </c>
      <c r="AC185" s="4"/>
      <c r="AH185" s="10" t="str">
        <f>VLOOKUP(B185,'[17]Federal Grants'!$B$9:$W$430,22,FALSE)</f>
        <v>17-673862-Title II-365</v>
      </c>
    </row>
    <row r="186" spans="1:34" x14ac:dyDescent="0.25">
      <c r="A186" s="10" t="s">
        <v>186</v>
      </c>
      <c r="B186" s="13" t="s">
        <v>705</v>
      </c>
      <c r="D186" s="10" t="str">
        <f t="shared" si="19"/>
        <v>2017-642885-NSL-547</v>
      </c>
      <c r="I186" s="9"/>
      <c r="K186" s="4"/>
      <c r="N186" s="4" t="str">
        <f>VLOOKUP(B186,'[5]Federal Grants'!$B$9:$W$430,22,FALSE)</f>
        <v>17-642885-Title I-141</v>
      </c>
      <c r="O186" s="4"/>
      <c r="P186" s="4"/>
      <c r="Q186" s="4"/>
      <c r="R186" s="4"/>
      <c r="S186" s="4"/>
      <c r="T186" s="4"/>
      <c r="V186" s="11" t="str">
        <f>VLOOKUP(B186,'[9]Federal Grants'!$B$9:$W$430,22,FALSE)</f>
        <v>2017-642885-IDEA-341</v>
      </c>
      <c r="Z186" s="11" t="str">
        <f>VLOOKUP(B186,[24]!Table6623[[Agency Code 
(3)]:[DPI Grant Number 
(13)]],22,FALSE)</f>
        <v>17-642885-Pre-S-347</v>
      </c>
      <c r="AC186" s="4"/>
      <c r="AF186" s="10" t="str">
        <f>VLOOKUP(B186,'[15]Federal Grants'!$B$9:$W$312,22,FALSE)</f>
        <v>17-642885-Title III A-391</v>
      </c>
      <c r="AH186" s="10" t="str">
        <f>VLOOKUP(B186,'[17]Federal Grants'!$B$9:$W$430,22,FALSE)</f>
        <v>17-642885-Title II-365</v>
      </c>
    </row>
    <row r="187" spans="1:34" x14ac:dyDescent="0.25">
      <c r="A187" s="10" t="s">
        <v>187</v>
      </c>
      <c r="B187" s="13" t="s">
        <v>706</v>
      </c>
      <c r="D187" s="10" t="str">
        <f t="shared" si="19"/>
        <v>2017-642884-NSL-547</v>
      </c>
      <c r="I187" s="9"/>
      <c r="K187" s="4"/>
      <c r="N187" s="4" t="str">
        <f>VLOOKUP(B187,'[5]Federal Grants'!$B$9:$W$430,22,FALSE)</f>
        <v>17-642884-Title I-141</v>
      </c>
      <c r="O187" s="4"/>
      <c r="P187" s="4"/>
      <c r="Q187" s="4"/>
      <c r="R187" s="4"/>
      <c r="S187" s="4"/>
      <c r="T187" s="4"/>
      <c r="V187" s="11" t="str">
        <f>VLOOKUP(B187,'[9]Federal Grants'!$B$9:$W$430,22,FALSE)</f>
        <v>2017-642884-IDEA-341</v>
      </c>
      <c r="X187" s="10" t="str">
        <f>VLOOKUP(B187,'[11]Federal Grants'!$B$8:$W$80,22, FALSE)</f>
        <v>2017-642884-CP-CTE-400</v>
      </c>
      <c r="Z187" s="11" t="str">
        <f>VLOOKUP(B187,[24]!Table6623[[Agency Code 
(3)]:[DPI Grant Number 
(13)]],22,FALSE)</f>
        <v>17-642884-Pre-S-347</v>
      </c>
      <c r="AC187" s="4"/>
      <c r="AF187" s="10" t="str">
        <f>VLOOKUP(B187,'[15]Federal Grants'!$B$9:$W$312,22,FALSE)</f>
        <v>17-642884-Title III A-391</v>
      </c>
      <c r="AH187" s="10" t="str">
        <f>VLOOKUP(B187,'[17]Federal Grants'!$B$9:$W$430,22,FALSE)</f>
        <v>17-642884-Title II-365</v>
      </c>
    </row>
    <row r="188" spans="1:34" x14ac:dyDescent="0.25">
      <c r="A188" s="10" t="s">
        <v>188</v>
      </c>
      <c r="B188" s="14" t="s">
        <v>707</v>
      </c>
      <c r="D188" s="10" t="str">
        <f t="shared" si="19"/>
        <v>2017-092891-NSL-547</v>
      </c>
      <c r="F188" s="11" t="str">
        <f>CONCATENATE(2017,"-",B188,"-","NSL-Snacks","-",566)</f>
        <v>2017-092891-NSL-Snacks-566</v>
      </c>
      <c r="I188" s="9" t="str">
        <f>VLOOKUP(B188,[38]Sheet1!$D$2:$F$180,3,FALSE)</f>
        <v>2017-092891-SFSP-586</v>
      </c>
      <c r="K188" s="4"/>
      <c r="N188" s="4" t="str">
        <f>VLOOKUP(B188,'[5]Federal Grants'!$B$9:$W$430,22,FALSE)</f>
        <v>17-092891-Title I-141</v>
      </c>
      <c r="O188" s="4"/>
      <c r="P188" s="4"/>
      <c r="Q188" s="4"/>
      <c r="R188" s="4"/>
      <c r="S188" s="4"/>
      <c r="T188" s="4"/>
      <c r="V188" s="11" t="str">
        <f>VLOOKUP(B188,'[9]Federal Grants'!$B$9:$W$430,22,FALSE)</f>
        <v>2017-092891-IDEA-341</v>
      </c>
      <c r="Z188" s="11" t="str">
        <f>VLOOKUP(B188,[24]!Table6623[[Agency Code 
(3)]:[DPI Grant Number 
(13)]],22,FALSE)</f>
        <v>17-092891-Pre-S-347</v>
      </c>
      <c r="AC188" s="4"/>
      <c r="AF188" s="10" t="str">
        <f>VLOOKUP(B188,'[15]Federal Grants'!$B$9:$W$312,22,FALSE)</f>
        <v>17-092891-Title III A-391</v>
      </c>
      <c r="AH188" s="10" t="str">
        <f>VLOOKUP(B188,'[17]Federal Grants'!$B$9:$W$430,22,FALSE)</f>
        <v>17-092891-Title II-365</v>
      </c>
    </row>
    <row r="189" spans="1:34" x14ac:dyDescent="0.25">
      <c r="A189" s="10" t="s">
        <v>189</v>
      </c>
      <c r="B189" s="13" t="s">
        <v>708</v>
      </c>
      <c r="C189" s="10" t="str">
        <f>CONCATENATE(2017,"-",B189,"-","SB","-",546)</f>
        <v>2017-282898-SB-546</v>
      </c>
      <c r="D189" s="10" t="str">
        <f t="shared" si="19"/>
        <v>2017-282898-NSL-547</v>
      </c>
      <c r="G189" s="10" t="str">
        <f>VLOOKUP(B189,[39]Sheet1!$D$2:$F$107,3,FALSE)</f>
        <v>2017-282898-SMP-548</v>
      </c>
      <c r="I189" s="9"/>
      <c r="K189" s="4"/>
      <c r="N189" s="4" t="str">
        <f>VLOOKUP(B189,'[5]Federal Grants'!$B$9:$W$430,22,FALSE)</f>
        <v>17-282898-Title I-141</v>
      </c>
      <c r="O189" s="4" t="str">
        <f>VLOOKUP(B189,'[6]Federal Grants'!$B$9:$W$44,22,FALSE)</f>
        <v>2017-282898-Focus-145</v>
      </c>
      <c r="P189" s="4"/>
      <c r="Q189" s="4"/>
      <c r="R189" s="4"/>
      <c r="S189" s="4"/>
      <c r="T189" s="4"/>
      <c r="V189" s="11" t="str">
        <f>VLOOKUP(B189,'[9]Federal Grants'!$B$9:$W$430,22,FALSE)</f>
        <v>2017-282898-IDEA-341</v>
      </c>
      <c r="W189" s="11" t="str">
        <f>VLOOKUP(B189,'[10]Federal Grants'!$B$8:$W$66,22,FALSE)</f>
        <v>2017-282898-IDEA-342</v>
      </c>
      <c r="Z189" s="11" t="str">
        <f>VLOOKUP(B189,[24]!Table6623[[Agency Code 
(3)]:[DPI Grant Number 
(13)]],22,FALSE)</f>
        <v>17-282898-Pre-S-347</v>
      </c>
      <c r="AC189" s="4"/>
      <c r="AF189" s="10" t="str">
        <f>VLOOKUP(B189,'[15]Federal Grants'!$B$9:$W$312,22,FALSE)</f>
        <v>17-282898-Title III A-391</v>
      </c>
      <c r="AH189" s="10" t="str">
        <f>VLOOKUP(B189,'[17]Federal Grants'!$B$9:$W$430,22,FALSE)</f>
        <v>17-282898-Title II-365</v>
      </c>
    </row>
    <row r="190" spans="1:34" x14ac:dyDescent="0.25">
      <c r="A190" s="10" t="s">
        <v>190</v>
      </c>
      <c r="B190" s="13" t="s">
        <v>709</v>
      </c>
      <c r="D190" s="10" t="str">
        <f t="shared" si="19"/>
        <v>2017-433647-NSL-547</v>
      </c>
      <c r="I190" s="9"/>
      <c r="K190" s="4"/>
      <c r="N190" s="4" t="str">
        <f>VLOOKUP(B190,'[5]Federal Grants'!$B$9:$W$430,22,FALSE)</f>
        <v>17-433647-Title I-141</v>
      </c>
      <c r="O190" s="4"/>
      <c r="P190" s="4"/>
      <c r="Q190" s="4"/>
      <c r="R190" s="4"/>
      <c r="S190" s="4"/>
      <c r="T190" s="4"/>
      <c r="V190" s="11" t="str">
        <f>VLOOKUP(B190,'[9]Federal Grants'!$B$9:$W$430,22,FALSE)</f>
        <v>2017-433647-IDEA-341</v>
      </c>
      <c r="Z190" s="11" t="str">
        <f>VLOOKUP(B190,[24]!Table6623[[Agency Code 
(3)]:[DPI Grant Number 
(13)]],22,FALSE)</f>
        <v>17-433647-Pre-S-347</v>
      </c>
      <c r="AC190" s="4"/>
      <c r="AF190" s="10" t="str">
        <f>VLOOKUP(B190,'[15]Federal Grants'!$B$9:$W$312,22,FALSE)</f>
        <v>17-433647-Title III A-391</v>
      </c>
      <c r="AH190" s="10" t="str">
        <f>VLOOKUP(B190,'[17]Federal Grants'!$B$9:$W$430,22,FALSE)</f>
        <v>17-433647-Title II-365</v>
      </c>
    </row>
    <row r="191" spans="1:34" x14ac:dyDescent="0.25">
      <c r="A191" s="10" t="s">
        <v>191</v>
      </c>
      <c r="B191" s="13" t="s">
        <v>710</v>
      </c>
      <c r="D191" s="10" t="str">
        <f t="shared" si="19"/>
        <v>2017-222912-NSL-547</v>
      </c>
      <c r="G191" s="10" t="str">
        <f>VLOOKUP(B191,[39]Sheet1!$D$2:$F$107,3,FALSE)</f>
        <v>2017-222912-SMP-548</v>
      </c>
      <c r="I191" s="9"/>
      <c r="J191" s="10" t="str">
        <f>VLOOKUP(B191,'[1]Federal Grants'!$B$9:$W$28,22,FALSE)</f>
        <v>FY 17-222912-Equip-531</v>
      </c>
      <c r="K191" s="4"/>
      <c r="N191" s="4" t="str">
        <f>VLOOKUP(B191,'[5]Federal Grants'!$B$9:$W$430,22,FALSE)</f>
        <v>17-222912-Title I-141</v>
      </c>
      <c r="O191" s="4"/>
      <c r="P191" s="4"/>
      <c r="Q191" s="4"/>
      <c r="R191" s="4"/>
      <c r="S191" s="4"/>
      <c r="T191" s="4"/>
      <c r="V191" s="11" t="str">
        <f>VLOOKUP(B191,'[9]Federal Grants'!$B$9:$W$430,22,FALSE)</f>
        <v>2017-222912-IDEA-341</v>
      </c>
      <c r="Z191" s="11" t="str">
        <f>VLOOKUP(B191,[24]!Table6623[[Agency Code 
(3)]:[DPI Grant Number 
(13)]],22,FALSE)</f>
        <v>17-222912-Pre-S-347</v>
      </c>
      <c r="AC191" s="4"/>
      <c r="AH191" s="10" t="str">
        <f>VLOOKUP(B191,'[17]Federal Grants'!$B$9:$W$430,22,FALSE)</f>
        <v>17-222912-Title II-365</v>
      </c>
    </row>
    <row r="192" spans="1:34" x14ac:dyDescent="0.25">
      <c r="A192" s="10" t="s">
        <v>192</v>
      </c>
      <c r="B192" s="13" t="s">
        <v>711</v>
      </c>
      <c r="C192" s="10" t="str">
        <f>CONCATENATE(2017,"-",B192,"-","SB","-",546)</f>
        <v>2017-212940-SB-546</v>
      </c>
      <c r="D192" s="10" t="str">
        <f t="shared" si="19"/>
        <v>2017-212940-NSL-547</v>
      </c>
      <c r="H192" s="10" t="s">
        <v>1940</v>
      </c>
      <c r="I192" s="9"/>
      <c r="K192" s="4"/>
      <c r="N192" s="4" t="str">
        <f>VLOOKUP(B192,'[5]Federal Grants'!$B$9:$W$430,22,FALSE)</f>
        <v>17-212940-Title I-141</v>
      </c>
      <c r="O192" s="4"/>
      <c r="P192" s="4"/>
      <c r="Q192" s="4"/>
      <c r="R192" s="4"/>
      <c r="S192" s="4"/>
      <c r="T192" s="4"/>
      <c r="V192" s="11" t="str">
        <f>VLOOKUP(B192,'[9]Federal Grants'!$B$9:$W$430,22,FALSE)</f>
        <v>2017-212940-IDEA-341</v>
      </c>
      <c r="Z192" s="11" t="str">
        <f>VLOOKUP(B192,[24]!Table6623[[Agency Code 
(3)]:[DPI Grant Number 
(13)]],22,FALSE)</f>
        <v>17-212940-Pre-S-347</v>
      </c>
      <c r="AC192" s="4"/>
      <c r="AF192" s="10" t="str">
        <f>VLOOKUP(B192,'[15]Federal Grants'!$B$9:$W$312,22,FALSE)</f>
        <v>17-212940-Title III A-391</v>
      </c>
      <c r="AH192" s="10" t="str">
        <f>VLOOKUP(B192,'[17]Federal Grants'!$B$9:$W$430,22,FALSE)</f>
        <v>17-212940-Title II-365</v>
      </c>
    </row>
    <row r="193" spans="1:38" x14ac:dyDescent="0.25">
      <c r="A193" s="10" t="s">
        <v>193</v>
      </c>
      <c r="B193" s="13" t="s">
        <v>712</v>
      </c>
      <c r="C193" s="42"/>
      <c r="D193" s="10" t="str">
        <f t="shared" si="19"/>
        <v>2017-422961-NSL-547</v>
      </c>
      <c r="H193" s="42"/>
      <c r="I193" s="9"/>
      <c r="K193" s="4"/>
      <c r="N193" s="4" t="str">
        <f>VLOOKUP(B193,'[5]Federal Grants'!$B$9:$W$430,22,FALSE)</f>
        <v>17-422961-Title I-141</v>
      </c>
      <c r="O193" s="4"/>
      <c r="P193" s="4"/>
      <c r="Q193" s="4"/>
      <c r="R193" s="4"/>
      <c r="S193" s="4"/>
      <c r="T193" s="4"/>
      <c r="V193" s="11" t="str">
        <f>VLOOKUP(B193,'[9]Federal Grants'!$B$9:$W$430,22,FALSE)</f>
        <v>2017-422961-IDEA-341</v>
      </c>
      <c r="Z193" s="11" t="str">
        <f>VLOOKUP(B193,[24]!Table6623[[Agency Code 
(3)]:[DPI Grant Number 
(13)]],22,FALSE)</f>
        <v>17-422961-Pre-S-347</v>
      </c>
      <c r="AC193" s="4"/>
      <c r="AF193" s="10" t="str">
        <f>VLOOKUP(B193,'[15]Federal Grants'!$B$9:$W$312,22,FALSE)</f>
        <v>17-422961-Title III A-391</v>
      </c>
      <c r="AH193" s="10" t="str">
        <f>VLOOKUP(B193,'[17]Federal Grants'!$B$9:$W$430,22,FALSE)</f>
        <v>17-422961-Title II-365</v>
      </c>
    </row>
    <row r="194" spans="1:38" x14ac:dyDescent="0.25">
      <c r="A194" s="10" t="s">
        <v>194</v>
      </c>
      <c r="B194" s="13" t="s">
        <v>713</v>
      </c>
      <c r="D194" s="10" t="str">
        <f t="shared" si="19"/>
        <v>2017-643087-NSL-547</v>
      </c>
      <c r="G194" s="10" t="str">
        <f>VLOOKUP(B194,[39]Sheet1!$D$2:$F$107,3,FALSE)</f>
        <v>2017-643087-SMP-548</v>
      </c>
      <c r="I194" s="9"/>
      <c r="K194" s="4"/>
      <c r="N194" s="4" t="str">
        <f>VLOOKUP(B194,'[5]Federal Grants'!$B$9:$W$430,22,FALSE)</f>
        <v>17-643087-Title I-141</v>
      </c>
      <c r="O194" s="4"/>
      <c r="P194" s="4"/>
      <c r="Q194" s="4"/>
      <c r="R194" s="4"/>
      <c r="S194" s="4"/>
      <c r="T194" s="4"/>
      <c r="V194" s="11" t="str">
        <f>VLOOKUP(B194,'[9]Federal Grants'!$B$9:$W$430,22,FALSE)</f>
        <v>2017-643087-IDEA-341</v>
      </c>
      <c r="Z194" s="11" t="str">
        <f>VLOOKUP(B194,[24]!Table6623[[Agency Code 
(3)]:[DPI Grant Number 
(13)]],22,FALSE)</f>
        <v>17-643087-Pre-S-347</v>
      </c>
      <c r="AC194" s="4"/>
      <c r="AH194" s="10" t="str">
        <f>VLOOKUP(B194,'[17]Federal Grants'!$B$9:$W$430,22,FALSE)</f>
        <v>17-643087-Title II-365</v>
      </c>
    </row>
    <row r="195" spans="1:38" x14ac:dyDescent="0.25">
      <c r="A195" s="10" t="s">
        <v>195</v>
      </c>
      <c r="B195" s="13" t="s">
        <v>714</v>
      </c>
      <c r="D195" s="10" t="str">
        <f t="shared" si="19"/>
        <v>2017-643094-NSL-547</v>
      </c>
      <c r="I195" s="9"/>
      <c r="K195" s="4"/>
      <c r="N195" s="4" t="str">
        <f>VLOOKUP(B195,'[5]Federal Grants'!$B$9:$W$430,22,FALSE)</f>
        <v>17-643094-Title I-141</v>
      </c>
      <c r="O195" s="4"/>
      <c r="P195" s="4"/>
      <c r="Q195" s="4"/>
      <c r="R195" s="4"/>
      <c r="S195" s="4"/>
      <c r="T195" s="4"/>
      <c r="V195" s="11" t="str">
        <f>VLOOKUP(B195,'[9]Federal Grants'!$B$9:$W$430,22,FALSE)</f>
        <v>2017-643094-IDEA-341</v>
      </c>
      <c r="Z195" s="11" t="str">
        <f>VLOOKUP(B195,[24]!Table6623[[Agency Code 
(3)]:[DPI Grant Number 
(13)]],22,FALSE)</f>
        <v>17-643094-Pre-S-347</v>
      </c>
      <c r="AC195" s="4"/>
      <c r="AH195" s="10" t="str">
        <f>VLOOKUP(B195,'[17]Federal Grants'!$B$9:$W$430,22,FALSE)</f>
        <v>17-643094-Title II-365</v>
      </c>
    </row>
    <row r="196" spans="1:38" x14ac:dyDescent="0.25">
      <c r="A196" s="10" t="s">
        <v>196</v>
      </c>
      <c r="B196" s="13" t="s">
        <v>715</v>
      </c>
      <c r="D196" s="10" t="str">
        <f t="shared" si="19"/>
        <v>2017-443129-NSL-547</v>
      </c>
      <c r="G196" s="10" t="str">
        <f>VLOOKUP(B196,[39]Sheet1!$D$2:$F$107,3,FALSE)</f>
        <v>2017-443129-SMP-548</v>
      </c>
      <c r="I196" s="9"/>
      <c r="K196" s="4"/>
      <c r="N196" s="4" t="str">
        <f>VLOOKUP(B196,'[5]Federal Grants'!$B$9:$W$430,22,FALSE)</f>
        <v>17-443129-Title I-141</v>
      </c>
      <c r="O196" s="4"/>
      <c r="P196" s="4"/>
      <c r="Q196" s="4"/>
      <c r="R196" s="4"/>
      <c r="S196" s="4"/>
      <c r="T196" s="4"/>
      <c r="V196" s="11" t="str">
        <f>VLOOKUP(B196,'[9]Federal Grants'!$B$9:$W$430,22,FALSE)</f>
        <v>2017-443129-IDEA-341</v>
      </c>
      <c r="Z196" s="11" t="str">
        <f>VLOOKUP(B196,[24]!Table6623[[Agency Code 
(3)]:[DPI Grant Number 
(13)]],22,FALSE)</f>
        <v>17-443129-Pre-S-347</v>
      </c>
      <c r="AC196" s="4"/>
      <c r="AF196" s="10" t="str">
        <f>VLOOKUP(B196,'[15]Federal Grants'!$B$9:$W$312,22,FALSE)</f>
        <v>17-443129-Title III A-391</v>
      </c>
      <c r="AH196" s="10" t="str">
        <f>VLOOKUP(B196,'[17]Federal Grants'!$B$9:$W$430,22,FALSE)</f>
        <v>17-443129-Title II-365</v>
      </c>
    </row>
    <row r="197" spans="1:38" x14ac:dyDescent="0.25">
      <c r="A197" s="10" t="s">
        <v>197</v>
      </c>
      <c r="B197" s="13" t="s">
        <v>716</v>
      </c>
      <c r="C197" s="10" t="str">
        <f t="shared" ref="C197:C198" si="27">CONCATENATE(2017,"-",B197,"-","SB","-",546)</f>
        <v>2017-113150-SB-546</v>
      </c>
      <c r="D197" s="10" t="str">
        <f t="shared" si="19"/>
        <v>2017-113150-NSL-547</v>
      </c>
      <c r="I197" s="9"/>
      <c r="K197" s="4"/>
      <c r="N197" s="4" t="str">
        <f>VLOOKUP(B197,'[5]Federal Grants'!$B$9:$W$430,22,FALSE)</f>
        <v>17-113150-Title I-141</v>
      </c>
      <c r="O197" s="4"/>
      <c r="P197" s="4"/>
      <c r="Q197" s="4"/>
      <c r="R197" s="4"/>
      <c r="S197" s="4"/>
      <c r="T197" s="4"/>
      <c r="V197" s="11" t="str">
        <f>VLOOKUP(B197,'[9]Federal Grants'!$B$9:$W$430,22,FALSE)</f>
        <v>2017-113150-IDEA-341</v>
      </c>
      <c r="Z197" s="11" t="str">
        <f>VLOOKUP(B197,[24]!Table6623[[Agency Code 
(3)]:[DPI Grant Number 
(13)]],22,FALSE)</f>
        <v>17-113150-Pre-S-347</v>
      </c>
      <c r="AC197" s="4"/>
      <c r="AF197" s="10" t="str">
        <f>VLOOKUP(B197,'[15]Federal Grants'!$B$9:$W$312,22,FALSE)</f>
        <v>17-113150-Title III A-391</v>
      </c>
      <c r="AH197" s="10" t="str">
        <f>VLOOKUP(B197,'[17]Federal Grants'!$B$9:$W$430,22,FALSE)</f>
        <v>17-113150-Title II-365</v>
      </c>
    </row>
    <row r="198" spans="1:38" x14ac:dyDescent="0.25">
      <c r="A198" s="10" t="s">
        <v>198</v>
      </c>
      <c r="B198" s="13" t="s">
        <v>717</v>
      </c>
      <c r="C198" s="10" t="str">
        <f t="shared" si="27"/>
        <v>2017-143171-SB-546</v>
      </c>
      <c r="D198" s="10" t="str">
        <f t="shared" si="19"/>
        <v>2017-143171-NSL-547</v>
      </c>
      <c r="I198" s="9"/>
      <c r="K198" s="4"/>
      <c r="N198" s="4" t="str">
        <f>VLOOKUP(B198,'[5]Federal Grants'!$B$9:$W$430,22,FALSE)</f>
        <v>17-143171-Title I-141</v>
      </c>
      <c r="O198" s="4"/>
      <c r="P198" s="4"/>
      <c r="Q198" s="4"/>
      <c r="R198" s="4"/>
      <c r="S198" s="4"/>
      <c r="T198" s="4"/>
      <c r="V198" s="11" t="str">
        <f>VLOOKUP(B198,'[9]Federal Grants'!$B$9:$W$430,22,FALSE)</f>
        <v>2017-143171-IDEA-341</v>
      </c>
      <c r="Z198" s="11" t="str">
        <f>VLOOKUP(B198,[24]!Table6623[[Agency Code 
(3)]:[DPI Grant Number 
(13)]],22,FALSE)</f>
        <v>17-143171-Pre-S-347</v>
      </c>
      <c r="AC198" s="4"/>
      <c r="AD198" s="10" t="str">
        <f>VLOOKUP(B198,'[13]Federal Grants'!$B$8:$W$26,22,FALSE)</f>
        <v>2016-17-143171-SPDG-349</v>
      </c>
      <c r="AF198" s="10" t="str">
        <f>VLOOKUP(B198,'[15]Federal Grants'!$B$9:$W$312,22,FALSE)</f>
        <v>17-143171-Title III A-391</v>
      </c>
      <c r="AH198" s="10" t="str">
        <f>VLOOKUP(B198,'[17]Federal Grants'!$B$9:$W$430,22,FALSE)</f>
        <v>17-143171-Title II-365</v>
      </c>
    </row>
    <row r="199" spans="1:38" x14ac:dyDescent="0.25">
      <c r="A199" s="10" t="s">
        <v>199</v>
      </c>
      <c r="B199" s="13" t="s">
        <v>718</v>
      </c>
      <c r="D199" s="10" t="str">
        <f t="shared" si="19"/>
        <v>2017-103206-NSL-547</v>
      </c>
      <c r="I199" s="9" t="str">
        <f>VLOOKUP(B199,[38]Sheet1!$D$2:$F$180,3,FALSE)</f>
        <v>2017-103206-SFSP-586</v>
      </c>
      <c r="K199" s="4" t="str">
        <f>VLOOKUP(B199,'[2]Federal Grants'!$B$8:$W$57,22,FALSE)</f>
        <v>2016-103206-FF&amp;VP-594</v>
      </c>
      <c r="L199" s="11" t="str">
        <f>VLOOKUP(B199,'[3]Federal Grants'!$B$9:$W$58,22,0)</f>
        <v>2017-103206-FF&amp;V-376</v>
      </c>
      <c r="N199" s="4" t="str">
        <f>VLOOKUP(B199,'[5]Federal Grants'!$B$9:$W$430,22,FALSE)</f>
        <v>17-103206-Title I-141</v>
      </c>
      <c r="O199" s="4"/>
      <c r="P199" s="4"/>
      <c r="Q199" s="4"/>
      <c r="R199" s="4"/>
      <c r="S199" s="4"/>
      <c r="T199" s="4"/>
      <c r="V199" s="11" t="str">
        <f>VLOOKUP(B199,'[9]Federal Grants'!$B$9:$W$430,22,FALSE)</f>
        <v>2017-103206-IDEA-341</v>
      </c>
      <c r="Z199" s="11" t="str">
        <f>VLOOKUP(B199,[24]!Table6623[[Agency Code 
(3)]:[DPI Grant Number 
(13)]],22,FALSE)</f>
        <v>17-103206-Pre-S-347</v>
      </c>
      <c r="AC199" s="4"/>
      <c r="AH199" s="10" t="str">
        <f>VLOOKUP(B199,'[17]Federal Grants'!$B$9:$W$430,22,FALSE)</f>
        <v>17-103206-Title II-365</v>
      </c>
    </row>
    <row r="200" spans="1:38" x14ac:dyDescent="0.25">
      <c r="A200" s="10" t="s">
        <v>200</v>
      </c>
      <c r="B200" s="13" t="s">
        <v>719</v>
      </c>
      <c r="C200" s="10" t="str">
        <f>CONCATENATE(2017,"-",B200,"-","SB","-",546)</f>
        <v>2017-483213-SB-546</v>
      </c>
      <c r="D200" s="10" t="str">
        <f t="shared" si="19"/>
        <v>2017-483213-NSL-547</v>
      </c>
      <c r="I200" s="9"/>
      <c r="K200" s="4"/>
      <c r="N200" s="4" t="str">
        <f>VLOOKUP(B200,'[5]Federal Grants'!$B$9:$W$430,22,FALSE)</f>
        <v>17-483213-Title I-141</v>
      </c>
      <c r="O200" s="4"/>
      <c r="P200" s="4"/>
      <c r="Q200" s="4"/>
      <c r="R200" s="4"/>
      <c r="S200" s="4"/>
      <c r="T200" s="4"/>
      <c r="V200" s="11" t="str">
        <f>VLOOKUP(B200,'[9]Federal Grants'!$B$9:$W$430,22,FALSE)</f>
        <v>2017-483213-IDEA-341</v>
      </c>
      <c r="Z200" s="11" t="str">
        <f>VLOOKUP(B200,[24]!Table6623[[Agency Code 
(3)]:[DPI Grant Number 
(13)]],22,FALSE)</f>
        <v>17-483213-Pre-S-347</v>
      </c>
      <c r="AC200" s="4"/>
      <c r="AF200" s="10" t="str">
        <f>VLOOKUP(B200,'[15]Federal Grants'!$B$9:$W$312,22,FALSE)</f>
        <v>17-483213-Title III A-391</v>
      </c>
      <c r="AH200" s="10" t="str">
        <f>VLOOKUP(B200,'[17]Federal Grants'!$B$9:$W$430,22,FALSE)</f>
        <v>17-483213-Title II-365</v>
      </c>
    </row>
    <row r="201" spans="1:38" x14ac:dyDescent="0.25">
      <c r="A201" s="10" t="s">
        <v>201</v>
      </c>
      <c r="B201" s="13" t="s">
        <v>720</v>
      </c>
      <c r="D201" s="10" t="str">
        <f t="shared" si="19"/>
        <v>2017-313220-NSL-547</v>
      </c>
      <c r="I201" s="9"/>
      <c r="K201" s="4"/>
      <c r="N201" s="4" t="str">
        <f>VLOOKUP(B201,'[5]Federal Grants'!$B$9:$W$430,22,FALSE)</f>
        <v>17-313220-Title I-141</v>
      </c>
      <c r="O201" s="4"/>
      <c r="P201" s="4"/>
      <c r="Q201" s="4"/>
      <c r="R201" s="4"/>
      <c r="S201" s="4"/>
      <c r="T201" s="4"/>
      <c r="V201" s="11" t="str">
        <f>VLOOKUP(B201,'[9]Federal Grants'!$B$9:$W$430,22,FALSE)</f>
        <v>2017-313220-IDEA-341</v>
      </c>
      <c r="Z201" s="11" t="str">
        <f>VLOOKUP(B201,[24]!Table6623[[Agency Code 
(3)]:[DPI Grant Number 
(13)]],22,FALSE)</f>
        <v>17-313220-Pre-S-347</v>
      </c>
      <c r="AC201" s="4"/>
      <c r="AF201" s="10" t="str">
        <f>VLOOKUP(B201,'[15]Federal Grants'!$B$9:$W$312,22,FALSE)</f>
        <v>17-313220-Title III A-391</v>
      </c>
      <c r="AH201" s="10" t="str">
        <f>VLOOKUP(B201,'[17]Federal Grants'!$B$9:$W$430,22,FALSE)</f>
        <v>17-313220-Title II-365</v>
      </c>
    </row>
    <row r="202" spans="1:38" x14ac:dyDescent="0.25">
      <c r="A202" s="10" t="s">
        <v>202</v>
      </c>
      <c r="B202" s="13" t="s">
        <v>721</v>
      </c>
      <c r="C202" s="10" t="str">
        <f>CONCATENATE(2017,"-",B202,"-","SB","-",546)</f>
        <v>2017-133269-SB-546</v>
      </c>
      <c r="D202" s="10" t="str">
        <f t="shared" si="19"/>
        <v>2017-133269-NSL-547</v>
      </c>
      <c r="E202" s="11" t="str">
        <f>CONCATENATE(2017,"-",B202,"-","NSL-Snacks","-",561)</f>
        <v>2017-133269-NSL-Snacks-561</v>
      </c>
      <c r="F202" s="11" t="str">
        <f>CONCATENATE(2017,"-",B202,"-","NSL-Snacks","-",566)</f>
        <v>2017-133269-NSL-Snacks-566</v>
      </c>
      <c r="I202" s="9" t="str">
        <f>VLOOKUP(B202,[38]Sheet1!$D$2:$F$180,3,FALSE)</f>
        <v>2017-133269-SFSP-586</v>
      </c>
      <c r="J202" s="10" t="str">
        <f>VLOOKUP(B202,'[1]Federal Grants'!$B$9:$W$28,22,FALSE)</f>
        <v>FY 17-133269-Equip-531</v>
      </c>
      <c r="K202" s="4" t="str">
        <f>VLOOKUP(B202,'[2]Federal Grants'!$B$8:$W$57,22,FALSE)</f>
        <v>2016-133269-FF&amp;VP-594</v>
      </c>
      <c r="L202" s="11" t="str">
        <f>VLOOKUP(B202,'[3]Federal Grants'!$B$9:$W$58,22,0)</f>
        <v>2017-133269-FF&amp;V-376</v>
      </c>
      <c r="N202" s="4" t="str">
        <f>VLOOKUP(B202,'[5]Federal Grants'!$B$9:$W$430,22,FALSE)</f>
        <v>17-133269-Title I-141</v>
      </c>
      <c r="O202" s="4" t="str">
        <f>VLOOKUP(B202,'[6]Federal Grants'!$B$9:$W$44,22,FALSE)</f>
        <v>2017-133269-Focus-145</v>
      </c>
      <c r="P202" s="4"/>
      <c r="Q202" s="4"/>
      <c r="R202" s="10" t="s">
        <v>2035</v>
      </c>
      <c r="S202" s="4"/>
      <c r="T202" s="4"/>
      <c r="V202" s="11" t="str">
        <f>VLOOKUP(B202,'[9]Federal Grants'!$B$9:$W$430,22,FALSE)</f>
        <v>2017-133269-IDEA-341</v>
      </c>
      <c r="W202" s="11" t="str">
        <f>VLOOKUP(B202,'[10]Federal Grants'!$B$8:$W$66,22,FALSE)</f>
        <v>2017-133269-IDEA-342</v>
      </c>
      <c r="X202" s="10" t="str">
        <f>VLOOKUP(B202,'[11]Federal Grants'!$B$8:$W$80,22, FALSE)</f>
        <v>2017-133269-CP-CTE-400</v>
      </c>
      <c r="Z202" s="11" t="str">
        <f>VLOOKUP(B202,[24]!Table6623[[Agency Code 
(3)]:[DPI Grant Number 
(13)]],22,FALSE)</f>
        <v>17-133269-Pre-S-347</v>
      </c>
      <c r="AB202" s="10" t="str">
        <f>VLOOKUP(B202,'[12]Federal Grants'!$B$8:$W$22,22,FALSE)</f>
        <v>2017-133269-Homeless-335</v>
      </c>
      <c r="AC202" s="4" t="str">
        <f>CONCATENATE("17","-",B202,"-",367,"-","CLC")</f>
        <v>17-133269-367-CLC</v>
      </c>
      <c r="AF202" s="10" t="str">
        <f>VLOOKUP(B202,'[15]Federal Grants'!$B$9:$W$312,22,FALSE)</f>
        <v>17-133269-Title III A-391</v>
      </c>
      <c r="AH202" s="10" t="str">
        <f>VLOOKUP(B202,'[17]Federal Grants'!$B$9:$W$430,22,FALSE)</f>
        <v>17-133269-Title II-365</v>
      </c>
      <c r="AJ202" s="11" t="str">
        <f>VLOOKUP(B202,'[19]Federal Grants'!$B$8:$W$22,22,FALSE)</f>
        <v>2016-17-133269-WILY-334</v>
      </c>
      <c r="AK202" s="11" t="str">
        <f>VLOOKUP(B202,'[20]Federal Grants'!$B$8:$W$20,22,FALSE)</f>
        <v>17-133269-InSPIRE-591</v>
      </c>
      <c r="AL202" s="10" t="str">
        <f>'[21]Federal Grants'!$W$13</f>
        <v>FY2017-133269-Refugee-538</v>
      </c>
    </row>
    <row r="203" spans="1:38" x14ac:dyDescent="0.25">
      <c r="A203" s="10" t="s">
        <v>203</v>
      </c>
      <c r="B203" s="13" t="s">
        <v>722</v>
      </c>
      <c r="D203" s="10" t="str">
        <f t="shared" si="19"/>
        <v>2017-683276-NSL-547</v>
      </c>
      <c r="I203" s="9"/>
      <c r="K203" s="4"/>
      <c r="N203" s="4" t="str">
        <f>VLOOKUP(B203,'[5]Federal Grants'!$B$9:$W$430,22,FALSE)</f>
        <v>17-683276-Title I-141</v>
      </c>
      <c r="O203" s="4"/>
      <c r="P203" s="4"/>
      <c r="Q203" s="4"/>
      <c r="R203" s="4"/>
      <c r="S203" s="4"/>
      <c r="T203" s="4"/>
      <c r="V203" s="11" t="str">
        <f>VLOOKUP(B203,'[9]Federal Grants'!$B$9:$W$430,22,FALSE)</f>
        <v>2017-683276-IDEA-341</v>
      </c>
      <c r="Z203" s="11" t="str">
        <f>VLOOKUP(B203,[24]!Table6623[[Agency Code 
(3)]:[DPI Grant Number 
(13)]],22,FALSE)</f>
        <v>17-683276-Pre-S-347</v>
      </c>
      <c r="AC203" s="4"/>
      <c r="AF203" s="10" t="str">
        <f>VLOOKUP(B203,'[15]Federal Grants'!$B$9:$W$312,22,FALSE)</f>
        <v>17-683276-Title III A-391</v>
      </c>
      <c r="AH203" s="10" t="str">
        <f>VLOOKUP(B203,'[17]Federal Grants'!$B$9:$W$430,22,FALSE)</f>
        <v>17-683276-Title II-365</v>
      </c>
    </row>
    <row r="204" spans="1:38" x14ac:dyDescent="0.25">
      <c r="A204" s="10" t="s">
        <v>204</v>
      </c>
      <c r="B204" s="13" t="s">
        <v>723</v>
      </c>
      <c r="D204" s="10" t="str">
        <f t="shared" si="19"/>
        <v>2017-363290-NSL-547</v>
      </c>
      <c r="F204" s="11" t="str">
        <f>CONCATENATE(2017,"-",B204,"-","NSL-Snacks","-",566)</f>
        <v>2017-363290-NSL-Snacks-566</v>
      </c>
      <c r="G204" s="10" t="str">
        <f>VLOOKUP(B204,[39]Sheet1!$D$2:$F$107,3,FALSE)</f>
        <v>2017-363290-SMP-548</v>
      </c>
      <c r="I204" s="9" t="str">
        <f>VLOOKUP(B204,[38]Sheet1!$D$2:$F$180,3,FALSE)</f>
        <v>2017-363290-SFSP-586</v>
      </c>
      <c r="J204" s="10" t="str">
        <f>VLOOKUP(B204,'[1]Federal Grants'!$B$9:$W$28,22,FALSE)</f>
        <v>FY 17-363290-Equip-531</v>
      </c>
      <c r="K204" s="4" t="str">
        <f>VLOOKUP(B204,'[2]Federal Grants'!$B$8:$W$57,22,FALSE)</f>
        <v>2016-363290-FF&amp;VP-594</v>
      </c>
      <c r="L204" s="11" t="str">
        <f>VLOOKUP(B204,'[3]Federal Grants'!$B$9:$W$58,22,0)</f>
        <v>2017-363290-FF&amp;V-376</v>
      </c>
      <c r="N204" s="4" t="str">
        <f>VLOOKUP(B204,'[5]Federal Grants'!$B$9:$W$430,22,FALSE)</f>
        <v>17-363290-Title I-141</v>
      </c>
      <c r="O204" s="4"/>
      <c r="P204" s="4"/>
      <c r="Q204" s="4"/>
      <c r="R204" s="4"/>
      <c r="S204" s="4"/>
      <c r="T204" s="4"/>
      <c r="V204" s="11" t="str">
        <f>VLOOKUP(B204,'[9]Federal Grants'!$B$9:$W$430,22,FALSE)</f>
        <v>2017-363290-IDEA-341</v>
      </c>
      <c r="W204" s="11" t="str">
        <f>VLOOKUP(B204,'[10]Federal Grants'!$B$8:$W$66,22,FALSE)</f>
        <v>2017-363290-IDEA-342</v>
      </c>
      <c r="Z204" s="11" t="str">
        <f>VLOOKUP(B204,[24]!Table6623[[Agency Code 
(3)]:[DPI Grant Number 
(13)]],22,FALSE)</f>
        <v>17-363290-Pre-S-347</v>
      </c>
      <c r="AC204" s="4" t="str">
        <f>CONCATENATE("17","-",B204,"-",367,"-","CLC")</f>
        <v>17-363290-367-CLC</v>
      </c>
      <c r="AF204" s="10" t="str">
        <f>VLOOKUP(B204,'[15]Federal Grants'!$B$9:$W$312,22,FALSE)</f>
        <v>17-363290-Title III A-391</v>
      </c>
      <c r="AH204" s="10" t="str">
        <f>VLOOKUP(B204,'[17]Federal Grants'!$B$9:$W$430,22,FALSE)</f>
        <v>17-363290-Title II-365</v>
      </c>
    </row>
    <row r="205" spans="1:38" x14ac:dyDescent="0.25">
      <c r="A205" s="10" t="s">
        <v>205</v>
      </c>
      <c r="B205" s="13" t="s">
        <v>724</v>
      </c>
      <c r="D205" s="10" t="str">
        <f t="shared" si="19"/>
        <v>2017-163297-NSL-547</v>
      </c>
      <c r="I205" s="9"/>
      <c r="K205" s="4"/>
      <c r="M205" s="11" t="str">
        <f>VLOOKUP(B205,'[4]Federal Grants'!$B$8:$W$27,22,FALSE)</f>
        <v>FY 17-163297-730 599-Bully</v>
      </c>
      <c r="N205" s="4" t="str">
        <f>VLOOKUP(B205,'[5]Federal Grants'!$B$9:$W$430,22,FALSE)</f>
        <v>17-163297-Title I-141</v>
      </c>
      <c r="O205" s="4"/>
      <c r="P205" s="4"/>
      <c r="Q205" s="4"/>
      <c r="R205" s="4"/>
      <c r="S205" s="4"/>
      <c r="T205" s="4"/>
      <c r="V205" s="11" t="str">
        <f>VLOOKUP(B205,'[9]Federal Grants'!$B$9:$W$430,22,FALSE)</f>
        <v>2017-163297-IDEA-341</v>
      </c>
      <c r="W205" s="11" t="str">
        <f>VLOOKUP(B205,'[10]Federal Grants'!$B$8:$W$66,22,FALSE)</f>
        <v>2017-163297-IDEA-342</v>
      </c>
      <c r="Z205" s="11" t="str">
        <f>VLOOKUP(B205,[24]!Table6623[[Agency Code 
(3)]:[DPI Grant Number 
(13)]],22,FALSE)</f>
        <v>17-163297-Pre-S-347</v>
      </c>
      <c r="AC205" s="4"/>
      <c r="AF205" s="10" t="str">
        <f>VLOOKUP(B205,'[15]Federal Grants'!$B$9:$W$312,22,FALSE)</f>
        <v>17-163297-Title III A-391</v>
      </c>
      <c r="AH205" s="10" t="str">
        <f>VLOOKUP(B205,'[17]Federal Grants'!$B$9:$W$430,22,FALSE)</f>
        <v>17-163297-Title II-365</v>
      </c>
    </row>
    <row r="206" spans="1:38" x14ac:dyDescent="0.25">
      <c r="A206" s="10" t="s">
        <v>206</v>
      </c>
      <c r="B206" s="13" t="s">
        <v>725</v>
      </c>
      <c r="D206" s="10" t="str">
        <f t="shared" si="19"/>
        <v>2017-401897-NSL-547</v>
      </c>
      <c r="I206" s="9"/>
      <c r="K206" s="4"/>
      <c r="N206" s="4" t="str">
        <f>VLOOKUP(B206,'[5]Federal Grants'!$B$9:$W$430,22,FALSE)</f>
        <v>17-401897-Title I-141</v>
      </c>
      <c r="O206" s="4"/>
      <c r="P206" s="4"/>
      <c r="Q206" s="4"/>
      <c r="R206" s="4"/>
      <c r="S206" s="4"/>
      <c r="T206" s="4"/>
      <c r="V206" s="11" t="str">
        <f>VLOOKUP(B206,'[9]Federal Grants'!$B$9:$W$430,22,FALSE)</f>
        <v>2017-401897-IDEA-341</v>
      </c>
      <c r="Z206" s="11" t="str">
        <f>VLOOKUP(B206,[24]!Table6623[[Agency Code 
(3)]:[DPI Grant Number 
(13)]],22,FALSE)</f>
        <v>17-401897-Pre-S-347</v>
      </c>
      <c r="AC206" s="4"/>
      <c r="AF206" s="10" t="str">
        <f>VLOOKUP(B206,'[15]Federal Grants'!$B$9:$W$312,22,FALSE)</f>
        <v>17-401897-Title III A-391</v>
      </c>
      <c r="AH206" s="10" t="str">
        <f>VLOOKUP(B206,'[17]Federal Grants'!$B$9:$W$430,22,FALSE)</f>
        <v>17-401897-Title II-365</v>
      </c>
    </row>
    <row r="207" spans="1:38" x14ac:dyDescent="0.25">
      <c r="A207" s="10" t="s">
        <v>207</v>
      </c>
      <c r="B207" s="13" t="s">
        <v>726</v>
      </c>
      <c r="C207" s="10" t="str">
        <f>CONCATENATE(2017,"-",B207,"-","SB","-",546)</f>
        <v>2017-373304-SB-546</v>
      </c>
      <c r="D207" s="10" t="str">
        <f t="shared" ref="D207:D253" si="28">CONCATENATE(2017,"-",B207,"-","NSL","-",547)</f>
        <v>2017-373304-NSL-547</v>
      </c>
      <c r="I207" s="9"/>
      <c r="K207" s="4"/>
      <c r="N207" s="4" t="str">
        <f>VLOOKUP(B207,'[5]Federal Grants'!$B$9:$W$430,22,FALSE)</f>
        <v>17-373304-Title I-141</v>
      </c>
      <c r="O207" s="4"/>
      <c r="P207" s="4"/>
      <c r="Q207" s="4"/>
      <c r="R207" s="4"/>
      <c r="S207" s="4"/>
      <c r="T207" s="4"/>
      <c r="V207" s="11" t="str">
        <f>VLOOKUP(B207,'[9]Federal Grants'!$B$9:$W$430,22,FALSE)</f>
        <v>2017-373304-IDEA-341</v>
      </c>
      <c r="Z207" s="11" t="str">
        <f>VLOOKUP(B207,[24]!Table6623[[Agency Code 
(3)]:[DPI Grant Number 
(13)]],22,FALSE)</f>
        <v>17-373304-Pre-S-347</v>
      </c>
      <c r="AC207" s="4"/>
      <c r="AH207" s="10" t="str">
        <f>VLOOKUP(B207,'[17]Federal Grants'!$B$9:$W$430,22,FALSE)</f>
        <v>17-373304-Title II-365</v>
      </c>
    </row>
    <row r="208" spans="1:38" x14ac:dyDescent="0.25">
      <c r="A208" s="10" t="s">
        <v>209</v>
      </c>
      <c r="B208" s="13" t="s">
        <v>727</v>
      </c>
      <c r="D208" s="10" t="str">
        <f t="shared" si="28"/>
        <v>2017-383311-NSL-547</v>
      </c>
      <c r="E208" s="11" t="str">
        <f>CONCATENATE(2017,"-",B208,"-","NSL-Snacks","-",561)</f>
        <v>2017-383311-NSL-Snacks-561</v>
      </c>
      <c r="F208" s="11" t="str">
        <f>CONCATENATE(2017,"-",B208,"-","NSL-Snacks","-",566)</f>
        <v>2017-383311-NSL-Snacks-566</v>
      </c>
      <c r="G208" s="10" t="str">
        <f>VLOOKUP(B208,[39]Sheet1!$D$2:$F$107,3,FALSE)</f>
        <v>2017-383311-SMP-548</v>
      </c>
      <c r="I208" s="9" t="str">
        <f>VLOOKUP(B208,[38]Sheet1!$D$2:$F$180,3,FALSE)</f>
        <v>2017-383311-SFSP-586</v>
      </c>
      <c r="K208" s="4"/>
      <c r="N208" s="4" t="str">
        <f>VLOOKUP(B208,'[5]Federal Grants'!$B$9:$W$430,22,FALSE)</f>
        <v>17-383311-Title I-141</v>
      </c>
      <c r="O208" s="4"/>
      <c r="P208" s="4"/>
      <c r="Q208" s="4"/>
      <c r="R208" s="4"/>
      <c r="S208" s="4"/>
      <c r="T208" s="4"/>
      <c r="V208" s="11" t="str">
        <f>VLOOKUP(B208,'[9]Federal Grants'!$B$9:$W$430,22,FALSE)</f>
        <v>2017-383311-IDEA-341</v>
      </c>
      <c r="Z208" s="11" t="str">
        <f>VLOOKUP(B208,[24]!Table6623[[Agency Code 
(3)]:[DPI Grant Number 
(13)]],22,FALSE)</f>
        <v>17-383311-Pre-S-347</v>
      </c>
      <c r="AB208" s="10" t="str">
        <f>VLOOKUP(B208,'[12]Federal Grants'!$B$8:$W$22,22,FALSE)</f>
        <v>2017-383311-Homeless-335</v>
      </c>
      <c r="AC208" s="4"/>
      <c r="AF208" s="10" t="str">
        <f>VLOOKUP(B208,'[15]Federal Grants'!$B$9:$W$312,22,FALSE)</f>
        <v>17-383311-Title III A-391</v>
      </c>
      <c r="AH208" s="10" t="str">
        <f>VLOOKUP(B208,'[17]Federal Grants'!$B$9:$W$430,22,FALSE)</f>
        <v>17-383311-Title II-365</v>
      </c>
    </row>
    <row r="209" spans="1:37" x14ac:dyDescent="0.25">
      <c r="A209" s="10" t="s">
        <v>210</v>
      </c>
      <c r="B209" s="13" t="s">
        <v>728</v>
      </c>
      <c r="D209" s="10" t="str">
        <f t="shared" si="28"/>
        <v>2017-683318-NSL-547</v>
      </c>
      <c r="G209" s="10" t="str">
        <f>VLOOKUP(B209,[39]Sheet1!$D$2:$F$107,3,FALSE)</f>
        <v>2017-683318-SMP-548</v>
      </c>
      <c r="I209" s="9" t="str">
        <f>VLOOKUP(B209,[38]Sheet1!$D$2:$F$180,3,FALSE)</f>
        <v>2017-683318-SFSP-586</v>
      </c>
      <c r="K209" s="4"/>
      <c r="N209" s="4" t="str">
        <f>VLOOKUP(B209,'[5]Federal Grants'!$B$9:$W$430,22,FALSE)</f>
        <v>17-683318-Title I-141</v>
      </c>
      <c r="O209" s="4"/>
      <c r="P209" s="4"/>
      <c r="Q209" s="4"/>
      <c r="R209" s="4"/>
      <c r="S209" s="4"/>
      <c r="T209" s="4"/>
      <c r="V209" s="11" t="str">
        <f>VLOOKUP(B209,'[9]Federal Grants'!$B$9:$W$430,22,FALSE)</f>
        <v>2017-683318-IDEA-341</v>
      </c>
      <c r="Z209" s="11" t="str">
        <f>VLOOKUP(B209,[24]!Table6623[[Agency Code 
(3)]:[DPI Grant Number 
(13)]],22,FALSE)</f>
        <v>17-683318-Pre-S-347</v>
      </c>
      <c r="AC209" s="4"/>
      <c r="AF209" s="10" t="str">
        <f>VLOOKUP(B209,'[15]Federal Grants'!$B$9:$W$312,22,FALSE)</f>
        <v>17-683318-Title III A-391</v>
      </c>
      <c r="AH209" s="10" t="str">
        <f>VLOOKUP(B209,'[17]Federal Grants'!$B$9:$W$430,22,FALSE)</f>
        <v>17-683318-Title II-365</v>
      </c>
    </row>
    <row r="210" spans="1:37" x14ac:dyDescent="0.25">
      <c r="A210" s="10" t="s">
        <v>211</v>
      </c>
      <c r="B210" s="13" t="s">
        <v>729</v>
      </c>
      <c r="C210" s="10" t="str">
        <f t="shared" ref="C210:C212" si="29">CONCATENATE(2017,"-",B210,"-","SB","-",546)</f>
        <v>2017-243325-SB-546</v>
      </c>
      <c r="D210" s="10" t="str">
        <f t="shared" si="28"/>
        <v>2017-243325-NSL-547</v>
      </c>
      <c r="I210" s="9" t="str">
        <f>VLOOKUP(B210,[38]Sheet1!$D$2:$F$180,3,FALSE)</f>
        <v>2017-243325-SFSP-586</v>
      </c>
      <c r="K210" s="4"/>
      <c r="N210" s="4" t="str">
        <f>VLOOKUP(B210,'[5]Federal Grants'!$B$9:$W$430,22,FALSE)</f>
        <v>17-243325-Title I-141</v>
      </c>
      <c r="O210" s="4"/>
      <c r="P210" s="4"/>
      <c r="Q210" s="4"/>
      <c r="R210" s="4"/>
      <c r="S210" s="4"/>
      <c r="T210" s="4"/>
      <c r="V210" s="11" t="str">
        <f>VLOOKUP(B210,'[9]Federal Grants'!$B$9:$W$430,22,FALSE)</f>
        <v>2017-243325-IDEA-341</v>
      </c>
      <c r="Z210" s="11" t="str">
        <f>VLOOKUP(B210,[24]!Table6623[[Agency Code 
(3)]:[DPI Grant Number 
(13)]],22,FALSE)</f>
        <v>17-243325-Pre-S-347</v>
      </c>
      <c r="AC210" s="4"/>
      <c r="AH210" s="10" t="str">
        <f>VLOOKUP(B210,'[17]Federal Grants'!$B$9:$W$430,22,FALSE)</f>
        <v>17-243325-Title II-365</v>
      </c>
    </row>
    <row r="211" spans="1:37" x14ac:dyDescent="0.25">
      <c r="A211" s="10" t="s">
        <v>212</v>
      </c>
      <c r="B211" s="13" t="s">
        <v>730</v>
      </c>
      <c r="C211" s="10" t="str">
        <f t="shared" si="29"/>
        <v>2017-133332-SB-546</v>
      </c>
      <c r="D211" s="10" t="str">
        <f t="shared" si="28"/>
        <v>2017-133332-NSL-547</v>
      </c>
      <c r="G211" s="10" t="str">
        <f>VLOOKUP(B211,[39]Sheet1!$D$2:$F$107,3,FALSE)</f>
        <v>2017-133332-SMP-548</v>
      </c>
      <c r="I211" s="9"/>
      <c r="K211" s="4"/>
      <c r="N211" s="4" t="str">
        <f>VLOOKUP(B211,'[5]Federal Grants'!$B$9:$W$430,22,FALSE)</f>
        <v>17-133332-Title I-141</v>
      </c>
      <c r="O211" s="4"/>
      <c r="P211" s="4"/>
      <c r="Q211" s="4"/>
      <c r="R211" s="4"/>
      <c r="S211" s="4"/>
      <c r="T211" s="4"/>
      <c r="V211" s="11" t="str">
        <f>VLOOKUP(B211,'[9]Federal Grants'!$B$9:$W$430,22,FALSE)</f>
        <v>2017-133332-IDEA-341</v>
      </c>
      <c r="Z211" s="11" t="str">
        <f>VLOOKUP(B211,[24]!Table6623[[Agency Code 
(3)]:[DPI Grant Number 
(13)]],22,FALSE)</f>
        <v>17-133332-Pre-S-347</v>
      </c>
      <c r="AC211" s="4"/>
      <c r="AF211" s="10" t="str">
        <f>VLOOKUP(B211,'[15]Federal Grants'!$B$9:$W$312,22,FALSE)</f>
        <v>17-133332-Title III A-391</v>
      </c>
      <c r="AH211" s="10" t="str">
        <f>VLOOKUP(B211,'[17]Federal Grants'!$B$9:$W$430,22,FALSE)</f>
        <v>17-133332-Title II-365</v>
      </c>
    </row>
    <row r="212" spans="1:37" x14ac:dyDescent="0.25">
      <c r="A212" s="10" t="s">
        <v>213</v>
      </c>
      <c r="B212" s="13" t="s">
        <v>731</v>
      </c>
      <c r="C212" s="10" t="str">
        <f t="shared" si="29"/>
        <v>2017-713339-SB-546</v>
      </c>
      <c r="D212" s="10" t="str">
        <f t="shared" si="28"/>
        <v>2017-713339-NSL-547</v>
      </c>
      <c r="F212" s="11" t="str">
        <f>CONCATENATE(2017,"-",B212,"-","NSL-Snacks","-",566)</f>
        <v>2017-713339-NSL-Snacks-566</v>
      </c>
      <c r="G212" s="10" t="str">
        <f>VLOOKUP(B212,[39]Sheet1!$D$2:$F$107,3,FALSE)</f>
        <v>2017-713339-SMP-548</v>
      </c>
      <c r="I212" s="9" t="str">
        <f>VLOOKUP(B212,[38]Sheet1!$D$2:$F$180,3,FALSE)</f>
        <v>2017-713339-SFSP-586</v>
      </c>
      <c r="K212" s="4"/>
      <c r="N212" s="4" t="str">
        <f>VLOOKUP(B212,'[5]Federal Grants'!$B$9:$W$430,22,FALSE)</f>
        <v>17-713339-Title I-141</v>
      </c>
      <c r="O212" s="4"/>
      <c r="P212" s="4"/>
      <c r="Q212" s="4"/>
      <c r="R212" s="4"/>
      <c r="S212" s="4"/>
      <c r="T212" s="4"/>
      <c r="V212" s="11" t="str">
        <f>VLOOKUP(B212,'[9]Federal Grants'!$B$9:$W$430,22,FALSE)</f>
        <v>2017-713339-IDEA-341</v>
      </c>
      <c r="X212" s="10" t="str">
        <f>VLOOKUP(B212,'[11]Federal Grants'!$B$8:$W$80,22, FALSE)</f>
        <v>2017-713339-CP-CTE-400</v>
      </c>
      <c r="Z212" s="11" t="str">
        <f>VLOOKUP(B212,[24]!Table6623[[Agency Code 
(3)]:[DPI Grant Number 
(13)]],22,FALSE)</f>
        <v>17-713339-Pre-S-347</v>
      </c>
      <c r="AC212" s="4" t="str">
        <f>CONCATENATE("17","-",B212,"-",367,"-","CLC")</f>
        <v>17-713339-367-CLC</v>
      </c>
      <c r="AF212" s="10" t="str">
        <f>VLOOKUP(B212,'[15]Federal Grants'!$B$9:$W$312,22,FALSE)</f>
        <v>17-713339-Title III A-391</v>
      </c>
      <c r="AH212" s="10" t="str">
        <f>VLOOKUP(B212,'[17]Federal Grants'!$B$9:$W$430,22,FALSE)</f>
        <v>17-713339-Title II-365</v>
      </c>
    </row>
    <row r="213" spans="1:37" x14ac:dyDescent="0.25">
      <c r="A213" s="10" t="s">
        <v>214</v>
      </c>
      <c r="B213" s="13" t="s">
        <v>732</v>
      </c>
      <c r="D213" s="10" t="str">
        <f t="shared" si="28"/>
        <v>2017-293360-NSL-547</v>
      </c>
      <c r="F213" s="11" t="str">
        <f>CONCATENATE(2017,"-",B213,"-","NSL-Snacks","-",566)</f>
        <v>2017-293360-NSL-Snacks-566</v>
      </c>
      <c r="I213" s="9" t="str">
        <f>VLOOKUP(B213,[38]Sheet1!$D$2:$F$180,3,FALSE)</f>
        <v>2017-293360-SFSP-586</v>
      </c>
      <c r="J213" s="10" t="str">
        <f>VLOOKUP(B213,'[1]Federal Grants'!$B$9:$W$28,22,FALSE)</f>
        <v>FY 17-293360-Equip-531</v>
      </c>
      <c r="K213" s="4" t="str">
        <f>VLOOKUP(B213,'[2]Federal Grants'!$B$8:$W$57,22,FALSE)</f>
        <v>2016-293360-FF&amp;VP-594</v>
      </c>
      <c r="L213" s="11" t="str">
        <f>VLOOKUP(B213,'[3]Federal Grants'!$B$9:$W$58,22,0)</f>
        <v>2017-293360-FF&amp;V-376</v>
      </c>
      <c r="N213" s="4" t="str">
        <f>VLOOKUP(B213,'[5]Federal Grants'!$B$9:$W$430,22,FALSE)</f>
        <v>17-293360-Title I-141</v>
      </c>
      <c r="O213" s="4"/>
      <c r="P213" s="4"/>
      <c r="Q213" s="4"/>
      <c r="R213" s="4"/>
      <c r="S213" s="4"/>
      <c r="T213" s="4"/>
      <c r="V213" s="11" t="str">
        <f>VLOOKUP(B213,'[9]Federal Grants'!$B$9:$W$430,22,FALSE)</f>
        <v>2017-293360-IDEA-341</v>
      </c>
      <c r="Z213" s="11" t="str">
        <f>VLOOKUP(B213,[24]!Table6623[[Agency Code 
(3)]:[DPI Grant Number 
(13)]],22,FALSE)</f>
        <v>17-293360-Pre-S-347</v>
      </c>
      <c r="AC213" s="4"/>
      <c r="AF213" s="10" t="str">
        <f>VLOOKUP(B213,'[15]Federal Grants'!$B$9:$W$312,22,FALSE)</f>
        <v>17-293360-Title III A-391</v>
      </c>
      <c r="AH213" s="10" t="str">
        <f>VLOOKUP(B213,'[17]Federal Grants'!$B$9:$W$430,22,FALSE)</f>
        <v>17-293360-Title II-365</v>
      </c>
    </row>
    <row r="214" spans="1:37" x14ac:dyDescent="0.25">
      <c r="A214" s="10" t="s">
        <v>215</v>
      </c>
      <c r="B214" s="13" t="s">
        <v>733</v>
      </c>
      <c r="D214" s="10" t="str">
        <f t="shared" si="28"/>
        <v>2017-143367-NSL-547</v>
      </c>
      <c r="I214" s="9"/>
      <c r="K214" s="4"/>
      <c r="N214" s="4" t="str">
        <f>VLOOKUP(B214,'[5]Federal Grants'!$B$9:$W$430,22,FALSE)</f>
        <v>17-143367-Title I-141</v>
      </c>
      <c r="O214" s="4"/>
      <c r="P214" s="4"/>
      <c r="Q214" s="4"/>
      <c r="R214" s="4"/>
      <c r="S214" s="4"/>
      <c r="T214" s="4"/>
      <c r="V214" s="11" t="str">
        <f>VLOOKUP(B214,'[9]Federal Grants'!$B$9:$W$430,22,FALSE)</f>
        <v>2017-143367-IDEA-341</v>
      </c>
      <c r="Z214" s="11" t="str">
        <f>VLOOKUP(B214,[24]!Table6623[[Agency Code 
(3)]:[DPI Grant Number 
(13)]],22,FALSE)</f>
        <v>17-143367-Pre-S-347</v>
      </c>
      <c r="AC214" s="4"/>
      <c r="AF214" s="10" t="str">
        <f>VLOOKUP(B214,'[15]Federal Grants'!$B$9:$W$312,22,FALSE)</f>
        <v>17-143367-Title III A-391</v>
      </c>
      <c r="AH214" s="10" t="str">
        <f>VLOOKUP(B214,'[17]Federal Grants'!$B$9:$W$430,22,FALSE)</f>
        <v>17-143367-Title II-365</v>
      </c>
    </row>
    <row r="215" spans="1:37" x14ac:dyDescent="0.25">
      <c r="A215" s="10" t="s">
        <v>216</v>
      </c>
      <c r="B215" s="13" t="s">
        <v>734</v>
      </c>
      <c r="C215" s="10" t="str">
        <f t="shared" ref="C215:C216" si="30">CONCATENATE(2017,"-",B215,"-","SB","-",546)</f>
        <v>2017-133381-SB-546</v>
      </c>
      <c r="D215" s="10" t="str">
        <f t="shared" si="28"/>
        <v>2017-133381-NSL-547</v>
      </c>
      <c r="G215" s="10" t="str">
        <f>VLOOKUP(B215,[39]Sheet1!$D$2:$F$107,3,FALSE)</f>
        <v>2017-133381-SMP-548</v>
      </c>
      <c r="I215" s="9"/>
      <c r="K215" s="4"/>
      <c r="N215" s="4" t="str">
        <f>VLOOKUP(B215,'[5]Federal Grants'!$B$9:$W$430,22,FALSE)</f>
        <v>17-133381-Title I-141</v>
      </c>
      <c r="O215" s="4"/>
      <c r="P215" s="4"/>
      <c r="Q215" s="4"/>
      <c r="R215" s="4"/>
      <c r="S215" s="4"/>
      <c r="T215" s="4"/>
      <c r="V215" s="11" t="str">
        <f>VLOOKUP(B215,'[9]Federal Grants'!$B$9:$W$430,22,FALSE)</f>
        <v>2017-133381-IDEA-341</v>
      </c>
      <c r="Z215" s="11" t="str">
        <f>VLOOKUP(B215,[24]!Table6623[[Agency Code 
(3)]:[DPI Grant Number 
(13)]],22,FALSE)</f>
        <v>17-133381-Pre-S-347</v>
      </c>
      <c r="AC215" s="4"/>
      <c r="AF215" s="10" t="str">
        <f>VLOOKUP(B215,'[15]Federal Grants'!$B$9:$W$312,22,FALSE)</f>
        <v>17-133381-Title III A-391</v>
      </c>
      <c r="AH215" s="10" t="str">
        <f>VLOOKUP(B215,'[17]Federal Grants'!$B$9:$W$430,22,FALSE)</f>
        <v>17-133381-Title II-365</v>
      </c>
    </row>
    <row r="216" spans="1:37" x14ac:dyDescent="0.25">
      <c r="A216" s="10" t="s">
        <v>217</v>
      </c>
      <c r="B216" s="13" t="s">
        <v>735</v>
      </c>
      <c r="C216" s="10" t="str">
        <f t="shared" si="30"/>
        <v>2017-603409-SB-546</v>
      </c>
      <c r="D216" s="10" t="str">
        <f t="shared" si="28"/>
        <v>2017-603409-NSL-547</v>
      </c>
      <c r="I216" s="9"/>
      <c r="K216" s="4"/>
      <c r="N216" s="4" t="str">
        <f>VLOOKUP(B216,'[5]Federal Grants'!$B$9:$W$430,22,FALSE)</f>
        <v>17-603409-Title I-141</v>
      </c>
      <c r="O216" s="4"/>
      <c r="P216" s="4"/>
      <c r="Q216" s="4"/>
      <c r="R216" s="4"/>
      <c r="S216" s="4"/>
      <c r="T216" s="4"/>
      <c r="V216" s="11" t="str">
        <f>VLOOKUP(B216,'[9]Federal Grants'!$B$9:$W$430,22,FALSE)</f>
        <v>2017-603409-IDEA-341</v>
      </c>
      <c r="X216" s="10" t="str">
        <f>VLOOKUP(B216,'[11]Federal Grants'!$B$8:$W$80,22, FALSE)</f>
        <v>2017-603409-CP-CTE-400</v>
      </c>
      <c r="Z216" s="11" t="str">
        <f>VLOOKUP(B216,[24]!Table6623[[Agency Code 
(3)]:[DPI Grant Number 
(13)]],22,FALSE)</f>
        <v>17-603409-Pre-S-347</v>
      </c>
      <c r="AC216" s="4"/>
      <c r="AF216" s="10" t="str">
        <f>VLOOKUP(B216,'[15]Federal Grants'!$B$9:$W$312,22,FALSE)</f>
        <v>17-603409-Title III A-391</v>
      </c>
      <c r="AH216" s="10" t="str">
        <f>VLOOKUP(B216,'[17]Federal Grants'!$B$9:$W$430,22,FALSE)</f>
        <v>17-603409-Title II-365</v>
      </c>
    </row>
    <row r="217" spans="1:37" x14ac:dyDescent="0.25">
      <c r="A217" s="10" t="s">
        <v>218</v>
      </c>
      <c r="B217" s="14" t="s">
        <v>736</v>
      </c>
      <c r="D217" s="10" t="str">
        <f t="shared" si="28"/>
        <v>2017-023427-NSL-547</v>
      </c>
      <c r="F217" s="11" t="str">
        <f>CONCATENATE(2017,"-",B217,"-","NSL-Snacks","-",566)</f>
        <v>2017-023427-NSL-Snacks-566</v>
      </c>
      <c r="I217" s="9"/>
      <c r="K217" s="4"/>
      <c r="N217" s="4" t="str">
        <f>VLOOKUP(B217,'[5]Federal Grants'!$B$9:$W$430,22,FALSE)</f>
        <v>17-023427-Title I-141</v>
      </c>
      <c r="O217" s="4"/>
      <c r="P217" s="4"/>
      <c r="Q217" s="4"/>
      <c r="R217" s="4"/>
      <c r="S217" s="4"/>
      <c r="T217" s="4"/>
      <c r="V217" s="11" t="str">
        <f>VLOOKUP(B217,'[9]Federal Grants'!$B$9:$W$430,22,FALSE)</f>
        <v>2017-023427-IDEA-341</v>
      </c>
      <c r="Z217" s="11" t="str">
        <f>VLOOKUP(B217,[24]!Table6623[[Agency Code 
(3)]:[DPI Grant Number 
(13)]],22,FALSE)</f>
        <v>17-023427-Pre-S-347</v>
      </c>
      <c r="AC217" s="4" t="str">
        <f>CONCATENATE("17","-",B217,"-",367,"-","CLC")</f>
        <v>17-023427-367-CLC</v>
      </c>
      <c r="AF217" s="10" t="str">
        <f>VLOOKUP(B217,'[15]Federal Grants'!$B$9:$W$312,22,FALSE)</f>
        <v>17-023427-Title III A-391</v>
      </c>
      <c r="AH217" s="10" t="str">
        <f>VLOOKUP(B217,'[17]Federal Grants'!$B$9:$W$430,22,FALSE)</f>
        <v>17-023427-Title II-365</v>
      </c>
    </row>
    <row r="218" spans="1:37" x14ac:dyDescent="0.25">
      <c r="A218" s="10" t="s">
        <v>219</v>
      </c>
      <c r="B218" s="13" t="s">
        <v>737</v>
      </c>
      <c r="C218" s="10" t="str">
        <f>CONCATENATE(2017,"-",B218,"-","SB","-",546)</f>
        <v>2017-273428-SB-546</v>
      </c>
      <c r="D218" s="10" t="str">
        <f t="shared" si="28"/>
        <v>2017-273428-NSL-547</v>
      </c>
      <c r="I218" s="9" t="str">
        <f>VLOOKUP(B218,[38]Sheet1!$D$2:$F$180,3,FALSE)</f>
        <v>2017-273428-SFSP-586</v>
      </c>
      <c r="K218" s="4"/>
      <c r="N218" s="4" t="str">
        <f>VLOOKUP(B218,'[5]Federal Grants'!$B$9:$W$430,22,FALSE)</f>
        <v>17-273428-Title I-141</v>
      </c>
      <c r="O218" s="4"/>
      <c r="P218" s="4"/>
      <c r="Q218" s="4"/>
      <c r="R218" s="4"/>
      <c r="S218" s="4"/>
      <c r="T218" s="4"/>
      <c r="V218" s="11" t="str">
        <f>VLOOKUP(B218,'[9]Federal Grants'!$B$9:$W$430,22,FALSE)</f>
        <v>2017-273428-IDEA-341</v>
      </c>
      <c r="Z218" s="11" t="str">
        <f>VLOOKUP(B218,[24]!Table6623[[Agency Code 
(3)]:[DPI Grant Number 
(13)]],22,FALSE)</f>
        <v>17-273428-Pre-S-347</v>
      </c>
      <c r="AC218" s="4"/>
      <c r="AF218" s="10" t="e">
        <f>VLOOKUP(B218,'[15]Federal Grants'!$B$9:$W$312,22,FALSE)</f>
        <v>#N/A</v>
      </c>
      <c r="AH218" s="10" t="str">
        <f>VLOOKUP(B218,'[17]Federal Grants'!$B$9:$W$430,22,FALSE)</f>
        <v>17-273428-Title II-365</v>
      </c>
    </row>
    <row r="219" spans="1:37" x14ac:dyDescent="0.25">
      <c r="A219" s="10" t="s">
        <v>220</v>
      </c>
      <c r="B219" s="13" t="s">
        <v>738</v>
      </c>
      <c r="D219" s="10" t="str">
        <f t="shared" si="28"/>
        <v>2017-703430-NSL-547</v>
      </c>
      <c r="F219" s="11" t="str">
        <f>CONCATENATE(2017,"-",B219,"-","NSL-Snacks","-",566)</f>
        <v>2017-703430-NSL-Snacks-566</v>
      </c>
      <c r="G219" s="10" t="str">
        <f>VLOOKUP(B219,[39]Sheet1!$D$2:$F$107,3,FALSE)</f>
        <v>2017-703430-SMP-548</v>
      </c>
      <c r="I219" s="9" t="str">
        <f>VLOOKUP(B219,[38]Sheet1!$D$2:$F$180,3,FALSE)</f>
        <v>2017-703430-SFSP-586</v>
      </c>
      <c r="K219" s="4" t="str">
        <f>VLOOKUP(B219,'[2]Federal Grants'!$B$8:$W$57,22,FALSE)</f>
        <v>2016-703430-FF&amp;VP-594</v>
      </c>
      <c r="L219" s="11" t="str">
        <f>VLOOKUP(B219,'[3]Federal Grants'!$B$9:$W$58,22,0)</f>
        <v>2017-703430-FF&amp;V-376</v>
      </c>
      <c r="N219" s="4" t="str">
        <f>VLOOKUP(B219,'[5]Federal Grants'!$B$9:$W$430,22,FALSE)</f>
        <v>17-703430-Title I-141</v>
      </c>
      <c r="O219" s="4" t="str">
        <f>VLOOKUP(B219,'[6]Federal Grants'!$B$9:$W$44,22,FALSE)</f>
        <v>2017-703430-Focus-145</v>
      </c>
      <c r="P219" s="4"/>
      <c r="Q219" s="4"/>
      <c r="R219" s="4"/>
      <c r="S219" s="4"/>
      <c r="T219" s="4" t="str">
        <f>VLOOKUP(B219,'[7]Federal Grants'!$B$8:$W$17,22,FALSE)</f>
        <v>2016-703430-Cohort I-154</v>
      </c>
      <c r="V219" s="11" t="str">
        <f>VLOOKUP(B219,'[9]Federal Grants'!$B$9:$W$430,22,FALSE)</f>
        <v>2017-703430-IDEA-341</v>
      </c>
      <c r="Z219" s="11" t="str">
        <f>VLOOKUP(B219,[24]!Table6623[[Agency Code 
(3)]:[DPI Grant Number 
(13)]],22,FALSE)</f>
        <v>17-703430-Pre-S-347</v>
      </c>
      <c r="AC219" s="4" t="str">
        <f>CONCATENATE("17","-",B219,"-",367,"-","CLC")</f>
        <v>17-703430-367-CLC</v>
      </c>
      <c r="AF219" s="10" t="str">
        <f>VLOOKUP(B219,'[15]Federal Grants'!$B$9:$W$312,22,FALSE)</f>
        <v>17-703430-Title III A-391</v>
      </c>
      <c r="AH219" s="10" t="str">
        <f>VLOOKUP(B219,'[17]Federal Grants'!$B$9:$W$430,22,FALSE)</f>
        <v>17-703430-Title II-365</v>
      </c>
    </row>
    <row r="220" spans="1:37" x14ac:dyDescent="0.25">
      <c r="A220" s="10" t="s">
        <v>221</v>
      </c>
      <c r="B220" s="13" t="s">
        <v>739</v>
      </c>
      <c r="D220" s="10" t="str">
        <f t="shared" si="28"/>
        <v>2017-723434-NSL-547</v>
      </c>
      <c r="E220" s="42"/>
      <c r="F220" s="11" t="str">
        <f>CONCATENATE(2017,"-",B220,"-","NSL-Snacks","-",566)</f>
        <v>2017-723434-NSL-Snacks-566</v>
      </c>
      <c r="I220" s="9" t="str">
        <f>VLOOKUP(B220,[38]Sheet1!$D$2:$F$180,3,FALSE)</f>
        <v>2017-723434-SFSP-586</v>
      </c>
      <c r="K220" s="4" t="str">
        <f>VLOOKUP(B220,'[2]Federal Grants'!$B$8:$W$57,22,FALSE)</f>
        <v>2016-723434-FF&amp;VP-594</v>
      </c>
      <c r="L220" s="11" t="str">
        <f>VLOOKUP(B220,'[3]Federal Grants'!$B$9:$W$58,22,0)</f>
        <v>2017-723434-FF&amp;V-376</v>
      </c>
      <c r="N220" s="4" t="str">
        <f>VLOOKUP(B220,'[5]Federal Grants'!$B$9:$W$430,22,FALSE)</f>
        <v>17-723434-Title I-141</v>
      </c>
      <c r="O220" s="4" t="str">
        <f>VLOOKUP(B220,'[6]Federal Grants'!$B$9:$W$44,22,FALSE)</f>
        <v>2017-723434-Focus-145</v>
      </c>
      <c r="P220" s="4"/>
      <c r="Q220" s="4" t="s">
        <v>997</v>
      </c>
      <c r="R220" s="4"/>
      <c r="S220" s="4"/>
      <c r="T220" s="4"/>
      <c r="V220" s="11" t="str">
        <f>VLOOKUP(B220,'[9]Federal Grants'!$B$9:$W$430,22,FALSE)</f>
        <v>2017-723434-IDEA-341</v>
      </c>
      <c r="Z220" s="11" t="str">
        <f>VLOOKUP(B220,[24]!Table6623[[Agency Code 
(3)]:[DPI Grant Number 
(13)]],22,FALSE)</f>
        <v>17-723434-Pre-S-347</v>
      </c>
      <c r="AC220" s="4"/>
      <c r="AE220" s="10" t="str">
        <f>VLOOKUP(B220,'[14]Federal Grants'!$B$8:$W$33,22,FALSE)</f>
        <v>FY 2017-723434-R&amp;LI-368</v>
      </c>
      <c r="AF220" s="10" t="str">
        <f>VLOOKUP(B220,'[15]Federal Grants'!$B$9:$W$312,22,FALSE)</f>
        <v>17-723434-Title III A-391</v>
      </c>
      <c r="AH220" s="10" t="str">
        <f>VLOOKUP(B220,'[17]Federal Grants'!$B$9:$W$430,22,FALSE)</f>
        <v>17-723434-Title II-365</v>
      </c>
      <c r="AJ220" s="11" t="str">
        <f>VLOOKUP(B220,'[19]Federal Grants'!$B$8:$W$22,22,FALSE)</f>
        <v>2016-17-723434-WILY-334</v>
      </c>
    </row>
    <row r="221" spans="1:37" x14ac:dyDescent="0.25">
      <c r="A221" s="10" t="s">
        <v>222</v>
      </c>
      <c r="B221" s="13" t="s">
        <v>740</v>
      </c>
      <c r="C221" s="10" t="str">
        <f t="shared" ref="C221:C223" si="31">CONCATENATE(2017,"-",B221,"-","SB","-",546)</f>
        <v>2017-673437-SB-546</v>
      </c>
      <c r="D221" s="10" t="str">
        <f t="shared" si="28"/>
        <v>2017-673437-NSL-547</v>
      </c>
      <c r="E221" s="42"/>
      <c r="I221" s="9"/>
      <c r="K221" s="4"/>
      <c r="N221" s="4" t="str">
        <f>VLOOKUP(B221,'[5]Federal Grants'!$B$9:$W$430,22,FALSE)</f>
        <v>17-673437-Title I-141</v>
      </c>
      <c r="O221" s="4"/>
      <c r="P221" s="4"/>
      <c r="Q221" s="4"/>
      <c r="R221" s="4"/>
      <c r="S221" s="4"/>
      <c r="T221" s="4"/>
      <c r="V221" s="11" t="str">
        <f>VLOOKUP(B221,'[9]Federal Grants'!$B$9:$W$430,22,FALSE)</f>
        <v>2017-673437-IDEA-341</v>
      </c>
      <c r="Z221" s="11" t="str">
        <f>VLOOKUP(B221,[24]!Table6623[[Agency Code 
(3)]:[DPI Grant Number 
(13)]],22,FALSE)</f>
        <v>17-673437-Pre-S-347</v>
      </c>
      <c r="AC221" s="4"/>
      <c r="AF221" s="10" t="str">
        <f>VLOOKUP(B221,'[15]Federal Grants'!$B$9:$W$312,22,FALSE)</f>
        <v>17-673437-Title III A-391</v>
      </c>
      <c r="AH221" s="10" t="str">
        <f>VLOOKUP(B221,'[17]Federal Grants'!$B$9:$W$430,22,FALSE)</f>
        <v>17-673437-Title II-365</v>
      </c>
    </row>
    <row r="222" spans="1:37" x14ac:dyDescent="0.25">
      <c r="A222" s="10" t="s">
        <v>223</v>
      </c>
      <c r="B222" s="13" t="s">
        <v>741</v>
      </c>
      <c r="C222" s="10" t="str">
        <f t="shared" si="31"/>
        <v>2017-173444-SB-546</v>
      </c>
      <c r="D222" s="10" t="str">
        <f t="shared" si="28"/>
        <v>2017-173444-NSL-547</v>
      </c>
      <c r="E222" s="42"/>
      <c r="F222" s="11" t="str">
        <f>CONCATENATE(2017,"-",B222,"-","NSL-Snacks","-",566)</f>
        <v>2017-173444-NSL-Snacks-566</v>
      </c>
      <c r="G222" s="10" t="str">
        <f>VLOOKUP(B222,[39]Sheet1!$D$2:$F$107,3,FALSE)</f>
        <v>2017-173444-SMP-548</v>
      </c>
      <c r="I222" s="9" t="str">
        <f>VLOOKUP(B222,[38]Sheet1!$D$2:$F$180,3,FALSE)</f>
        <v>2017-173444-SFSP-586</v>
      </c>
      <c r="J222" s="10" t="str">
        <f>VLOOKUP(B222,'[1]Federal Grants'!$B$9:$W$28,22,FALSE)</f>
        <v>FY 17-173444-Equip-531</v>
      </c>
      <c r="K222" s="4" t="str">
        <f>VLOOKUP(B222,'[2]Federal Grants'!$B$8:$W$57,22,FALSE)</f>
        <v>2016-173444-FF&amp;VP-594</v>
      </c>
      <c r="L222" s="11" t="str">
        <f>VLOOKUP(B222,'[3]Federal Grants'!$B$9:$W$58,22,0)</f>
        <v>2017-173444-FF&amp;V-376</v>
      </c>
      <c r="N222" s="4" t="str">
        <f>VLOOKUP(B222,'[5]Federal Grants'!$B$9:$W$430,22,FALSE)</f>
        <v>17-173444-Title I-141</v>
      </c>
      <c r="O222" s="4"/>
      <c r="P222" s="4"/>
      <c r="Q222" s="4"/>
      <c r="R222" s="4"/>
      <c r="S222" s="4"/>
      <c r="T222" s="4"/>
      <c r="V222" s="11" t="str">
        <f>VLOOKUP(B222,'[9]Federal Grants'!$B$9:$W$430,22,FALSE)</f>
        <v>2017-173444-IDEA-341</v>
      </c>
      <c r="X222" s="10" t="str">
        <f>VLOOKUP(B222,'[11]Federal Grants'!$B$8:$W$80,22, FALSE)</f>
        <v>2017-173444-CP-CTE-400</v>
      </c>
      <c r="Z222" s="11" t="str">
        <f>VLOOKUP(B222,[24]!Table6623[[Agency Code 
(3)]:[DPI Grant Number 
(13)]],22,FALSE)</f>
        <v>17-173444-Pre-S-347</v>
      </c>
      <c r="AC222" s="4" t="str">
        <f>CONCATENATE("17","-",B222,"-",367,"-","CLC")</f>
        <v>17-173444-367-CLC</v>
      </c>
      <c r="AF222" s="10" t="str">
        <f>VLOOKUP(B222,'[15]Federal Grants'!$B$9:$W$312,22,FALSE)</f>
        <v>17-173444-Title III A-391</v>
      </c>
      <c r="AH222" s="10" t="str">
        <f>VLOOKUP(B222,'[17]Federal Grants'!$B$9:$W$430,22,FALSE)</f>
        <v>17-173444-Title II-365</v>
      </c>
      <c r="AJ222" s="11" t="str">
        <f>VLOOKUP(B222,'[19]Federal Grants'!$B$8:$W$22,22,FALSE)</f>
        <v>2016-17-173444-WILY-334</v>
      </c>
      <c r="AK222" s="11" t="str">
        <f>VLOOKUP(B222,'[20]Federal Grants'!$B$8:$W$20,22,FALSE)</f>
        <v>17-173444-InSPIRE-591</v>
      </c>
    </row>
    <row r="223" spans="1:37" x14ac:dyDescent="0.25">
      <c r="A223" s="10" t="s">
        <v>224</v>
      </c>
      <c r="B223" s="13" t="s">
        <v>742</v>
      </c>
      <c r="C223" s="10" t="str">
        <f t="shared" si="31"/>
        <v>2017-453479-SB-546</v>
      </c>
      <c r="D223" s="10" t="str">
        <f t="shared" si="28"/>
        <v>2017-453479-NSL-547</v>
      </c>
      <c r="E223" s="42"/>
      <c r="I223" s="9"/>
      <c r="K223" s="4"/>
      <c r="N223" s="4" t="str">
        <f>VLOOKUP(B223,'[5]Federal Grants'!$B$9:$W$430,22,FALSE)</f>
        <v>17-453479-Title I-141</v>
      </c>
      <c r="O223" s="4" t="str">
        <f>VLOOKUP(B223,'[6]Federal Grants'!$B$9:$W$44,22,FALSE)</f>
        <v>2017-453479-Focus-145</v>
      </c>
      <c r="P223" s="4"/>
      <c r="Q223" s="4"/>
      <c r="R223" s="4"/>
      <c r="S223" s="4"/>
      <c r="T223" s="4"/>
      <c r="V223" s="11" t="str">
        <f>VLOOKUP(B223,'[9]Federal Grants'!$B$9:$W$430,22,FALSE)</f>
        <v>2017-453479-IDEA-341</v>
      </c>
      <c r="Z223" s="11" t="str">
        <f>VLOOKUP(B223,[24]!Table6623[[Agency Code 
(3)]:[DPI Grant Number 
(13)]],22,FALSE)</f>
        <v>17-453479-Pre-S-347</v>
      </c>
      <c r="AC223" s="4"/>
      <c r="AH223" s="10" t="str">
        <f>VLOOKUP(B223,'[17]Federal Grants'!$B$9:$W$430,22,FALSE)</f>
        <v>17-453479-Title II-365</v>
      </c>
    </row>
    <row r="224" spans="1:37" x14ac:dyDescent="0.25">
      <c r="A224" s="10" t="s">
        <v>225</v>
      </c>
      <c r="B224" s="13" t="s">
        <v>743</v>
      </c>
      <c r="D224" s="10" t="str">
        <f t="shared" si="28"/>
        <v>2017-263484-NSL-547</v>
      </c>
      <c r="E224" s="42"/>
      <c r="I224" s="9"/>
      <c r="K224" s="4"/>
      <c r="N224" s="4" t="str">
        <f>VLOOKUP(B224,'[5]Federal Grants'!$B$9:$W$430,22,FALSE)</f>
        <v>17-263484-Title I-141</v>
      </c>
      <c r="O224" s="4"/>
      <c r="P224" s="4"/>
      <c r="Q224" s="4"/>
      <c r="R224" s="4"/>
      <c r="S224" s="4"/>
      <c r="T224" s="4"/>
      <c r="V224" s="11" t="str">
        <f>VLOOKUP(B224,'[9]Federal Grants'!$B$9:$W$430,22,FALSE)</f>
        <v>2017-263484-IDEA-341</v>
      </c>
      <c r="Z224" s="11" t="str">
        <f>VLOOKUP(B224,[24]!Table6623[[Agency Code 
(3)]:[DPI Grant Number 
(13)]],22,FALSE)</f>
        <v>17-263484-Pre-S-347</v>
      </c>
      <c r="AC224" s="4"/>
      <c r="AF224" s="10" t="str">
        <f>VLOOKUP(B224,'[15]Federal Grants'!$B$9:$W$312,22,FALSE)</f>
        <v>17-263484-Title III A-391</v>
      </c>
      <c r="AH224" s="10" t="str">
        <f>VLOOKUP(B224,'[17]Federal Grants'!$B$9:$W$430,22,FALSE)</f>
        <v>17-263484-Title II-365</v>
      </c>
    </row>
    <row r="225" spans="1:38" x14ac:dyDescent="0.25">
      <c r="A225" s="10" t="s">
        <v>226</v>
      </c>
      <c r="B225" s="13" t="s">
        <v>744</v>
      </c>
      <c r="D225" s="10" t="str">
        <f t="shared" si="28"/>
        <v>2017-353500-NSL-547</v>
      </c>
      <c r="E225" s="42"/>
      <c r="F225" s="11" t="str">
        <f>CONCATENATE(2017,"-",B225,"-","NSL-Snacks","-",566)</f>
        <v>2017-353500-NSL-Snacks-566</v>
      </c>
      <c r="H225" s="10" t="s">
        <v>1941</v>
      </c>
      <c r="I225" s="9" t="str">
        <f>VLOOKUP(B225,[38]Sheet1!$D$2:$F$180,3,FALSE)</f>
        <v>2017-353500-SFSP-586</v>
      </c>
      <c r="K225" s="4"/>
      <c r="N225" s="4" t="str">
        <f>VLOOKUP(B225,'[5]Federal Grants'!$B$9:$W$430,22,FALSE)</f>
        <v>17-353500-Title I-141</v>
      </c>
      <c r="O225" s="4"/>
      <c r="P225" s="4"/>
      <c r="Q225" s="4"/>
      <c r="R225" s="4"/>
      <c r="S225" s="4"/>
      <c r="T225" s="4"/>
      <c r="V225" s="11" t="str">
        <f>VLOOKUP(B225,'[9]Federal Grants'!$B$9:$W$430,22,FALSE)</f>
        <v>2017-353500-IDEA-341</v>
      </c>
      <c r="X225" s="10" t="str">
        <f>VLOOKUP(B225,'[11]Federal Grants'!$B$8:$W$80,22, FALSE)</f>
        <v>2017-353500-CP-CTE-400</v>
      </c>
      <c r="Z225" s="11" t="str">
        <f>VLOOKUP(B225,[24]!Table6623[[Agency Code 
(3)]:[DPI Grant Number 
(13)]],22,FALSE)</f>
        <v>17-353500-Pre-S-347</v>
      </c>
      <c r="AC225" s="4" t="str">
        <f>CONCATENATE("17","-",B225,"-",367,"-","CLC")</f>
        <v>17-353500-367-CLC</v>
      </c>
      <c r="AF225" s="10" t="str">
        <f>VLOOKUP(B225,'[15]Federal Grants'!$B$9:$W$312,22,FALSE)</f>
        <v>17-353500-Title III A-391</v>
      </c>
      <c r="AH225" s="10" t="str">
        <f>VLOOKUP(B225,'[17]Federal Grants'!$B$9:$W$430,22,FALSE)</f>
        <v>17-353500-Title II-365</v>
      </c>
    </row>
    <row r="226" spans="1:38" x14ac:dyDescent="0.25">
      <c r="A226" s="10" t="s">
        <v>227</v>
      </c>
      <c r="B226" s="13" t="s">
        <v>745</v>
      </c>
      <c r="D226" s="10" t="str">
        <f t="shared" si="28"/>
        <v>2017-673528-NSL-547</v>
      </c>
      <c r="E226" s="42"/>
      <c r="G226" s="10" t="str">
        <f>VLOOKUP(B226,[39]Sheet1!$D$2:$F$107,3,FALSE)</f>
        <v>2017-673528-SMP-548</v>
      </c>
      <c r="H226" s="42"/>
      <c r="I226" s="9"/>
      <c r="K226" s="4"/>
      <c r="N226" s="4" t="str">
        <f>VLOOKUP(B226,'[5]Federal Grants'!$B$9:$W$430,22,FALSE)</f>
        <v>17-673528-Title I-141</v>
      </c>
      <c r="O226" s="4"/>
      <c r="P226" s="4"/>
      <c r="Q226" s="4"/>
      <c r="R226" s="4"/>
      <c r="S226" s="4"/>
      <c r="T226" s="4"/>
      <c r="V226" s="11" t="str">
        <f>VLOOKUP(B226,'[9]Federal Grants'!$B$9:$W$430,22,FALSE)</f>
        <v>2017-673528-IDEA-341</v>
      </c>
      <c r="Z226" s="11" t="str">
        <f>VLOOKUP(B226,[24]!Table6623[[Agency Code 
(3)]:[DPI Grant Number 
(13)]],22,FALSE)</f>
        <v>17-673528-Pre-S-347</v>
      </c>
      <c r="AC226" s="4"/>
      <c r="AH226" s="10" t="str">
        <f>VLOOKUP(B226,'[17]Federal Grants'!$B$9:$W$430,22,FALSE)</f>
        <v>17-673528-Title II-365</v>
      </c>
    </row>
    <row r="227" spans="1:38" x14ac:dyDescent="0.25">
      <c r="A227" s="10" t="s">
        <v>228</v>
      </c>
      <c r="B227" s="13" t="s">
        <v>746</v>
      </c>
      <c r="C227" s="10" t="str">
        <f t="shared" ref="C227:C240" si="32">CONCATENATE(2017,"-",B227,"-","SB","-",546)</f>
        <v>2017-133549-SB-546</v>
      </c>
      <c r="D227" s="10" t="str">
        <f t="shared" si="28"/>
        <v>2017-133549-NSL-547</v>
      </c>
      <c r="E227" s="42"/>
      <c r="G227" s="10" t="str">
        <f>VLOOKUP(B227,[39]Sheet1!$D$2:$F$107,3,FALSE)</f>
        <v>2017-133549-SMP-548</v>
      </c>
      <c r="I227" s="9" t="str">
        <f>VLOOKUP(B227,[38]Sheet1!$D$2:$F$180,3,FALSE)</f>
        <v>2017-133549-SFSP-586</v>
      </c>
      <c r="K227" s="4"/>
      <c r="M227" s="11" t="str">
        <f>VLOOKUP(B227,'[4]Federal Grants'!$B$8:$W$27,22,FALSE)</f>
        <v>FY 17-133549-730 599-Bully</v>
      </c>
      <c r="N227" s="4" t="str">
        <f>VLOOKUP(B227,'[5]Federal Grants'!$B$9:$W$430,22,FALSE)</f>
        <v>17-133549-Title I-141</v>
      </c>
      <c r="O227" s="4" t="str">
        <f>VLOOKUP(B227,'[6]Federal Grants'!$B$9:$W$44,22,FALSE)</f>
        <v>2017-133549-Focus-145</v>
      </c>
      <c r="P227" s="4"/>
      <c r="Q227" s="4"/>
      <c r="R227" s="4"/>
      <c r="S227" s="4"/>
      <c r="T227" s="4"/>
      <c r="V227" s="11" t="str">
        <f>VLOOKUP(B227,'[9]Federal Grants'!$B$9:$W$430,22,FALSE)</f>
        <v>2017-133549-IDEA-341</v>
      </c>
      <c r="X227" s="10" t="str">
        <f>VLOOKUP(B227,'[11]Federal Grants'!$B$8:$W$80,22, FALSE)</f>
        <v>2017-133549-CP-CTE-400</v>
      </c>
      <c r="Z227" s="11" t="str">
        <f>VLOOKUP(B227,[24]!Table6623[[Agency Code 
(3)]:[DPI Grant Number 
(13)]],22,FALSE)</f>
        <v>17-133549-Pre-S-347</v>
      </c>
      <c r="AC227" s="4"/>
      <c r="AH227" s="10" t="str">
        <f>VLOOKUP(B227,'[17]Federal Grants'!$B$9:$W$430,22,FALSE)</f>
        <v>17-133549-Title II-365</v>
      </c>
    </row>
    <row r="228" spans="1:38" x14ac:dyDescent="0.25">
      <c r="A228" s="10" t="s">
        <v>229</v>
      </c>
      <c r="B228" s="13" t="s">
        <v>747</v>
      </c>
      <c r="C228" s="10" t="str">
        <f t="shared" si="32"/>
        <v>2017-533612-SB-546</v>
      </c>
      <c r="D228" s="10" t="str">
        <f t="shared" si="28"/>
        <v>2017-533612-NSL-547</v>
      </c>
      <c r="E228" s="42"/>
      <c r="I228" s="9"/>
      <c r="K228" s="4"/>
      <c r="N228" s="4" t="str">
        <f>VLOOKUP(B228,'[5]Federal Grants'!$B$9:$W$430,22,FALSE)</f>
        <v>17-533612-Title I-141</v>
      </c>
      <c r="O228" s="4"/>
      <c r="P228" s="4"/>
      <c r="Q228" s="4"/>
      <c r="R228" s="4"/>
      <c r="S228" s="4"/>
      <c r="T228" s="4"/>
      <c r="V228" s="11" t="str">
        <f>VLOOKUP(B228,'[9]Federal Grants'!$B$9:$W$430,22,FALSE)</f>
        <v>2017-533612-IDEA-341</v>
      </c>
      <c r="Z228" s="11" t="str">
        <f>VLOOKUP(B228,[24]!Table6623[[Agency Code 
(3)]:[DPI Grant Number 
(13)]],22,FALSE)</f>
        <v>17-533612-Pre-S-347</v>
      </c>
      <c r="AC228" s="4"/>
      <c r="AH228" s="10" t="str">
        <f>VLOOKUP(B228,'[17]Federal Grants'!$B$9:$W$430,22,FALSE)</f>
        <v>17-533612-Title II-365</v>
      </c>
    </row>
    <row r="229" spans="1:38" x14ac:dyDescent="0.25">
      <c r="A229" s="10" t="s">
        <v>230</v>
      </c>
      <c r="B229" s="13" t="s">
        <v>748</v>
      </c>
      <c r="C229" s="10" t="str">
        <f t="shared" si="32"/>
        <v>2017-403619-SB-546</v>
      </c>
      <c r="D229" s="10" t="str">
        <f t="shared" si="28"/>
        <v>2017-403619-NSL-547</v>
      </c>
      <c r="E229" s="42"/>
      <c r="F229" s="11" t="str">
        <f>CONCATENATE(2017,"-",B229,"-","NSL-Snacks","-",566)</f>
        <v>2017-403619-NSL-Snacks-566</v>
      </c>
      <c r="H229" s="10" t="s">
        <v>1942</v>
      </c>
      <c r="I229" s="9" t="str">
        <f>VLOOKUP(B229,[38]Sheet1!$D$2:$F$180,3,FALSE)</f>
        <v>2017-403619-SFSP-586</v>
      </c>
      <c r="K229" s="4" t="str">
        <f>VLOOKUP(B229,'[2]Federal Grants'!$B$8:$W$57,22,FALSE)</f>
        <v>2016-403619-FF&amp;VP-594</v>
      </c>
      <c r="L229" s="11" t="str">
        <f>VLOOKUP(B229,'[3]Federal Grants'!$B$9:$W$58,22,0)</f>
        <v>2017-403619-FF&amp;V-376</v>
      </c>
      <c r="N229" s="4" t="str">
        <f>VLOOKUP(B229,'[5]Federal Grants'!$B$9:$W$430,22,FALSE)</f>
        <v>17-403619-Title I-141</v>
      </c>
      <c r="O229" s="4"/>
      <c r="P229" s="4" t="s">
        <v>1006</v>
      </c>
      <c r="Q229" s="4" t="s">
        <v>998</v>
      </c>
      <c r="R229" s="10" t="s">
        <v>2036</v>
      </c>
      <c r="S229" s="4"/>
      <c r="T229" s="4"/>
      <c r="V229" s="11" t="str">
        <f>VLOOKUP(B229,'[9]Federal Grants'!$B$9:$W$430,22,FALSE)</f>
        <v>2017-403619-IDEA-341</v>
      </c>
      <c r="W229" s="11" t="str">
        <f>VLOOKUP(B229,'[10]Federal Grants'!$B$8:$W$66,22,FALSE)</f>
        <v>2017-403619-IDEA-342</v>
      </c>
      <c r="X229" s="10" t="str">
        <f>VLOOKUP(B229,'[11]Federal Grants'!$B$8:$W$80,22, FALSE)</f>
        <v>2017-403619-CP-CTE-400</v>
      </c>
      <c r="Y229" s="10" t="str">
        <f>'[22]Federal Grants'!$W$10</f>
        <v>FY2017-403619-NTO-420</v>
      </c>
      <c r="Z229" s="11" t="str">
        <f>VLOOKUP(B229,[24]!Table6623[[Agency Code 
(3)]:[DPI Grant Number 
(13)]],22,FALSE)</f>
        <v>17-403619-Pre-S-347</v>
      </c>
      <c r="AA229" s="11" t="str">
        <f>'[23]Federal Grants'!$W$23</f>
        <v>2017-403619-PIDEA-348</v>
      </c>
      <c r="AB229" s="10" t="str">
        <f>VLOOKUP(B229,'[12]Federal Grants'!$B$8:$W$22,22,FALSE)</f>
        <v>2017-403619-Homeless-335</v>
      </c>
      <c r="AC229" s="4" t="str">
        <f>CONCATENATE("17","-",B229,"-",367,"-","CLC")</f>
        <v>17-403619-367-CLC</v>
      </c>
      <c r="AF229" s="10" t="str">
        <f>VLOOKUP(B229,'[15]Federal Grants'!$B$9:$W$312,22,FALSE)</f>
        <v>17-403619-Title III A-391</v>
      </c>
      <c r="AH229" s="10" t="str">
        <f>VLOOKUP(B229,'[17]Federal Grants'!$B$9:$W$430,22,FALSE)</f>
        <v>17-403619-Title II-365</v>
      </c>
      <c r="AI229" s="10" t="str">
        <f>VLOOKUP(B229,'[18]Federal Grants'!$B$8:$W$11,22,FALSE)</f>
        <v>2017-403619-SIG-151</v>
      </c>
      <c r="AJ229" s="11" t="str">
        <f>VLOOKUP(B229,'[19]Federal Grants'!$B$8:$W$22,22,FALSE)</f>
        <v>2016-17-403619-WILY-334</v>
      </c>
      <c r="AK229" s="11" t="str">
        <f>VLOOKUP(B229,'[20]Federal Grants'!$B$8:$W$20,22,FALSE)</f>
        <v>17-403619-InSPIRE-591</v>
      </c>
      <c r="AL229" s="10" t="str">
        <f>'[21]Federal Grants'!$W$15</f>
        <v>FY2017-403619-Refugee-538</v>
      </c>
    </row>
    <row r="230" spans="1:38" x14ac:dyDescent="0.25">
      <c r="A230" s="10" t="s">
        <v>232</v>
      </c>
      <c r="B230" s="13" t="s">
        <v>749</v>
      </c>
      <c r="C230" s="10" t="str">
        <f t="shared" si="32"/>
        <v>2017-253633-SB-546</v>
      </c>
      <c r="D230" s="10" t="str">
        <f t="shared" si="28"/>
        <v>2017-253633-NSL-547</v>
      </c>
      <c r="E230" s="42"/>
      <c r="G230" s="10" t="str">
        <f>VLOOKUP(B230,[39]Sheet1!$D$2:$F$107,3,FALSE)</f>
        <v>2017-253633-SMP-548</v>
      </c>
      <c r="H230" s="42"/>
      <c r="I230" s="9"/>
      <c r="K230" s="4"/>
      <c r="N230" s="4" t="str">
        <f>VLOOKUP(B230,'[5]Federal Grants'!$B$9:$W$430,22,FALSE)</f>
        <v>17-253633-Title I-141</v>
      </c>
      <c r="O230" s="4"/>
      <c r="P230" s="4"/>
      <c r="Q230" s="4"/>
      <c r="R230" s="4"/>
      <c r="S230" s="4"/>
      <c r="T230" s="4"/>
      <c r="V230" s="11" t="str">
        <f>VLOOKUP(B230,'[9]Federal Grants'!$B$9:$W$430,22,FALSE)</f>
        <v>2017-253633-IDEA-341</v>
      </c>
      <c r="Z230" s="11" t="str">
        <f>VLOOKUP(B230,[24]!Table6623[[Agency Code 
(3)]:[DPI Grant Number 
(13)]],22,FALSE)</f>
        <v>17-253633-Pre-S-347</v>
      </c>
      <c r="AC230" s="4"/>
      <c r="AH230" s="10" t="str">
        <f>VLOOKUP(B230,'[17]Federal Grants'!$B$9:$W$430,22,FALSE)</f>
        <v>17-253633-Title II-365</v>
      </c>
    </row>
    <row r="231" spans="1:38" x14ac:dyDescent="0.25">
      <c r="A231" s="10" t="s">
        <v>233</v>
      </c>
      <c r="B231" s="13" t="s">
        <v>750</v>
      </c>
      <c r="C231" s="10" t="str">
        <f t="shared" si="32"/>
        <v>2017-433640-SB-546</v>
      </c>
      <c r="D231" s="10" t="str">
        <f t="shared" si="28"/>
        <v>2017-433640-NSL-547</v>
      </c>
      <c r="E231" s="42"/>
      <c r="I231" s="9"/>
      <c r="K231" s="4"/>
      <c r="N231" s="4" t="str">
        <f>VLOOKUP(B231,'[5]Federal Grants'!$B$9:$W$430,22,FALSE)</f>
        <v>17-433640-Title I-141</v>
      </c>
      <c r="O231" s="4"/>
      <c r="P231" s="4"/>
      <c r="Q231" s="4"/>
      <c r="R231" s="4"/>
      <c r="S231" s="4"/>
      <c r="T231" s="4"/>
      <c r="V231" s="11" t="str">
        <f>VLOOKUP(B231,'[9]Federal Grants'!$B$9:$W$430,22,FALSE)</f>
        <v>2017-433640-IDEA-341</v>
      </c>
      <c r="W231" s="11" t="str">
        <f>VLOOKUP(B231,'[10]Federal Grants'!$B$8:$W$66,22,FALSE)</f>
        <v>2017-433640-IDEA-342</v>
      </c>
      <c r="Z231" s="11" t="str">
        <f>VLOOKUP(B231,[24]!Table6623[[Agency Code 
(3)]:[DPI Grant Number 
(13)]],22,FALSE)</f>
        <v>17-433640-Pre-S-347</v>
      </c>
      <c r="AC231" s="4"/>
      <c r="AF231" s="10" t="str">
        <f>VLOOKUP(B231,'[15]Federal Grants'!$B$9:$W$312,22,FALSE)</f>
        <v>17-433640-Title III A-391</v>
      </c>
      <c r="AH231" s="10" t="str">
        <f>VLOOKUP(B231,'[17]Federal Grants'!$B$9:$W$430,22,FALSE)</f>
        <v>17-433640-Title II-365</v>
      </c>
    </row>
    <row r="232" spans="1:38" x14ac:dyDescent="0.25">
      <c r="A232" s="10" t="s">
        <v>234</v>
      </c>
      <c r="B232" s="13" t="s">
        <v>751</v>
      </c>
      <c r="C232" s="10" t="str">
        <f t="shared" si="32"/>
        <v>2017-363661-SB-546</v>
      </c>
      <c r="D232" s="10" t="str">
        <f t="shared" si="28"/>
        <v>2017-363661-NSL-547</v>
      </c>
      <c r="E232" s="42"/>
      <c r="I232" s="9"/>
      <c r="K232" s="4"/>
      <c r="M232" s="11" t="str">
        <f>VLOOKUP(B232,'[4]Federal Grants'!$B$8:$W$27,22,FALSE)</f>
        <v>FY 17-363661-730 599-Bully</v>
      </c>
      <c r="N232" s="4" t="str">
        <f>VLOOKUP(B232,'[5]Federal Grants'!$B$9:$W$430,22,FALSE)</f>
        <v>17-363661-Title I-141</v>
      </c>
      <c r="O232" s="4"/>
      <c r="P232" s="4"/>
      <c r="Q232" s="4"/>
      <c r="R232" s="4"/>
      <c r="S232" s="4"/>
      <c r="T232" s="4"/>
      <c r="V232" s="11" t="str">
        <f>VLOOKUP(B232,'[9]Federal Grants'!$B$9:$W$430,22,FALSE)</f>
        <v>2017-363661-IDEA-341</v>
      </c>
      <c r="Z232" s="11" t="str">
        <f>VLOOKUP(B232,[24]!Table6623[[Agency Code 
(3)]:[DPI Grant Number 
(13)]],22,FALSE)</f>
        <v>17-363661-Pre-S-347</v>
      </c>
      <c r="AC232" s="4"/>
      <c r="AF232" s="10" t="str">
        <f>VLOOKUP(B232,'[15]Federal Grants'!$B$9:$W$312,22,FALSE)</f>
        <v>17-363661-Title III A-391</v>
      </c>
      <c r="AH232" s="10" t="str">
        <f>VLOOKUP(B232,'[17]Federal Grants'!$B$9:$W$430,22,FALSE)</f>
        <v>17-363661-Title II-365</v>
      </c>
    </row>
    <row r="233" spans="1:38" x14ac:dyDescent="0.25">
      <c r="A233" s="10" t="s">
        <v>235</v>
      </c>
      <c r="B233" s="14" t="s">
        <v>752</v>
      </c>
      <c r="C233" s="10" t="str">
        <f t="shared" si="32"/>
        <v>2017-063668-SB-546</v>
      </c>
      <c r="D233" s="10" t="str">
        <f t="shared" si="28"/>
        <v>2017-063668-NSL-547</v>
      </c>
      <c r="E233" s="42"/>
      <c r="G233" s="10" t="str">
        <f>VLOOKUP(B233,[39]Sheet1!$D$2:$F$107,3,FALSE)</f>
        <v>2017-063668-SMP-548</v>
      </c>
      <c r="I233" s="9" t="str">
        <f>VLOOKUP(B233,[38]Sheet1!$D$2:$F$180,3,FALSE)</f>
        <v>2017-063668-SFSP-586</v>
      </c>
      <c r="K233" s="4"/>
      <c r="N233" s="4" t="str">
        <f>VLOOKUP(B233,'[5]Federal Grants'!$B$9:$W$430,22,FALSE)</f>
        <v>17-063668-Title I-141</v>
      </c>
      <c r="O233" s="4"/>
      <c r="P233" s="4"/>
      <c r="Q233" s="4"/>
      <c r="R233" s="4"/>
      <c r="S233" s="4"/>
      <c r="T233" s="4"/>
      <c r="V233" s="11" t="str">
        <f>VLOOKUP(B233,'[9]Federal Grants'!$B$9:$W$430,22,FALSE)</f>
        <v>2017-063668-IDEA-341</v>
      </c>
      <c r="Z233" s="11" t="str">
        <f>VLOOKUP(B233,[24]!Table6623[[Agency Code 
(3)]:[DPI Grant Number 
(13)]],22,FALSE)</f>
        <v>17-063668-Pre-S-347</v>
      </c>
      <c r="AC233" s="4"/>
      <c r="AF233" s="10" t="str">
        <f>VLOOKUP(B233,'[15]Federal Grants'!$B$9:$W$312,22,FALSE)</f>
        <v>17-063668-Title III A-391</v>
      </c>
      <c r="AH233" s="10" t="str">
        <f>VLOOKUP(B233,'[17]Federal Grants'!$B$9:$W$430,22,FALSE)</f>
        <v>17-063668-Title II-365</v>
      </c>
    </row>
    <row r="234" spans="1:38" x14ac:dyDescent="0.25">
      <c r="A234" s="10" t="s">
        <v>236</v>
      </c>
      <c r="B234" s="13" t="s">
        <v>753</v>
      </c>
      <c r="C234" s="10" t="str">
        <f t="shared" si="32"/>
        <v>2017-133675-SB-546</v>
      </c>
      <c r="D234" s="10" t="str">
        <f t="shared" si="28"/>
        <v>2017-133675-NSL-547</v>
      </c>
      <c r="E234" s="42"/>
      <c r="I234" s="9"/>
      <c r="K234" s="4"/>
      <c r="N234" s="4" t="str">
        <f>VLOOKUP(B234,'[5]Federal Grants'!$B$9:$W$430,22,FALSE)</f>
        <v>17-133675-Title I-141</v>
      </c>
      <c r="O234" s="4"/>
      <c r="P234" s="4"/>
      <c r="Q234" s="4"/>
      <c r="R234" s="4"/>
      <c r="S234" s="4"/>
      <c r="T234" s="4"/>
      <c r="V234" s="11" t="str">
        <f>VLOOKUP(B234,'[9]Federal Grants'!$B$9:$W$430,22,FALSE)</f>
        <v>2017-133675-IDEA-341</v>
      </c>
      <c r="X234" s="10" t="str">
        <f>VLOOKUP(B234,'[11]Federal Grants'!$B$8:$W$80,22, FALSE)</f>
        <v>2017-133675-CP-CTE-400</v>
      </c>
      <c r="Z234" s="11" t="str">
        <f>VLOOKUP(B234,[24]!Table6623[[Agency Code 
(3)]:[DPI Grant Number 
(13)]],22,FALSE)</f>
        <v>17-133675-Pre-S-347</v>
      </c>
      <c r="AC234" s="4"/>
      <c r="AF234" s="10" t="str">
        <f>VLOOKUP(B234,'[15]Federal Grants'!$B$9:$W$312,22,FALSE)</f>
        <v>17-133675-Title III A-391</v>
      </c>
      <c r="AH234" s="10" t="str">
        <f>VLOOKUP(B234,'[17]Federal Grants'!$B$9:$W$430,22,FALSE)</f>
        <v>17-133675-Title II-365</v>
      </c>
    </row>
    <row r="235" spans="1:38" x14ac:dyDescent="0.25">
      <c r="A235" s="10" t="s">
        <v>237</v>
      </c>
      <c r="B235" s="13" t="s">
        <v>754</v>
      </c>
      <c r="C235" s="10" t="str">
        <f t="shared" si="32"/>
        <v>2017-233682-SB-546</v>
      </c>
      <c r="D235" s="10" t="str">
        <f t="shared" si="28"/>
        <v>2017-233682-NSL-547</v>
      </c>
      <c r="E235" s="42"/>
      <c r="G235" s="10" t="str">
        <f>VLOOKUP(B235,[39]Sheet1!$D$2:$F$107,3,FALSE)</f>
        <v>2017-233682-SMP-548</v>
      </c>
      <c r="I235" s="9" t="str">
        <f>VLOOKUP(B235,[38]Sheet1!$D$2:$F$180,3,FALSE)</f>
        <v>2017-233682-SFSP-586</v>
      </c>
      <c r="K235" s="4"/>
      <c r="N235" s="4" t="str">
        <f>VLOOKUP(B235,'[5]Federal Grants'!$B$9:$W$430,22,FALSE)</f>
        <v>17-233682-Title I-141</v>
      </c>
      <c r="O235" s="4"/>
      <c r="P235" s="4"/>
      <c r="Q235" s="4"/>
      <c r="R235" s="4"/>
      <c r="S235" s="4"/>
      <c r="T235" s="4"/>
      <c r="V235" s="11" t="str">
        <f>VLOOKUP(B235,'[9]Federal Grants'!$B$9:$W$430,22,FALSE)</f>
        <v>2017-233682-IDEA-341</v>
      </c>
      <c r="Z235" s="11" t="str">
        <f>VLOOKUP(B235,[24]!Table6623[[Agency Code 
(3)]:[DPI Grant Number 
(13)]],22,FALSE)</f>
        <v>17-233682-Pre-S-347</v>
      </c>
      <c r="AC235" s="4"/>
      <c r="AF235" s="10" t="str">
        <f>VLOOKUP(B235,'[15]Federal Grants'!$B$9:$W$312,22,FALSE)</f>
        <v>17-233682-Title III A-391</v>
      </c>
      <c r="AH235" s="10" t="str">
        <f>VLOOKUP(B235,'[17]Federal Grants'!$B$9:$W$430,22,FALSE)</f>
        <v>17-233682-Title II-365</v>
      </c>
    </row>
    <row r="236" spans="1:38" x14ac:dyDescent="0.25">
      <c r="A236" s="10" t="s">
        <v>238</v>
      </c>
      <c r="B236" s="13" t="s">
        <v>755</v>
      </c>
      <c r="C236" s="10" t="str">
        <f t="shared" si="32"/>
        <v>2017-393689-SB-546</v>
      </c>
      <c r="D236" s="10" t="str">
        <f t="shared" si="28"/>
        <v>2017-393689-NSL-547</v>
      </c>
      <c r="E236" s="42"/>
      <c r="F236" s="11" t="str">
        <f>CONCATENATE(2017,"-",B236,"-","NSL-Snacks","-",566)</f>
        <v>2017-393689-NSL-Snacks-566</v>
      </c>
      <c r="I236" s="9" t="str">
        <f>VLOOKUP(B236,[38]Sheet1!$D$2:$F$180,3,FALSE)</f>
        <v>2017-393689-SFSP-586</v>
      </c>
      <c r="K236" s="4"/>
      <c r="N236" s="4" t="str">
        <f>VLOOKUP(B236,'[5]Federal Grants'!$B$9:$W$430,22,FALSE)</f>
        <v>17-393689-Title I-141</v>
      </c>
      <c r="O236" s="4"/>
      <c r="P236" s="4"/>
      <c r="Q236" s="4"/>
      <c r="R236" s="4"/>
      <c r="S236" s="4"/>
      <c r="T236" s="4"/>
      <c r="V236" s="11" t="str">
        <f>VLOOKUP(B236,'[9]Federal Grants'!$B$9:$W$430,22,FALSE)</f>
        <v>2017-393689-IDEA-341</v>
      </c>
      <c r="Z236" s="11" t="str">
        <f>VLOOKUP(B236,[24]!Table6623[[Agency Code 
(3)]:[DPI Grant Number 
(13)]],22,FALSE)</f>
        <v>17-393689-Pre-S-347</v>
      </c>
      <c r="AC236" s="4" t="str">
        <f>CONCATENATE("17","-",B236,"-",367,"-","CLC")</f>
        <v>17-393689-367-CLC</v>
      </c>
      <c r="AE236" s="10" t="str">
        <f>VLOOKUP(B236,'[14]Federal Grants'!$B$8:$W$33,22,FALSE)</f>
        <v>FY 2017-393689-R&amp;LI-368</v>
      </c>
      <c r="AF236" s="10" t="str">
        <f>VLOOKUP(B236,'[15]Federal Grants'!$B$9:$W$312,22,FALSE)</f>
        <v>17-393689-Title III A-391</v>
      </c>
      <c r="AH236" s="10" t="str">
        <f>VLOOKUP(B236,'[17]Federal Grants'!$B$9:$W$430,22,FALSE)</f>
        <v>17-393689-Title II-365</v>
      </c>
    </row>
    <row r="237" spans="1:38" x14ac:dyDescent="0.25">
      <c r="A237" s="10" t="s">
        <v>239</v>
      </c>
      <c r="B237" s="13" t="s">
        <v>756</v>
      </c>
      <c r="D237" s="10" t="str">
        <f t="shared" si="28"/>
        <v>2017-233696-NSL-547</v>
      </c>
      <c r="E237" s="42"/>
      <c r="I237" s="9"/>
      <c r="K237" s="4"/>
      <c r="N237" s="4" t="str">
        <f>VLOOKUP(B237,'[5]Federal Grants'!$B$9:$W$430,22,FALSE)</f>
        <v>17-233696-Title I-141</v>
      </c>
      <c r="O237" s="4"/>
      <c r="P237" s="4"/>
      <c r="Q237" s="4"/>
      <c r="R237" s="4"/>
      <c r="S237" s="4"/>
      <c r="T237" s="4"/>
      <c r="V237" s="11" t="str">
        <f>VLOOKUP(B237,'[9]Federal Grants'!$B$9:$W$430,22,FALSE)</f>
        <v>2017-233696-IDEA-341</v>
      </c>
      <c r="Z237" s="11" t="str">
        <f>VLOOKUP(B237,[24]!Table6623[[Agency Code 
(3)]:[DPI Grant Number 
(13)]],22,FALSE)</f>
        <v>17-233696-Pre-S-347</v>
      </c>
      <c r="AC237" s="4"/>
      <c r="AH237" s="10" t="str">
        <f>VLOOKUP(B237,'[17]Federal Grants'!$B$9:$W$430,22,FALSE)</f>
        <v>17-233696-Title II-365</v>
      </c>
    </row>
    <row r="238" spans="1:38" x14ac:dyDescent="0.25">
      <c r="A238" s="10" t="s">
        <v>240</v>
      </c>
      <c r="B238" s="13" t="s">
        <v>757</v>
      </c>
      <c r="C238" s="10" t="str">
        <f t="shared" si="32"/>
        <v>2017-373787-SB-546</v>
      </c>
      <c r="D238" s="10" t="str">
        <f t="shared" si="28"/>
        <v>2017-373787-NSL-547</v>
      </c>
      <c r="E238" s="42"/>
      <c r="I238" s="9"/>
      <c r="K238" s="4"/>
      <c r="N238" s="4" t="str">
        <f>VLOOKUP(B238,'[5]Federal Grants'!$B$9:$W$430,22,FALSE)</f>
        <v>17-373787-Title I-141</v>
      </c>
      <c r="O238" s="4"/>
      <c r="P238" s="4"/>
      <c r="Q238" s="4"/>
      <c r="R238" s="4"/>
      <c r="S238" s="4"/>
      <c r="T238" s="4"/>
      <c r="V238" s="11" t="str">
        <f>VLOOKUP(B238,'[9]Federal Grants'!$B$9:$W$430,22,FALSE)</f>
        <v>2017-373787-IDEA-341</v>
      </c>
      <c r="Z238" s="11" t="str">
        <f>VLOOKUP(B238,[24]!Table6623[[Agency Code 
(3)]:[DPI Grant Number 
(13)]],22,FALSE)</f>
        <v>17-373787-Pre-S-347</v>
      </c>
      <c r="AC238" s="4"/>
      <c r="AF238" s="10" t="str">
        <f>VLOOKUP(B238,'[15]Federal Grants'!$B$9:$W$312,22,FALSE)</f>
        <v>17-373787-Title III A-391</v>
      </c>
      <c r="AH238" s="10" t="str">
        <f>VLOOKUP(B238,'[17]Federal Grants'!$B$9:$W$430,22,FALSE)</f>
        <v>17-373787-Title II-365</v>
      </c>
    </row>
    <row r="239" spans="1:38" x14ac:dyDescent="0.25">
      <c r="A239" s="10" t="s">
        <v>241</v>
      </c>
      <c r="B239" s="13" t="s">
        <v>758</v>
      </c>
      <c r="C239" s="10" t="str">
        <f t="shared" si="32"/>
        <v>2017-133794-SB-546</v>
      </c>
      <c r="D239" s="10" t="str">
        <f t="shared" si="28"/>
        <v>2017-133794-NSL-547</v>
      </c>
      <c r="E239" s="42"/>
      <c r="G239" s="10" t="str">
        <f>VLOOKUP(B239,[39]Sheet1!$D$2:$F$107,3,FALSE)</f>
        <v>2017-133794-SMP-548</v>
      </c>
      <c r="I239" s="9"/>
      <c r="K239" s="4"/>
      <c r="N239" s="4" t="str">
        <f>VLOOKUP(B239,'[5]Federal Grants'!$B$9:$W$430,22,FALSE)</f>
        <v>17-133794-Title I-141</v>
      </c>
      <c r="O239" s="4"/>
      <c r="P239" s="4"/>
      <c r="Q239" s="4"/>
      <c r="R239" s="4"/>
      <c r="S239" s="4"/>
      <c r="T239" s="4"/>
      <c r="V239" s="11" t="str">
        <f>VLOOKUP(B239,'[9]Federal Grants'!$B$9:$W$430,22,FALSE)</f>
        <v>2017-133794-IDEA-341</v>
      </c>
      <c r="X239" s="10" t="str">
        <f>VLOOKUP(B239,'[11]Federal Grants'!$B$8:$W$80,22, FALSE)</f>
        <v>2017-133794-CP-CTE-400</v>
      </c>
      <c r="Z239" s="11" t="str">
        <f>VLOOKUP(B239,[24]!Table6623[[Agency Code 
(3)]:[DPI Grant Number 
(13)]],22,FALSE)</f>
        <v>17-133794-Pre-S-347</v>
      </c>
      <c r="AC239" s="4"/>
      <c r="AF239" s="10" t="str">
        <f>VLOOKUP(B239,'[15]Federal Grants'!$B$9:$W$312,22,FALSE)</f>
        <v>17-133794-Title III A-391</v>
      </c>
      <c r="AH239" s="10" t="str">
        <f>VLOOKUP(B239,'[17]Federal Grants'!$B$9:$W$430,22,FALSE)</f>
        <v>17-133794-Title II-365</v>
      </c>
    </row>
    <row r="240" spans="1:38" x14ac:dyDescent="0.25">
      <c r="A240" s="10" t="s">
        <v>242</v>
      </c>
      <c r="B240" s="13" t="s">
        <v>759</v>
      </c>
      <c r="C240" s="10" t="str">
        <f t="shared" si="32"/>
        <v>2017-673822-SB-546</v>
      </c>
      <c r="D240" s="10" t="str">
        <f t="shared" si="28"/>
        <v>2017-673822-NSL-547</v>
      </c>
      <c r="E240" s="42"/>
      <c r="I240" s="9"/>
      <c r="K240" s="4"/>
      <c r="N240" s="4" t="str">
        <f>VLOOKUP(B240,'[5]Federal Grants'!$B$9:$W$430,22,FALSE)</f>
        <v>17-673822-Title I-141</v>
      </c>
      <c r="O240" s="4"/>
      <c r="P240" s="4"/>
      <c r="Q240" s="4"/>
      <c r="R240" s="4"/>
      <c r="S240" s="4"/>
      <c r="T240" s="4"/>
      <c r="V240" s="11" t="str">
        <f>VLOOKUP(B240,'[9]Federal Grants'!$B$9:$W$430,22,FALSE)</f>
        <v>2017-673822-IDEA-341</v>
      </c>
      <c r="X240" s="10" t="str">
        <f>VLOOKUP(B240,'[11]Federal Grants'!$B$8:$W$80,22, FALSE)</f>
        <v>2017-673822-CP-CTE-400</v>
      </c>
      <c r="Z240" s="11" t="str">
        <f>VLOOKUP(B240,[24]!Table6623[[Agency Code 
(3)]:[DPI Grant Number 
(13)]],22,FALSE)</f>
        <v>17-673822-Pre-S-347</v>
      </c>
      <c r="AC240" s="4"/>
      <c r="AH240" s="10" t="str">
        <f>VLOOKUP(B240,'[17]Federal Grants'!$B$9:$W$430,22,FALSE)</f>
        <v>17-673822-Title II-365</v>
      </c>
    </row>
    <row r="241" spans="1:36" x14ac:dyDescent="0.25">
      <c r="A241" s="10" t="s">
        <v>243</v>
      </c>
      <c r="B241" s="13" t="s">
        <v>760</v>
      </c>
      <c r="D241" s="10" t="str">
        <f t="shared" si="28"/>
        <v>2017-673857-NSL-547</v>
      </c>
      <c r="E241" s="42"/>
      <c r="G241" s="10" t="str">
        <f>VLOOKUP(B241,[39]Sheet1!$D$2:$F$107,3,FALSE)</f>
        <v>2017-673857-SMP-548</v>
      </c>
      <c r="I241" s="9"/>
      <c r="K241" s="4"/>
      <c r="N241" s="4" t="str">
        <f>VLOOKUP(B241,'[5]Federal Grants'!$B$9:$W$430,22,FALSE)</f>
        <v>17-673857-Title I-141</v>
      </c>
      <c r="O241" s="4"/>
      <c r="P241" s="4"/>
      <c r="Q241" s="4"/>
      <c r="R241" s="4"/>
      <c r="S241" s="4"/>
      <c r="T241" s="4"/>
      <c r="V241" s="11" t="str">
        <f>VLOOKUP(B241,'[9]Federal Grants'!$B$9:$W$430,22,FALSE)</f>
        <v>2017-673857-IDEA-341</v>
      </c>
      <c r="Z241" s="11" t="str">
        <f>VLOOKUP(B241,[24]!Table6623[[Agency Code 
(3)]:[DPI Grant Number 
(13)]],22,FALSE)</f>
        <v>17-673857-Pre-S-347</v>
      </c>
      <c r="AC241" s="4"/>
      <c r="AD241" s="10" t="str">
        <f>VLOOKUP(B241,'[13]Federal Grants'!$B$8:$W$26,22,FALSE)</f>
        <v>2016-17-673857-SPDG-349</v>
      </c>
      <c r="AF241" s="10" t="str">
        <f>VLOOKUP(B241,'[15]Federal Grants'!$B$9:$W$312,22,FALSE)</f>
        <v>17-673857-Title III A-391</v>
      </c>
      <c r="AH241" s="10" t="str">
        <f>VLOOKUP(B241,'[17]Federal Grants'!$B$9:$W$430,22,FALSE)</f>
        <v>17-673857-Title II-365</v>
      </c>
    </row>
    <row r="242" spans="1:36" x14ac:dyDescent="0.25">
      <c r="A242" s="10" t="s">
        <v>244</v>
      </c>
      <c r="B242" s="13" t="s">
        <v>761</v>
      </c>
      <c r="D242" s="10" t="str">
        <f t="shared" si="28"/>
        <v>2017-293871-NSL-547</v>
      </c>
      <c r="F242" s="11" t="str">
        <f>CONCATENATE(2017,"-",B242,"-","NSL-Snacks","-",566)</f>
        <v>2017-293871-NSL-Snacks-566</v>
      </c>
      <c r="I242" s="9" t="str">
        <f>VLOOKUP(B242,[38]Sheet1!$D$2:$F$180,3,FALSE)</f>
        <v>2017-293871-SFSP-586</v>
      </c>
      <c r="K242" s="4"/>
      <c r="N242" s="4" t="str">
        <f>VLOOKUP(B242,'[5]Federal Grants'!$B$9:$W$430,22,FALSE)</f>
        <v>17-293871-Title I-141</v>
      </c>
      <c r="O242" s="4"/>
      <c r="P242" s="4"/>
      <c r="Q242" s="4"/>
      <c r="R242" s="4"/>
      <c r="S242" s="4"/>
      <c r="T242" s="4"/>
      <c r="V242" s="11" t="str">
        <f>VLOOKUP(B242,'[9]Federal Grants'!$B$9:$W$430,22,FALSE)</f>
        <v>2017-293871-IDEA-341</v>
      </c>
      <c r="Z242" s="11" t="str">
        <f>VLOOKUP(B242,[24]!Table6623[[Agency Code 
(3)]:[DPI Grant Number 
(13)]],22,FALSE)</f>
        <v>17-293871-Pre-S-347</v>
      </c>
      <c r="AC242" s="4" t="str">
        <f>CONCATENATE("17","-",B242,"-",367,"-","CLC")</f>
        <v>17-293871-367-CLC</v>
      </c>
      <c r="AE242" s="10" t="str">
        <f>VLOOKUP(B242,'[14]Federal Grants'!$B$8:$W$33,22,FALSE)</f>
        <v>FY 2017-293871-R&amp;LI-368</v>
      </c>
      <c r="AF242" s="10" t="str">
        <f>VLOOKUP(B242,'[15]Federal Grants'!$B$9:$W$312,22,FALSE)</f>
        <v>17-293871-Title III A-391</v>
      </c>
      <c r="AH242" s="10" t="str">
        <f>VLOOKUP(B242,'[17]Federal Grants'!$B$9:$W$430,22,FALSE)</f>
        <v>17-293871-Title II-365</v>
      </c>
    </row>
    <row r="243" spans="1:36" x14ac:dyDescent="0.25">
      <c r="A243" s="10" t="s">
        <v>245</v>
      </c>
      <c r="B243" s="13" t="s">
        <v>762</v>
      </c>
      <c r="C243" s="10" t="str">
        <f t="shared" ref="C243" si="33">CONCATENATE(2017,"-",B243,"-","SB","-",546)</f>
        <v>2017-703892-SB-546</v>
      </c>
      <c r="D243" s="10" t="str">
        <f t="shared" si="28"/>
        <v>2017-703892-NSL-547</v>
      </c>
      <c r="F243" s="11" t="str">
        <f>CONCATENATE(2017,"-",B243,"-","NSL-Snacks","-",566)</f>
        <v>2017-703892-NSL-Snacks-566</v>
      </c>
      <c r="I243" s="9"/>
      <c r="K243" s="4"/>
      <c r="N243" s="4" t="str">
        <f>VLOOKUP(B243,'[5]Federal Grants'!$B$9:$W$430,22,FALSE)</f>
        <v>17-703892-Title I-141</v>
      </c>
      <c r="O243" s="4"/>
      <c r="P243" s="4"/>
      <c r="Q243" s="4"/>
      <c r="R243" s="4"/>
      <c r="S243" s="4"/>
      <c r="T243" s="4"/>
      <c r="V243" s="11" t="str">
        <f>VLOOKUP(B243,'[9]Federal Grants'!$B$9:$W$430,22,FALSE)</f>
        <v>2017-703892-IDEA-341</v>
      </c>
      <c r="Y243" s="10" t="s">
        <v>1007</v>
      </c>
      <c r="Z243" s="11" t="str">
        <f>VLOOKUP(B243,[24]!Table6623[[Agency Code 
(3)]:[DPI Grant Number 
(13)]],22,FALSE)</f>
        <v>17-703892-Pre-S-347</v>
      </c>
      <c r="AC243" s="4" t="str">
        <f>CONCATENATE("17","-",B243,"-",367,"-","CLC")</f>
        <v>17-703892-367-CLC</v>
      </c>
      <c r="AF243" s="10" t="str">
        <f>VLOOKUP(B243,'[15]Federal Grants'!$B$9:$W$312,22,FALSE)</f>
        <v>17-703892-Title III A-391</v>
      </c>
      <c r="AH243" s="10" t="str">
        <f>VLOOKUP(B243,'[17]Federal Grants'!$B$9:$W$430,22,FALSE)</f>
        <v>17-703892-Title II-365</v>
      </c>
      <c r="AJ243" s="11" t="str">
        <f>VLOOKUP(B243,'[19]Federal Grants'!$B$8:$W$22,22,FALSE)</f>
        <v>2016-17-703892-WILY-334</v>
      </c>
    </row>
    <row r="244" spans="1:36" x14ac:dyDescent="0.25">
      <c r="A244" s="10" t="s">
        <v>246</v>
      </c>
      <c r="B244" s="13" t="s">
        <v>763</v>
      </c>
      <c r="D244" s="10" t="str">
        <f t="shared" si="28"/>
        <v>2017-103899-NSL-547</v>
      </c>
      <c r="G244" s="10" t="str">
        <f>VLOOKUP(B244,[39]Sheet1!$D$2:$F$107,3,FALSE)</f>
        <v>2017-103899-SMP-548</v>
      </c>
      <c r="I244" s="9" t="str">
        <f>VLOOKUP(B244,[38]Sheet1!$D$2:$F$180,3,FALSE)</f>
        <v>2017-103899-SFSP-586</v>
      </c>
      <c r="K244" s="4"/>
      <c r="N244" s="4" t="str">
        <f>VLOOKUP(B244,'[5]Federal Grants'!$B$9:$W$430,22,FALSE)</f>
        <v>17-103899-Title I-141</v>
      </c>
      <c r="O244" s="4" t="str">
        <f>VLOOKUP(B244,'[6]Federal Grants'!$B$9:$W$44,22,FALSE)</f>
        <v>2017-103899-Focus-145</v>
      </c>
      <c r="P244" s="4"/>
      <c r="Q244" s="4"/>
      <c r="R244" s="4"/>
      <c r="S244" s="4"/>
      <c r="T244" s="4"/>
      <c r="V244" s="11" t="str">
        <f>VLOOKUP(B244,'[9]Federal Grants'!$B$9:$W$430,22,FALSE)</f>
        <v>2017-103899-IDEA-341</v>
      </c>
      <c r="Z244" s="11" t="str">
        <f>VLOOKUP(B244,[24]!Table6623[[Agency Code 
(3)]:[DPI Grant Number 
(13)]],22,FALSE)</f>
        <v>17-103899-Pre-S-347</v>
      </c>
      <c r="AC244" s="4"/>
      <c r="AF244" s="10" t="str">
        <f>VLOOKUP(B244,'[15]Federal Grants'!$B$9:$W$312,22,FALSE)</f>
        <v>17-103899-Title III A-391</v>
      </c>
      <c r="AH244" s="10" t="str">
        <f>VLOOKUP(B244,'[17]Federal Grants'!$B$9:$W$430,22,FALSE)</f>
        <v>17-103899-Title II-365</v>
      </c>
    </row>
    <row r="245" spans="1:36" x14ac:dyDescent="0.25">
      <c r="A245" s="10" t="s">
        <v>247</v>
      </c>
      <c r="B245" s="13" t="s">
        <v>764</v>
      </c>
      <c r="C245" s="10" t="str">
        <f t="shared" ref="C245" si="34">CONCATENATE(2017,"-",B245,"-","SB","-",546)</f>
        <v>2017-713906-SB-546</v>
      </c>
      <c r="D245" s="10" t="str">
        <f t="shared" si="28"/>
        <v>2017-713906-NSL-547</v>
      </c>
      <c r="I245" s="9" t="str">
        <f>VLOOKUP(B245,[38]Sheet1!$D$2:$F$180,3,FALSE)</f>
        <v>2017-713906-SFSP-586</v>
      </c>
      <c r="K245" s="4"/>
      <c r="N245" s="4" t="str">
        <f>VLOOKUP(B245,'[5]Federal Grants'!$B$9:$W$430,22,FALSE)</f>
        <v>17-713906-Title I-141</v>
      </c>
      <c r="O245" s="4"/>
      <c r="P245" s="4"/>
      <c r="Q245" s="4"/>
      <c r="R245" s="4"/>
      <c r="S245" s="4"/>
      <c r="T245" s="4"/>
      <c r="V245" s="11" t="str">
        <f>VLOOKUP(B245,'[9]Federal Grants'!$B$9:$W$430,22,FALSE)</f>
        <v>2017-713906-IDEA-341</v>
      </c>
      <c r="Z245" s="11" t="str">
        <f>VLOOKUP(B245,[24]!Table6623[[Agency Code 
(3)]:[DPI Grant Number 
(13)]],22,FALSE)</f>
        <v>17-713906-Pre-S-347</v>
      </c>
      <c r="AC245" s="4" t="str">
        <f>CONCATENATE("17","-",B245,"-",367,"-","CLC")</f>
        <v>17-713906-367-CLC</v>
      </c>
      <c r="AD245" s="10" t="str">
        <f>VLOOKUP(B245,'[13]Federal Grants'!$B$8:$W$26,22,FALSE)</f>
        <v>2016-17-713906-SPDG-349</v>
      </c>
      <c r="AF245" s="10" t="str">
        <f>VLOOKUP(B245,'[15]Federal Grants'!$B$9:$W$312,22,FALSE)</f>
        <v>17-713906-Title III A-391</v>
      </c>
      <c r="AH245" s="10" t="str">
        <f>VLOOKUP(B245,'[17]Federal Grants'!$B$9:$W$430,22,FALSE)</f>
        <v>17-713906-Title II-365</v>
      </c>
    </row>
    <row r="246" spans="1:36" x14ac:dyDescent="0.25">
      <c r="A246" s="10" t="s">
        <v>248</v>
      </c>
      <c r="B246" s="14" t="s">
        <v>765</v>
      </c>
      <c r="D246" s="10" t="str">
        <f t="shared" si="28"/>
        <v>2017-093920-NSL-547</v>
      </c>
      <c r="F246" s="11" t="str">
        <f>CONCATENATE(2017,"-",B246,"-","NSL-Snacks","-",566)</f>
        <v>2017-093920-NSL-Snacks-566</v>
      </c>
      <c r="I246" s="9"/>
      <c r="K246" s="4"/>
      <c r="N246" s="4" t="str">
        <f>VLOOKUP(B246,'[5]Federal Grants'!$B$9:$W$430,22,FALSE)</f>
        <v>17-093920-Title I-141</v>
      </c>
      <c r="O246" s="4"/>
      <c r="P246" s="4"/>
      <c r="Q246" s="4"/>
      <c r="R246" s="4"/>
      <c r="S246" s="4"/>
      <c r="T246" s="4"/>
      <c r="V246" s="11" t="str">
        <f>VLOOKUP(B246,'[9]Federal Grants'!$B$9:$W$430,22,FALSE)</f>
        <v>2017-093920-IDEA-341</v>
      </c>
      <c r="Z246" s="11" t="str">
        <f>VLOOKUP(B246,[24]!Table6623[[Agency Code 
(3)]:[DPI Grant Number 
(13)]],22,FALSE)</f>
        <v>17-093920-Pre-S-347</v>
      </c>
      <c r="AC246" s="4"/>
      <c r="AF246" s="10" t="str">
        <f>VLOOKUP(B246,'[15]Federal Grants'!$B$9:$W$312,22,FALSE)</f>
        <v>17-093920-Title III A-391</v>
      </c>
      <c r="AH246" s="10" t="str">
        <f>VLOOKUP(B246,'[17]Federal Grants'!$B$9:$W$430,22,FALSE)</f>
        <v>17-093920-Title II-365</v>
      </c>
    </row>
    <row r="247" spans="1:36" x14ac:dyDescent="0.25">
      <c r="A247" s="10" t="s">
        <v>249</v>
      </c>
      <c r="B247" s="13" t="s">
        <v>766</v>
      </c>
      <c r="D247" s="10" t="str">
        <f t="shared" si="28"/>
        <v>2017-673925-NSL-547</v>
      </c>
      <c r="I247" s="9"/>
      <c r="K247" s="4"/>
      <c r="N247" s="4" t="str">
        <f>VLOOKUP(B247,'[5]Federal Grants'!$B$9:$W$430,22,FALSE)</f>
        <v>17-673925-Title I-141</v>
      </c>
      <c r="O247" s="4"/>
      <c r="P247" s="4"/>
      <c r="Q247" s="4"/>
      <c r="R247" s="4"/>
      <c r="S247" s="4"/>
      <c r="T247" s="4"/>
      <c r="V247" s="11" t="str">
        <f>VLOOKUP(B247,'[9]Federal Grants'!$B$9:$W$430,22,FALSE)</f>
        <v>2017-673925-IDEA-341</v>
      </c>
      <c r="Z247" s="11" t="str">
        <f>VLOOKUP(B247,[24]!Table6623[[Agency Code 
(3)]:[DPI Grant Number 
(13)]],22,FALSE)</f>
        <v>17-673925-Pre-S-347</v>
      </c>
      <c r="AC247" s="4"/>
      <c r="AF247" s="10" t="str">
        <f>VLOOKUP(B247,'[15]Federal Grants'!$B$9:$W$312,22,FALSE)</f>
        <v>17-673925-Title III A-391</v>
      </c>
      <c r="AH247" s="10" t="str">
        <f>VLOOKUP(B247,'[17]Federal Grants'!$B$9:$W$430,22,FALSE)</f>
        <v>17-673925-Title II-365</v>
      </c>
    </row>
    <row r="248" spans="1:36" x14ac:dyDescent="0.25">
      <c r="A248" s="10" t="s">
        <v>250</v>
      </c>
      <c r="B248" s="13" t="s">
        <v>767</v>
      </c>
      <c r="C248" s="10" t="str">
        <f t="shared" ref="C248:C249" si="35">CONCATENATE(2017,"-",B248,"-","SB","-",546)</f>
        <v>2017-233934-SB-546</v>
      </c>
      <c r="D248" s="10" t="str">
        <f t="shared" si="28"/>
        <v>2017-233934-NSL-547</v>
      </c>
      <c r="G248" s="10" t="str">
        <f>VLOOKUP(B248,[39]Sheet1!$D$2:$F$107,3,FALSE)</f>
        <v>2017-233934-SMP-548</v>
      </c>
      <c r="I248" s="9"/>
      <c r="K248" s="4"/>
      <c r="M248" s="11" t="str">
        <f>VLOOKUP(B248,'[4]Federal Grants'!$B$8:$W$27,22,FALSE)</f>
        <v>FY 17-233934-730 599-Bully</v>
      </c>
      <c r="N248" s="4" t="str">
        <f>VLOOKUP(B248,'[5]Federal Grants'!$B$9:$W$430,22,FALSE)</f>
        <v>17-233934-Title I-141</v>
      </c>
      <c r="O248" s="4"/>
      <c r="P248" s="4"/>
      <c r="Q248" s="4"/>
      <c r="R248" s="4"/>
      <c r="S248" s="4"/>
      <c r="T248" s="4"/>
      <c r="V248" s="11" t="str">
        <f>VLOOKUP(B248,'[9]Federal Grants'!$B$9:$W$430,22,FALSE)</f>
        <v>2017-233934-IDEA-341</v>
      </c>
      <c r="Z248" s="11" t="str">
        <f>VLOOKUP(B248,[24]!Table6623[[Agency Code 
(3)]:[DPI Grant Number 
(13)]],22,FALSE)</f>
        <v>17-233934-Pre-S-347</v>
      </c>
      <c r="AC248" s="4"/>
      <c r="AF248" s="10" t="str">
        <f>VLOOKUP(B248,'[15]Federal Grants'!$B$9:$W$312,22,FALSE)</f>
        <v>17-233934-Title III A-391</v>
      </c>
      <c r="AH248" s="10" t="str">
        <f>VLOOKUP(B248,'[17]Federal Grants'!$B$9:$W$430,22,FALSE)</f>
        <v>17-233934-Title II-365</v>
      </c>
    </row>
    <row r="249" spans="1:36" x14ac:dyDescent="0.25">
      <c r="A249" s="10" t="s">
        <v>251</v>
      </c>
      <c r="B249" s="14" t="s">
        <v>768</v>
      </c>
      <c r="C249" s="10" t="str">
        <f t="shared" si="35"/>
        <v>2017-083941-SB-546</v>
      </c>
      <c r="D249" s="10" t="str">
        <f t="shared" si="28"/>
        <v>2017-083941-NSL-547</v>
      </c>
      <c r="G249" s="10" t="str">
        <f>VLOOKUP(B249,[39]Sheet1!$D$2:$F$107,3,FALSE)</f>
        <v>2017-083941-SMP-548</v>
      </c>
      <c r="I249" s="9"/>
      <c r="K249" s="4"/>
      <c r="N249" s="4" t="str">
        <f>VLOOKUP(B249,'[5]Federal Grants'!$B$9:$W$430,22,FALSE)</f>
        <v>17-083941-Title I-141</v>
      </c>
      <c r="O249" s="4"/>
      <c r="P249" s="4"/>
      <c r="Q249" s="4"/>
      <c r="R249" s="4"/>
      <c r="S249" s="4"/>
      <c r="T249" s="4"/>
      <c r="V249" s="11" t="str">
        <f>VLOOKUP(B249,'[9]Federal Grants'!$B$9:$W$430,22,FALSE)</f>
        <v>2017-083941-IDEA-341</v>
      </c>
      <c r="Z249" s="11" t="str">
        <f>VLOOKUP(B249,[24]!Table6623[[Agency Code 
(3)]:[DPI Grant Number 
(13)]],22,FALSE)</f>
        <v>17-083941-Pre-S-347</v>
      </c>
      <c r="AC249" s="4"/>
      <c r="AF249" s="10" t="str">
        <f>VLOOKUP(B249,'[15]Federal Grants'!$B$9:$W$312,22,FALSE)</f>
        <v>17-083941-Title III A-391</v>
      </c>
      <c r="AH249" s="10" t="str">
        <f>VLOOKUP(B249,'[17]Federal Grants'!$B$9:$W$430,22,FALSE)</f>
        <v>17-083941-Title II-365</v>
      </c>
    </row>
    <row r="250" spans="1:36" x14ac:dyDescent="0.25">
      <c r="A250" s="10" t="s">
        <v>252</v>
      </c>
      <c r="B250" s="13" t="s">
        <v>769</v>
      </c>
      <c r="D250" s="10" t="str">
        <f t="shared" si="28"/>
        <v>2017-293948-NSL-547</v>
      </c>
      <c r="I250" s="9" t="str">
        <f>VLOOKUP(B250,[38]Sheet1!$D$2:$F$180,3,FALSE)</f>
        <v>2017-293948-SFSP-586</v>
      </c>
      <c r="K250" s="4"/>
      <c r="N250" s="4" t="str">
        <f>VLOOKUP(B250,'[5]Federal Grants'!$B$9:$W$430,22,FALSE)</f>
        <v>17-293948-Title I-141</v>
      </c>
      <c r="O250" s="4"/>
      <c r="P250" s="4"/>
      <c r="Q250" s="4"/>
      <c r="R250" s="4"/>
      <c r="S250" s="4"/>
      <c r="T250" s="4"/>
      <c r="V250" s="11" t="str">
        <f>VLOOKUP(B250,'[9]Federal Grants'!$B$9:$W$430,22,FALSE)</f>
        <v>2017-293948-IDEA-341</v>
      </c>
      <c r="W250" s="11" t="str">
        <f>VLOOKUP(B250,'[10]Federal Grants'!$B$8:$W$66,22,FALSE)</f>
        <v>2017-293948-IDEA-342</v>
      </c>
      <c r="Z250" s="11" t="str">
        <f>VLOOKUP(B250,[24]!Table6623[[Agency Code 
(3)]:[DPI Grant Number 
(13)]],22,FALSE)</f>
        <v>17-293948-Pre-S-347</v>
      </c>
      <c r="AC250" s="4"/>
      <c r="AD250" s="10" t="str">
        <f>VLOOKUP(B250,'[13]Federal Grants'!$B$8:$W$26,22,FALSE)</f>
        <v>2016-17-293948-SPDG-349</v>
      </c>
      <c r="AE250" s="10" t="str">
        <f>VLOOKUP(B250,'[14]Federal Grants'!$B$8:$W$33,22,FALSE)</f>
        <v>FY 2017-293948-R&amp;LI-368</v>
      </c>
      <c r="AH250" s="10" t="str">
        <f>VLOOKUP(B250,'[17]Federal Grants'!$B$9:$W$430,22,FALSE)</f>
        <v>17-293948-Title II-365</v>
      </c>
    </row>
    <row r="251" spans="1:36" x14ac:dyDescent="0.25">
      <c r="A251" s="10" t="s">
        <v>253</v>
      </c>
      <c r="B251" s="13" t="s">
        <v>770</v>
      </c>
      <c r="C251" s="10" t="str">
        <f t="shared" ref="C251:C252" si="36">CONCATENATE(2017,"-",B251,"-","SB","-",546)</f>
        <v>2017-683955-SB-546</v>
      </c>
      <c r="D251" s="10" t="str">
        <f t="shared" si="28"/>
        <v>2017-683955-NSL-547</v>
      </c>
      <c r="E251" s="11" t="str">
        <f>CONCATENATE(2017,"-",B251,"-","NSL-Snacks","-",561)</f>
        <v>2017-683955-NSL-Snacks-561</v>
      </c>
      <c r="F251" s="11" t="str">
        <f>CONCATENATE(2017,"-",B251,"-","NSL-Snacks","-",566)</f>
        <v>2017-683955-NSL-Snacks-566</v>
      </c>
      <c r="I251" s="9" t="str">
        <f>VLOOKUP(B251,[38]Sheet1!$D$2:$F$180,3,FALSE)</f>
        <v>2017-683955-SFSP-586</v>
      </c>
      <c r="K251" s="4"/>
      <c r="N251" s="4" t="str">
        <f>VLOOKUP(B251,'[5]Federal Grants'!$B$9:$W$430,22,FALSE)</f>
        <v>17-683955-Title I-141</v>
      </c>
      <c r="O251" s="4"/>
      <c r="P251" s="4"/>
      <c r="Q251" s="4"/>
      <c r="R251" s="10" t="s">
        <v>2037</v>
      </c>
      <c r="S251" s="4"/>
      <c r="T251" s="4"/>
      <c r="V251" s="11" t="str">
        <f>VLOOKUP(B251,'[9]Federal Grants'!$B$9:$W$430,22,FALSE)</f>
        <v>2017-683955-IDEA-341</v>
      </c>
      <c r="Z251" s="11" t="str">
        <f>VLOOKUP(B251,[24]!Table6623[[Agency Code 
(3)]:[DPI Grant Number 
(13)]],22,FALSE)</f>
        <v>17-683955-Pre-S-347</v>
      </c>
      <c r="AC251" s="4"/>
      <c r="AF251" s="10" t="str">
        <f>VLOOKUP(B251,'[15]Federal Grants'!$B$9:$W$312,22,FALSE)</f>
        <v>17-683955-Title III A-391</v>
      </c>
      <c r="AH251" s="10" t="str">
        <f>VLOOKUP(B251,'[17]Federal Grants'!$B$9:$W$430,22,FALSE)</f>
        <v>17-683955-Title II-365</v>
      </c>
    </row>
    <row r="252" spans="1:36" x14ac:dyDescent="0.25">
      <c r="A252" s="10" t="s">
        <v>254</v>
      </c>
      <c r="B252" s="13" t="s">
        <v>771</v>
      </c>
      <c r="C252" s="10" t="str">
        <f t="shared" si="36"/>
        <v>2017-553962-SB-546</v>
      </c>
      <c r="D252" s="10" t="str">
        <f t="shared" si="28"/>
        <v>2017-553962-NSL-547</v>
      </c>
      <c r="I252" s="9" t="str">
        <f>VLOOKUP(B252,[38]Sheet1!$D$2:$F$180,3,FALSE)</f>
        <v>2017-553962-SFSP-586</v>
      </c>
      <c r="K252" s="4"/>
      <c r="N252" s="4" t="str">
        <f>VLOOKUP(B252,'[5]Federal Grants'!$B$9:$W$430,22,FALSE)</f>
        <v>17-553962-Title I-141</v>
      </c>
      <c r="O252" s="4"/>
      <c r="P252" s="4"/>
      <c r="Q252" s="4"/>
      <c r="R252" s="4"/>
      <c r="S252" s="4"/>
      <c r="T252" s="4"/>
      <c r="V252" s="11" t="str">
        <f>VLOOKUP(B252,'[9]Federal Grants'!$B$9:$W$430,22,FALSE)</f>
        <v>2017-553962-IDEA-341</v>
      </c>
      <c r="Z252" s="11" t="str">
        <f>VLOOKUP(B252,[24]!Table6623[[Agency Code 
(3)]:[DPI Grant Number 
(13)]],22,FALSE)</f>
        <v>17-553962-Pre-S-347</v>
      </c>
      <c r="AC252" s="4"/>
      <c r="AF252" s="10" t="str">
        <f>VLOOKUP(B252,'[15]Federal Grants'!$B$9:$W$312,22,FALSE)</f>
        <v>17-553962-Title III A-391</v>
      </c>
      <c r="AH252" s="10" t="str">
        <f>VLOOKUP(B252,'[17]Federal Grants'!$B$9:$W$430,22,FALSE)</f>
        <v>17-553962-Title II-365</v>
      </c>
    </row>
    <row r="253" spans="1:36" x14ac:dyDescent="0.25">
      <c r="A253" s="10" t="s">
        <v>255</v>
      </c>
      <c r="B253" s="13" t="s">
        <v>772</v>
      </c>
      <c r="D253" s="10" t="str">
        <f t="shared" si="28"/>
        <v>2017-383969-NSL-547</v>
      </c>
      <c r="E253" s="11" t="str">
        <f>CONCATENATE(2017,"-",B253,"-","NSL-Snacks","-",561)</f>
        <v>2017-383969-NSL-Snacks-561</v>
      </c>
      <c r="F253" s="11" t="str">
        <f>CONCATENATE(2017,"-",B253,"-","NSL-Snacks","-",566)</f>
        <v>2017-383969-NSL-Snacks-566</v>
      </c>
      <c r="I253" s="9"/>
      <c r="K253" s="4"/>
      <c r="N253" s="4" t="str">
        <f>VLOOKUP(B253,'[5]Federal Grants'!$B$9:$W$430,22,FALSE)</f>
        <v>17-383969-Title I-141</v>
      </c>
      <c r="O253" s="4"/>
      <c r="P253" s="4"/>
      <c r="Q253" s="4"/>
      <c r="R253" s="4"/>
      <c r="S253" s="4"/>
      <c r="T253" s="4"/>
      <c r="V253" s="11" t="str">
        <f>VLOOKUP(B253,'[9]Federal Grants'!$B$9:$W$430,22,FALSE)</f>
        <v>2017-383969-IDEA-341</v>
      </c>
      <c r="Z253" s="11" t="str">
        <f>VLOOKUP(B253,[24]!Table6623[[Agency Code 
(3)]:[DPI Grant Number 
(13)]],22,FALSE)</f>
        <v>17-383969-Pre-S-347</v>
      </c>
      <c r="AC253" s="4"/>
      <c r="AH253" s="10" t="str">
        <f>VLOOKUP(B253,'[17]Federal Grants'!$B$9:$W$430,22,FALSE)</f>
        <v>17-383969-Title II-365</v>
      </c>
    </row>
    <row r="254" spans="1:36" x14ac:dyDescent="0.25">
      <c r="A254" s="10" t="s">
        <v>256</v>
      </c>
      <c r="B254" s="13" t="s">
        <v>773</v>
      </c>
      <c r="G254" s="10" t="str">
        <f>VLOOKUP(B254,[39]Sheet1!$D$2:$F$107,3,FALSE)</f>
        <v>2017-402177-SMP-548</v>
      </c>
      <c r="I254" s="9"/>
      <c r="K254" s="4"/>
      <c r="N254" s="4" t="str">
        <f>VLOOKUP(B254,'[5]Federal Grants'!$B$9:$W$430,22,FALSE)</f>
        <v>17-402177-Title I-141</v>
      </c>
      <c r="O254" s="4"/>
      <c r="P254" s="4"/>
      <c r="Q254" s="4"/>
      <c r="R254" s="4"/>
      <c r="S254" s="4"/>
      <c r="T254" s="4"/>
      <c r="V254" s="11" t="str">
        <f>VLOOKUP(B254,'[9]Federal Grants'!$B$9:$W$430,22,FALSE)</f>
        <v>2017-402177-IDEA-341</v>
      </c>
      <c r="Z254" s="11" t="str">
        <f>VLOOKUP(B254,[24]!Table6623[[Agency Code 
(3)]:[DPI Grant Number 
(13)]],22,FALSE)</f>
        <v>17-402177-Pre-S-347</v>
      </c>
      <c r="AC254" s="4"/>
      <c r="AF254" s="10" t="str">
        <f>VLOOKUP(B254,'[15]Federal Grants'!$B$9:$W$312,22,FALSE)</f>
        <v>17-402177-Title III A-391</v>
      </c>
      <c r="AG254" s="10" t="str">
        <f>VLOOKUP(B254,'[16]Federal Grants'!$B$8:$W$14,22,FALSE)</f>
        <v>17-402177-Immigrant-371</v>
      </c>
      <c r="AH254" s="10" t="str">
        <f>VLOOKUP(B254,'[17]Federal Grants'!$B$9:$W$430,22,FALSE)</f>
        <v>17-402177-Title II-365</v>
      </c>
    </row>
    <row r="255" spans="1:36" x14ac:dyDescent="0.25">
      <c r="A255" s="10" t="s">
        <v>257</v>
      </c>
      <c r="B255" s="13" t="s">
        <v>774</v>
      </c>
      <c r="I255" s="9"/>
      <c r="K255" s="4"/>
      <c r="N255" s="4" t="str">
        <f>VLOOKUP(B255,'[5]Federal Grants'!$B$9:$W$430,22,FALSE)</f>
        <v>17-673976-Title I-141</v>
      </c>
      <c r="O255" s="4"/>
      <c r="P255" s="4"/>
      <c r="Q255" s="4"/>
      <c r="R255" s="10" t="s">
        <v>2038</v>
      </c>
      <c r="S255" s="4"/>
      <c r="T255" s="4"/>
      <c r="V255" s="11" t="str">
        <f>VLOOKUP(B255,'[9]Federal Grants'!$B$9:$W$430,22,FALSE)</f>
        <v>2017-673976-IDEA-341</v>
      </c>
      <c r="Z255" s="11" t="str">
        <f>VLOOKUP(B255,[24]!Table6623[[Agency Code 
(3)]:[DPI Grant Number 
(13)]],22,FALSE)</f>
        <v>17-673976-Pre-S-347</v>
      </c>
      <c r="AC255" s="4"/>
      <c r="AH255" s="10" t="str">
        <f>VLOOKUP(B255,'[17]Federal Grants'!$B$9:$W$430,22,FALSE)</f>
        <v>17-673976-Title II-365</v>
      </c>
    </row>
    <row r="256" spans="1:36" x14ac:dyDescent="0.25">
      <c r="A256" s="10" t="s">
        <v>258</v>
      </c>
      <c r="B256" s="13" t="s">
        <v>775</v>
      </c>
      <c r="G256" s="10" t="str">
        <f>VLOOKUP(B256,[39]Sheet1!$D$2:$F$107,3,FALSE)</f>
        <v>2017-514690-SMP-548</v>
      </c>
      <c r="I256" s="9"/>
      <c r="K256" s="4"/>
      <c r="N256" s="4" t="str">
        <f>VLOOKUP(B256,'[5]Federal Grants'!$B$9:$W$430,22,FALSE)</f>
        <v>17-514690-Title I-141</v>
      </c>
      <c r="O256" s="4"/>
      <c r="P256" s="4"/>
      <c r="Q256" s="4"/>
      <c r="R256" s="4"/>
      <c r="S256" s="4"/>
      <c r="T256" s="4"/>
      <c r="V256" s="11" t="str">
        <f>VLOOKUP(B256,'[9]Federal Grants'!$B$9:$W$430,22,FALSE)</f>
        <v>2017-514690-IDEA-341</v>
      </c>
      <c r="Z256" s="11" t="str">
        <f>VLOOKUP(B256,[24]!Table6623[[Agency Code 
(3)]:[DPI Grant Number 
(13)]],22,FALSE)</f>
        <v>17-514690-Pre-S-347</v>
      </c>
      <c r="AC256" s="4"/>
      <c r="AH256" s="10" t="str">
        <f>VLOOKUP(B256,'[17]Federal Grants'!$B$9:$W$430,22,FALSE)</f>
        <v>17-514690-Title II-365</v>
      </c>
    </row>
    <row r="257" spans="1:34" x14ac:dyDescent="0.25">
      <c r="A257" s="10" t="s">
        <v>259</v>
      </c>
      <c r="B257" s="13" t="s">
        <v>776</v>
      </c>
      <c r="D257" s="10" t="str">
        <f t="shared" ref="D257:D258" si="37">CONCATENATE(2017,"-",B257,"-","NSL","-",547)</f>
        <v>2017-122016-NSL-547</v>
      </c>
      <c r="F257" s="11" t="str">
        <f>CONCATENATE(2017,"-",B257,"-","NSL-Snacks","-",566)</f>
        <v>2017-122016-NSL-Snacks-566</v>
      </c>
      <c r="I257" s="9" t="str">
        <f>VLOOKUP(B257,[38]Sheet1!$D$2:$F$180,3,FALSE)</f>
        <v>2017-122016-SFSP-586</v>
      </c>
      <c r="K257" s="4" t="str">
        <f>VLOOKUP(B257,'[2]Federal Grants'!$B$8:$W$57,22,FALSE)</f>
        <v>2016-122016-FF&amp;VP-594</v>
      </c>
      <c r="L257" s="11" t="str">
        <f>VLOOKUP(B257,'[3]Federal Grants'!$B$9:$W$58,22,0)</f>
        <v>2017-122016-FF&amp;V-376</v>
      </c>
      <c r="N257" s="4" t="str">
        <f>VLOOKUP(B257,'[5]Federal Grants'!$B$9:$W$430,22,FALSE)</f>
        <v>17-122016-Title I-141</v>
      </c>
      <c r="O257" s="4"/>
      <c r="P257" s="4"/>
      <c r="Q257" s="4"/>
      <c r="R257" s="4"/>
      <c r="S257" s="4"/>
      <c r="T257" s="4"/>
      <c r="V257" s="11" t="str">
        <f>VLOOKUP(B257,'[9]Federal Grants'!$B$9:$W$430,22,FALSE)</f>
        <v>2017-122016-IDEA-341</v>
      </c>
      <c r="Z257" s="11" t="str">
        <f>VLOOKUP(B257,[24]!Table6623[[Agency Code 
(3)]:[DPI Grant Number 
(13)]],22,FALSE)</f>
        <v>17-122016-Pre-S-347</v>
      </c>
      <c r="AC257" s="4"/>
      <c r="AF257" s="10" t="e">
        <f>VLOOKUP(B257,'[15]Federal Grants'!$B$9:$W$312,22,FALSE)</f>
        <v>#N/A</v>
      </c>
      <c r="AH257" s="10" t="str">
        <f>VLOOKUP(B257,'[17]Federal Grants'!$B$9:$W$430,22,FALSE)</f>
        <v>17-122016-Title II-365</v>
      </c>
    </row>
    <row r="258" spans="1:34" x14ac:dyDescent="0.25">
      <c r="A258" s="10" t="s">
        <v>260</v>
      </c>
      <c r="B258" s="13" t="s">
        <v>777</v>
      </c>
      <c r="D258" s="10" t="str">
        <f t="shared" si="37"/>
        <v>2017-203983-NSL-547</v>
      </c>
      <c r="F258" s="11" t="str">
        <f>CONCATENATE(2017,"-",B258,"-","NSL-Snacks","-",566)</f>
        <v>2017-203983-NSL-Snacks-566</v>
      </c>
      <c r="G258" s="10" t="str">
        <f>VLOOKUP(B258,[39]Sheet1!$D$2:$F$107,3,FALSE)</f>
        <v>2017-203983-SMP-548</v>
      </c>
      <c r="I258" s="9" t="str">
        <f>VLOOKUP(B258,[38]Sheet1!$D$2:$F$180,3,FALSE)</f>
        <v>2017-203983-SFSP-586</v>
      </c>
      <c r="K258" s="4"/>
      <c r="N258" s="4" t="str">
        <f>VLOOKUP(B258,'[5]Federal Grants'!$B$9:$W$430,22,FALSE)</f>
        <v>17-203983-Title I-141</v>
      </c>
      <c r="O258" s="4"/>
      <c r="P258" s="4"/>
      <c r="Q258" s="4"/>
      <c r="R258" s="4"/>
      <c r="S258" s="4"/>
      <c r="T258" s="4"/>
      <c r="V258" s="11" t="str">
        <f>VLOOKUP(B258,'[9]Federal Grants'!$B$9:$W$430,22,FALSE)</f>
        <v>2017-203983-IDEA-341</v>
      </c>
      <c r="Z258" s="11" t="str">
        <f>VLOOKUP(B258,[24]!Table6623[[Agency Code 
(3)]:[DPI Grant Number 
(13)]],22,FALSE)</f>
        <v>17-203983-Pre-S-347</v>
      </c>
      <c r="AC258" s="4" t="str">
        <f>CONCATENATE("17","-",B258,"-",367,"-","CLC")</f>
        <v>17-203983-367-CLC</v>
      </c>
      <c r="AF258" s="10" t="str">
        <f>VLOOKUP(B258,'[15]Federal Grants'!$B$9:$W$312,22,FALSE)</f>
        <v>17-203983-Title III A-391</v>
      </c>
      <c r="AH258" s="10" t="str">
        <f>VLOOKUP(B258,'[17]Federal Grants'!$B$9:$W$430,22,FALSE)</f>
        <v>17-203983-Title II-365</v>
      </c>
    </row>
    <row r="259" spans="1:34" x14ac:dyDescent="0.25">
      <c r="A259" s="10" t="s">
        <v>261</v>
      </c>
      <c r="B259" s="13" t="s">
        <v>778</v>
      </c>
      <c r="G259" s="10" t="str">
        <f>VLOOKUP(B259,[39]Sheet1!$D$2:$F$107,3,FALSE)</f>
        <v>2017-673514-SMP-548</v>
      </c>
      <c r="I259" s="9"/>
      <c r="K259" s="4"/>
      <c r="N259" s="4" t="str">
        <f>VLOOKUP(B259,'[5]Federal Grants'!$B$9:$W$430,22,FALSE)</f>
        <v>17-673514-Title I-141</v>
      </c>
      <c r="O259" s="4"/>
      <c r="P259" s="4"/>
      <c r="Q259" s="4"/>
      <c r="R259" s="4"/>
      <c r="S259" s="4"/>
      <c r="T259" s="4"/>
      <c r="V259" s="11" t="str">
        <f>VLOOKUP(B259,'[9]Federal Grants'!$B$9:$W$430,22,FALSE)</f>
        <v>2017-673514-IDEA-341</v>
      </c>
      <c r="Z259" s="11" t="str">
        <f>VLOOKUP(B259,[24]!Table6623[[Agency Code 
(3)]:[DPI Grant Number 
(13)]],22,FALSE)</f>
        <v>17-673514-Pre-S-347</v>
      </c>
      <c r="AC259" s="4"/>
      <c r="AH259" s="10" t="str">
        <f>VLOOKUP(B259,'[17]Federal Grants'!$B$9:$W$430,22,FALSE)</f>
        <v>17-673514-Title II-365</v>
      </c>
    </row>
    <row r="260" spans="1:34" x14ac:dyDescent="0.25">
      <c r="A260" s="10" t="s">
        <v>262</v>
      </c>
      <c r="B260" s="13" t="s">
        <v>779</v>
      </c>
      <c r="D260" s="10" t="str">
        <f t="shared" ref="D260:D323" si="38">CONCATENATE(2017,"-",B260,"-","NSL","-",547)</f>
        <v>2017-630616-NSL-547</v>
      </c>
      <c r="I260" s="9"/>
      <c r="K260" s="4"/>
      <c r="N260" s="4" t="str">
        <f>VLOOKUP(B260,'[5]Federal Grants'!$B$9:$W$430,22,FALSE)</f>
        <v>17-630616-Title I-141</v>
      </c>
      <c r="O260" s="4"/>
      <c r="P260" s="4"/>
      <c r="Q260" s="4"/>
      <c r="R260" s="4"/>
      <c r="S260" s="4"/>
      <c r="T260" s="4"/>
      <c r="V260" s="11" t="str">
        <f>VLOOKUP(B260,'[9]Federal Grants'!$B$9:$W$430,22,FALSE)</f>
        <v>2017-630616-IDEA-341</v>
      </c>
      <c r="Z260" s="11" t="str">
        <f>VLOOKUP(B260,[24]!Table6623[[Agency Code 
(3)]:[DPI Grant Number 
(13)]],22,FALSE)</f>
        <v>17-630616-Pre-S-347</v>
      </c>
      <c r="AC260" s="4"/>
      <c r="AF260" s="10" t="str">
        <f>VLOOKUP(B260,'[15]Federal Grants'!$B$9:$W$312,22,FALSE)</f>
        <v>17-630616-Title III A-391</v>
      </c>
      <c r="AH260" s="10" t="str">
        <f>VLOOKUP(B260,'[17]Federal Grants'!$B$9:$W$430,22,FALSE)</f>
        <v>17-630616-Title II-365</v>
      </c>
    </row>
    <row r="261" spans="1:34" x14ac:dyDescent="0.25">
      <c r="A261" s="10" t="s">
        <v>263</v>
      </c>
      <c r="B261" s="13" t="s">
        <v>780</v>
      </c>
      <c r="C261" s="10" t="str">
        <f t="shared" ref="C261:C262" si="39">CONCATENATE(2017,"-",B261,"-","SB","-",546)</f>
        <v>2017-451945-SB-546</v>
      </c>
      <c r="D261" s="10" t="str">
        <f t="shared" si="38"/>
        <v>2017-451945-NSL-547</v>
      </c>
      <c r="I261" s="9"/>
      <c r="K261" s="4"/>
      <c r="N261" s="4" t="str">
        <f>VLOOKUP(B261,'[5]Federal Grants'!$B$9:$W$430,22,FALSE)</f>
        <v>17-451945-Title I-141</v>
      </c>
      <c r="O261" s="4"/>
      <c r="P261" s="4"/>
      <c r="Q261" s="4"/>
      <c r="R261" s="4"/>
      <c r="S261" s="4"/>
      <c r="T261" s="4"/>
      <c r="V261" s="11" t="str">
        <f>VLOOKUP(B261,'[9]Federal Grants'!$B$9:$W$430,22,FALSE)</f>
        <v>2017-451945-IDEA-341</v>
      </c>
      <c r="Z261" s="11" t="str">
        <f>VLOOKUP(B261,[24]!Table6623[[Agency Code 
(3)]:[DPI Grant Number 
(13)]],22,FALSE)</f>
        <v>17-451945-Pre-S-347</v>
      </c>
      <c r="AC261" s="4"/>
      <c r="AF261" s="10" t="str">
        <f>VLOOKUP(B261,'[15]Federal Grants'!$B$9:$W$312,22,FALSE)</f>
        <v>17-451945-Title III A-391</v>
      </c>
      <c r="AH261" s="10" t="str">
        <f>VLOOKUP(B261,'[17]Federal Grants'!$B$9:$W$430,22,FALSE)</f>
        <v>17-451945-Title II-365</v>
      </c>
    </row>
    <row r="262" spans="1:34" x14ac:dyDescent="0.25">
      <c r="A262" s="10" t="s">
        <v>264</v>
      </c>
      <c r="B262" s="13" t="s">
        <v>781</v>
      </c>
      <c r="C262" s="10" t="str">
        <f t="shared" si="39"/>
        <v>2017-631526-SB-546</v>
      </c>
      <c r="D262" s="10" t="str">
        <f t="shared" si="38"/>
        <v>2017-631526-NSL-547</v>
      </c>
      <c r="I262" s="9" t="str">
        <f>VLOOKUP(B262,[38]Sheet1!$D$2:$F$180,3,FALSE)</f>
        <v>2017-631526-SFSP-586</v>
      </c>
      <c r="K262" s="4"/>
      <c r="N262" s="4" t="str">
        <f>VLOOKUP(B262,'[5]Federal Grants'!$B$9:$W$430,22,FALSE)</f>
        <v>17-631526-Title I-141</v>
      </c>
      <c r="O262" s="4"/>
      <c r="P262" s="4"/>
      <c r="Q262" s="4"/>
      <c r="R262" s="4"/>
      <c r="S262" s="4"/>
      <c r="T262" s="4"/>
      <c r="V262" s="11" t="str">
        <f>VLOOKUP(B262,'[9]Federal Grants'!$B$9:$W$430,22,FALSE)</f>
        <v>2017-631526-IDEA-341</v>
      </c>
      <c r="Z262" s="11" t="str">
        <f>VLOOKUP(B262,[24]!Table6623[[Agency Code 
(3)]:[DPI Grant Number 
(13)]],22,FALSE)</f>
        <v>17-631526-Pre-S-347</v>
      </c>
      <c r="AC262" s="4"/>
      <c r="AF262" s="10" t="str">
        <f>VLOOKUP(B262,'[15]Federal Grants'!$B$9:$W$312,22,FALSE)</f>
        <v>17-631526-Title III A-391</v>
      </c>
      <c r="AH262" s="10" t="str">
        <f>VLOOKUP(B262,'[17]Federal Grants'!$B$9:$W$430,22,FALSE)</f>
        <v>17-631526-Title II-365</v>
      </c>
    </row>
    <row r="263" spans="1:34" x14ac:dyDescent="0.25">
      <c r="A263" s="10" t="s">
        <v>265</v>
      </c>
      <c r="B263" s="13" t="s">
        <v>782</v>
      </c>
      <c r="D263" s="10" t="str">
        <f t="shared" si="38"/>
        <v>2017-653654-NSL-547</v>
      </c>
      <c r="F263" s="11" t="str">
        <f>CONCATENATE(2017,"-",B263,"-","NSL-Snacks","-",566)</f>
        <v>2017-653654-NSL-Snacks-566</v>
      </c>
      <c r="I263" s="9" t="str">
        <f>VLOOKUP(B263,[38]Sheet1!$D$2:$F$180,3,FALSE)</f>
        <v>2017-653654-SFSP-586</v>
      </c>
      <c r="K263" s="4" t="str">
        <f>VLOOKUP(B263,'[2]Federal Grants'!$B$8:$W$57,22,FALSE)</f>
        <v>2016-653654-FF&amp;VP-594</v>
      </c>
      <c r="L263" s="11" t="str">
        <f>VLOOKUP(B263,'[3]Federal Grants'!$B$9:$W$58,22,0)</f>
        <v>2017-653654-FF&amp;V-376</v>
      </c>
      <c r="N263" s="4" t="str">
        <f>VLOOKUP(B263,'[5]Federal Grants'!$B$9:$W$430,22,FALSE)</f>
        <v>17-653654-Title I-141</v>
      </c>
      <c r="O263" s="4"/>
      <c r="P263" s="4"/>
      <c r="Q263" s="4"/>
      <c r="R263" s="4"/>
      <c r="S263" s="4"/>
      <c r="T263" s="4"/>
      <c r="V263" s="11" t="str">
        <f>VLOOKUP(B263,'[9]Federal Grants'!$B$9:$W$430,22,FALSE)</f>
        <v>2017-653654-IDEA-341</v>
      </c>
      <c r="Z263" s="11" t="str">
        <f>VLOOKUP(B263,[24]!Table6623[[Agency Code 
(3)]:[DPI Grant Number 
(13)]],22,FALSE)</f>
        <v>17-653654-Pre-S-347</v>
      </c>
      <c r="AC263" s="4" t="str">
        <f>CONCATENATE("17","-",B263,"-",367,"-","CLC")</f>
        <v>17-653654-367-CLC</v>
      </c>
      <c r="AH263" s="10" t="str">
        <f>VLOOKUP(B263,'[17]Federal Grants'!$B$9:$W$430,22,FALSE)</f>
        <v>17-653654-Title II-365</v>
      </c>
    </row>
    <row r="264" spans="1:34" x14ac:dyDescent="0.25">
      <c r="A264" s="10" t="s">
        <v>266</v>
      </c>
      <c r="B264" s="13" t="s">
        <v>783</v>
      </c>
      <c r="D264" s="10" t="str">
        <f t="shared" si="38"/>
        <v>2017-413990-NSL-547</v>
      </c>
      <c r="F264" s="11" t="str">
        <f>CONCATENATE(2017,"-",B264,"-","NSL-Snacks","-",566)</f>
        <v>2017-413990-NSL-Snacks-566</v>
      </c>
      <c r="I264" s="9" t="str">
        <f>VLOOKUP(B264,[38]Sheet1!$D$2:$F$180,3,FALSE)</f>
        <v>2017-413990-SFSP-586</v>
      </c>
      <c r="K264" s="4"/>
      <c r="N264" s="4" t="str">
        <f>VLOOKUP(B264,'[5]Federal Grants'!$B$9:$W$430,22,FALSE)</f>
        <v>17-413990-Title I-141</v>
      </c>
      <c r="O264" s="4"/>
      <c r="P264" s="4"/>
      <c r="Q264" s="4"/>
      <c r="R264" s="4"/>
      <c r="S264" s="4"/>
      <c r="T264" s="4"/>
      <c r="V264" s="11" t="str">
        <f>VLOOKUP(B264,'[9]Federal Grants'!$B$9:$W$430,22,FALSE)</f>
        <v>2017-413990-IDEA-341</v>
      </c>
      <c r="Z264" s="11" t="str">
        <f>VLOOKUP(B264,[24]!Table6623[[Agency Code 
(3)]:[DPI Grant Number 
(13)]],22,FALSE)</f>
        <v>17-413990-Pre-S-347</v>
      </c>
      <c r="AC264" s="4" t="str">
        <f>CONCATENATE("17","-",B264,"-",367,"-","CLC")</f>
        <v>17-413990-367-CLC</v>
      </c>
      <c r="AE264" s="10" t="str">
        <f>VLOOKUP(B264,'[14]Federal Grants'!$B$8:$W$33,22,FALSE)</f>
        <v>FY 2017-413990-R&amp;LI-368</v>
      </c>
      <c r="AF264" s="10" t="str">
        <f>VLOOKUP(B264,'[15]Federal Grants'!$B$9:$W$312,22,FALSE)</f>
        <v>17-413990-Title III A-391</v>
      </c>
      <c r="AH264" s="10" t="str">
        <f>VLOOKUP(B264,'[17]Federal Grants'!$B$9:$W$430,22,FALSE)</f>
        <v>17-413990-Title II-365</v>
      </c>
    </row>
    <row r="265" spans="1:34" x14ac:dyDescent="0.25">
      <c r="A265" s="10" t="s">
        <v>267</v>
      </c>
      <c r="B265" s="13" t="s">
        <v>784</v>
      </c>
      <c r="G265" s="10" t="str">
        <f>VLOOKUP(B265,[39]Sheet1!$D$2:$F$107,3,FALSE)</f>
        <v>2017-514011-SMP-548</v>
      </c>
      <c r="I265" s="9"/>
      <c r="K265" s="4"/>
      <c r="N265" s="4" t="str">
        <f>VLOOKUP(B265,'[5]Federal Grants'!$B$9:$W$430,22,FALSE)</f>
        <v>17-514011-Title I-141</v>
      </c>
      <c r="O265" s="4"/>
      <c r="P265" s="4"/>
      <c r="Q265" s="4"/>
      <c r="R265" s="4"/>
      <c r="S265" s="4"/>
      <c r="T265" s="4"/>
      <c r="V265" s="11" t="str">
        <f>VLOOKUP(B265,'[9]Federal Grants'!$B$9:$W$430,22,FALSE)</f>
        <v>2017-514011-IDEA-341</v>
      </c>
      <c r="Z265" s="11" t="str">
        <f>VLOOKUP(B265,[24]!Table6623[[Agency Code 
(3)]:[DPI Grant Number 
(13)]],22,FALSE)</f>
        <v>17-514011-Pre-S-347</v>
      </c>
      <c r="AC265" s="4"/>
      <c r="AH265" s="10" t="str">
        <f>VLOOKUP(B265,'[17]Federal Grants'!$B$9:$W$430,22,FALSE)</f>
        <v>17-514011-Title II-365</v>
      </c>
    </row>
    <row r="266" spans="1:34" x14ac:dyDescent="0.25">
      <c r="A266" s="10" t="s">
        <v>268</v>
      </c>
      <c r="B266" s="13" t="s">
        <v>785</v>
      </c>
      <c r="C266" s="10" t="str">
        <f t="shared" ref="C266:C269" si="40">CONCATENATE(2017,"-",B266,"-","SB","-",546)</f>
        <v>2017-404018-SB-546</v>
      </c>
      <c r="D266" s="10" t="str">
        <f t="shared" si="38"/>
        <v>2017-404018-NSL-547</v>
      </c>
      <c r="E266" s="42"/>
      <c r="I266" s="9"/>
      <c r="K266" s="4"/>
      <c r="N266" s="4" t="str">
        <f>VLOOKUP(B266,'[5]Federal Grants'!$B$9:$W$430,22,FALSE)</f>
        <v>17-404018-Title I-141</v>
      </c>
      <c r="O266" s="4"/>
      <c r="P266" s="4"/>
      <c r="Q266" s="4"/>
      <c r="R266" s="4"/>
      <c r="S266" s="4"/>
      <c r="T266" s="4"/>
      <c r="V266" s="11" t="str">
        <f>VLOOKUP(B266,'[9]Federal Grants'!$B$9:$W$430,22,FALSE)</f>
        <v>2017-404018-IDEA-341</v>
      </c>
      <c r="Z266" s="11" t="str">
        <f>VLOOKUP(B266,[24]!Table6623[[Agency Code 
(3)]:[DPI Grant Number 
(13)]],22,FALSE)</f>
        <v>17-404018-Pre-S-347</v>
      </c>
      <c r="AC266" s="4"/>
      <c r="AD266" s="10" t="str">
        <f>VLOOKUP(B266,'[13]Federal Grants'!$B$8:$W$26,22,FALSE)</f>
        <v>2016-17-404018-SPDG-349</v>
      </c>
      <c r="AF266" s="10" t="str">
        <f>VLOOKUP(B266,'[15]Federal Grants'!$B$9:$W$312,22,FALSE)</f>
        <v>17-404018-Title III A-391</v>
      </c>
      <c r="AH266" s="10" t="str">
        <f>VLOOKUP(B266,'[17]Federal Grants'!$B$9:$W$430,22,FALSE)</f>
        <v>17-404018-Title II-365</v>
      </c>
    </row>
    <row r="267" spans="1:34" x14ac:dyDescent="0.25">
      <c r="A267" s="10" t="s">
        <v>269</v>
      </c>
      <c r="B267" s="13" t="s">
        <v>786</v>
      </c>
      <c r="C267" s="10" t="str">
        <f t="shared" si="40"/>
        <v>2017-204025-SB-546</v>
      </c>
      <c r="D267" s="10" t="str">
        <f t="shared" si="38"/>
        <v>2017-204025-NSL-547</v>
      </c>
      <c r="E267" s="42"/>
      <c r="I267" s="9"/>
      <c r="K267" s="4"/>
      <c r="N267" s="4" t="str">
        <f>VLOOKUP(B267,'[5]Federal Grants'!$B$9:$W$430,22,FALSE)</f>
        <v>17-204025-Title I-141</v>
      </c>
      <c r="O267" s="4"/>
      <c r="P267" s="4"/>
      <c r="Q267" s="4"/>
      <c r="R267" s="4"/>
      <c r="S267" s="4"/>
      <c r="T267" s="4"/>
      <c r="V267" s="11" t="str">
        <f>VLOOKUP(B267,'[9]Federal Grants'!$B$9:$W$430,22,FALSE)</f>
        <v>2017-204025-IDEA-341</v>
      </c>
      <c r="Z267" s="11" t="str">
        <f>VLOOKUP(B267,[24]!Table6623[[Agency Code 
(3)]:[DPI Grant Number 
(13)]],22,FALSE)</f>
        <v>17-204025-Pre-S-347</v>
      </c>
      <c r="AC267" s="4"/>
      <c r="AF267" s="10" t="str">
        <f>VLOOKUP(B267,'[15]Federal Grants'!$B$9:$W$312,22,FALSE)</f>
        <v>17-204025-Title III A-391</v>
      </c>
      <c r="AH267" s="10" t="str">
        <f>VLOOKUP(B267,'[17]Federal Grants'!$B$9:$W$430,22,FALSE)</f>
        <v>17-204025-Title II-365</v>
      </c>
    </row>
    <row r="268" spans="1:34" x14ac:dyDescent="0.25">
      <c r="A268" s="10" t="s">
        <v>270</v>
      </c>
      <c r="B268" s="13" t="s">
        <v>787</v>
      </c>
      <c r="C268" s="10" t="str">
        <f t="shared" si="40"/>
        <v>2017-674060-SB-546</v>
      </c>
      <c r="D268" s="10" t="str">
        <f t="shared" si="38"/>
        <v>2017-674060-NSL-547</v>
      </c>
      <c r="E268" s="42"/>
      <c r="I268" s="9"/>
      <c r="K268" s="4"/>
      <c r="N268" s="4" t="str">
        <f>VLOOKUP(B268,'[5]Federal Grants'!$B$9:$W$430,22,FALSE)</f>
        <v>17-674060-Title I-141</v>
      </c>
      <c r="O268" s="4"/>
      <c r="P268" s="4"/>
      <c r="Q268" s="4"/>
      <c r="R268" s="4"/>
      <c r="S268" s="5" t="s">
        <v>2027</v>
      </c>
      <c r="T268" s="4"/>
      <c r="V268" s="11" t="str">
        <f>VLOOKUP(B268,'[9]Federal Grants'!$B$9:$W$430,22,FALSE)</f>
        <v>2017-674060-IDEA-341</v>
      </c>
      <c r="X268" s="10" t="str">
        <f>VLOOKUP(B268,'[11]Federal Grants'!$B$8:$W$80,22, FALSE)</f>
        <v>2017-674060-CP-CTE-400</v>
      </c>
      <c r="Z268" s="11" t="str">
        <f>VLOOKUP(B268,[24]!Table6623[[Agency Code 
(3)]:[DPI Grant Number 
(13)]],22,FALSE)</f>
        <v>17-674060-Pre-S-347</v>
      </c>
      <c r="AC268" s="4"/>
      <c r="AF268" s="10" t="str">
        <f>VLOOKUP(B268,'[15]Federal Grants'!$B$9:$W$312,22,FALSE)</f>
        <v>17-674060-Title III A-391</v>
      </c>
      <c r="AH268" s="10" t="str">
        <f>VLOOKUP(B268,'[17]Federal Grants'!$B$9:$W$430,22,FALSE)</f>
        <v>17-674060-Title II-365</v>
      </c>
    </row>
    <row r="269" spans="1:34" x14ac:dyDescent="0.25">
      <c r="A269" s="10" t="s">
        <v>271</v>
      </c>
      <c r="B269" s="13" t="s">
        <v>788</v>
      </c>
      <c r="C269" s="10" t="str">
        <f t="shared" si="40"/>
        <v>2017-424067-SB-546</v>
      </c>
      <c r="D269" s="10" t="str">
        <f t="shared" si="38"/>
        <v>2017-424067-NSL-547</v>
      </c>
      <c r="E269" s="42"/>
      <c r="G269" s="10" t="str">
        <f>VLOOKUP(B269,[39]Sheet1!$D$2:$F$107,3,FALSE)</f>
        <v>2017-424067-SMP-548</v>
      </c>
      <c r="I269" s="9" t="str">
        <f>VLOOKUP(B269,[38]Sheet1!$D$2:$F$180,3,FALSE)</f>
        <v>2017-424067-SFSP-586</v>
      </c>
      <c r="K269" s="4"/>
      <c r="N269" s="4" t="str">
        <f>VLOOKUP(B269,'[5]Federal Grants'!$B$9:$W$430,22,FALSE)</f>
        <v>17-424067-Title I-141</v>
      </c>
      <c r="O269" s="4"/>
      <c r="P269" s="4"/>
      <c r="Q269" s="4"/>
      <c r="R269" s="4"/>
      <c r="S269" s="4"/>
      <c r="T269" s="4"/>
      <c r="V269" s="11" t="str">
        <f>VLOOKUP(B269,'[9]Federal Grants'!$B$9:$W$430,22,FALSE)</f>
        <v>2017-424067-IDEA-341</v>
      </c>
      <c r="Z269" s="11" t="str">
        <f>VLOOKUP(B269,[24]!Table6623[[Agency Code 
(3)]:[DPI Grant Number 
(13)]],22,FALSE)</f>
        <v>17-424067-Pre-S-347</v>
      </c>
      <c r="AC269" s="4"/>
      <c r="AF269" s="10" t="str">
        <f>VLOOKUP(B269,'[15]Federal Grants'!$B$9:$W$312,22,FALSE)</f>
        <v>17-424067-Title III A-391</v>
      </c>
      <c r="AH269" s="10" t="str">
        <f>VLOOKUP(B269,'[17]Federal Grants'!$B$9:$W$430,22,FALSE)</f>
        <v>17-424067-Title II-365</v>
      </c>
    </row>
    <row r="270" spans="1:34" x14ac:dyDescent="0.25">
      <c r="A270" s="10" t="s">
        <v>272</v>
      </c>
      <c r="B270" s="13" t="s">
        <v>789</v>
      </c>
      <c r="D270" s="10" t="str">
        <f t="shared" si="38"/>
        <v>2017-424074-NSL-547</v>
      </c>
      <c r="I270" s="9"/>
      <c r="K270" s="4"/>
      <c r="N270" s="4" t="str">
        <f>VLOOKUP(B270,'[5]Federal Grants'!$B$9:$W$430,22,FALSE)</f>
        <v>17-424074-Title I-141</v>
      </c>
      <c r="O270" s="4"/>
      <c r="P270" s="4"/>
      <c r="Q270" s="4"/>
      <c r="R270" s="4"/>
      <c r="S270" s="4"/>
      <c r="T270" s="4"/>
      <c r="V270" s="11" t="str">
        <f>VLOOKUP(B270,'[9]Federal Grants'!$B$9:$W$430,22,FALSE)</f>
        <v>2017-424074-IDEA-341</v>
      </c>
      <c r="Z270" s="11" t="str">
        <f>VLOOKUP(B270,[24]!Table6623[[Agency Code 
(3)]:[DPI Grant Number 
(13)]],22,FALSE)</f>
        <v>17-424074-Pre-S-347</v>
      </c>
      <c r="AC270" s="4"/>
      <c r="AF270" s="10" t="str">
        <f>VLOOKUP(B270,'[15]Federal Grants'!$B$9:$W$312,22,FALSE)</f>
        <v>17-424074-Title III A-391</v>
      </c>
      <c r="AH270" s="10" t="str">
        <f>VLOOKUP(B270,'[17]Federal Grants'!$B$9:$W$430,22,FALSE)</f>
        <v>17-424074-Title II-365</v>
      </c>
    </row>
    <row r="271" spans="1:34" x14ac:dyDescent="0.25">
      <c r="A271" s="10" t="s">
        <v>273</v>
      </c>
      <c r="B271" s="13" t="s">
        <v>790</v>
      </c>
      <c r="C271" s="10" t="str">
        <f t="shared" ref="C271:C272" si="41">CONCATENATE(2017,"-",B271,"-","SB","-",546)</f>
        <v>2017-704088-SB-546</v>
      </c>
      <c r="D271" s="10" t="str">
        <f t="shared" si="38"/>
        <v>2017-704088-NSL-547</v>
      </c>
      <c r="G271" s="10" t="str">
        <f>VLOOKUP(B271,[39]Sheet1!$D$2:$F$107,3,FALSE)</f>
        <v>2017-704088-SMP-548</v>
      </c>
      <c r="I271" s="9"/>
      <c r="K271" s="4"/>
      <c r="N271" s="4" t="str">
        <f>VLOOKUP(B271,'[5]Federal Grants'!$B$9:$W$430,22,FALSE)</f>
        <v>17-704088-Title I-141</v>
      </c>
      <c r="O271" s="4"/>
      <c r="P271" s="4"/>
      <c r="Q271" s="4"/>
      <c r="R271" s="4"/>
      <c r="S271" s="4"/>
      <c r="T271" s="4"/>
      <c r="V271" s="11" t="str">
        <f>VLOOKUP(B271,'[9]Federal Grants'!$B$9:$W$430,22,FALSE)</f>
        <v>2017-704088-IDEA-341</v>
      </c>
      <c r="Z271" s="11" t="str">
        <f>VLOOKUP(B271,[24]!Table6623[[Agency Code 
(3)]:[DPI Grant Number 
(13)]],22,FALSE)</f>
        <v>17-704088-Pre-S-347</v>
      </c>
      <c r="AC271" s="4"/>
      <c r="AF271" s="10" t="str">
        <f>VLOOKUP(B271,'[15]Federal Grants'!$B$9:$W$312,22,FALSE)</f>
        <v>17-704088-Title III A-391</v>
      </c>
      <c r="AH271" s="10" t="str">
        <f>VLOOKUP(B271,'[17]Federal Grants'!$B$9:$W$430,22,FALSE)</f>
        <v>17-704088-Title II-365</v>
      </c>
    </row>
    <row r="272" spans="1:34" x14ac:dyDescent="0.25">
      <c r="A272" s="10" t="s">
        <v>274</v>
      </c>
      <c r="B272" s="13" t="s">
        <v>791</v>
      </c>
      <c r="C272" s="10" t="str">
        <f t="shared" si="41"/>
        <v>2017-324095-SB-546</v>
      </c>
      <c r="D272" s="10" t="str">
        <f t="shared" si="38"/>
        <v>2017-324095-NSL-547</v>
      </c>
      <c r="I272" s="9" t="str">
        <f>VLOOKUP(B272,[38]Sheet1!$D$2:$F$180,3,FALSE)</f>
        <v>2017-324095-SFSP-586</v>
      </c>
      <c r="K272" s="4"/>
      <c r="N272" s="4" t="str">
        <f>VLOOKUP(B272,'[5]Federal Grants'!$B$9:$W$430,22,FALSE)</f>
        <v>17-324095-Title I-141</v>
      </c>
      <c r="O272" s="4"/>
      <c r="P272" s="4"/>
      <c r="Q272" s="4"/>
      <c r="R272" s="4"/>
      <c r="S272" s="4"/>
      <c r="T272" s="4"/>
      <c r="V272" s="11" t="str">
        <f>VLOOKUP(B272,'[9]Federal Grants'!$B$9:$W$430,22,FALSE)</f>
        <v>2017-324095-IDEA-341</v>
      </c>
      <c r="X272" s="10" t="str">
        <f>VLOOKUP(B272,'[11]Federal Grants'!$B$8:$W$80,22, FALSE)</f>
        <v>2017-324095-CP-CTE-400</v>
      </c>
      <c r="Z272" s="11" t="str">
        <f>VLOOKUP(B272,[24]!Table6623[[Agency Code 
(3)]:[DPI Grant Number 
(13)]],22,FALSE)</f>
        <v>17-324095-Pre-S-347</v>
      </c>
      <c r="AC272" s="4"/>
      <c r="AF272" s="10" t="str">
        <f>VLOOKUP(B272,'[15]Federal Grants'!$B$9:$W$312,22,FALSE)</f>
        <v>17-324095-Title III A-391</v>
      </c>
      <c r="AH272" s="10" t="str">
        <f>VLOOKUP(B272,'[17]Federal Grants'!$B$9:$W$430,22,FALSE)</f>
        <v>17-324095-Title II-365</v>
      </c>
    </row>
    <row r="273" spans="1:38" x14ac:dyDescent="0.25">
      <c r="A273" s="10" t="s">
        <v>275</v>
      </c>
      <c r="B273" s="13" t="s">
        <v>792</v>
      </c>
      <c r="D273" s="10" t="str">
        <f t="shared" si="38"/>
        <v>2017-594137-NSL-547</v>
      </c>
      <c r="G273" s="10" t="str">
        <f>VLOOKUP(B273,[39]Sheet1!$D$2:$F$107,3,FALSE)</f>
        <v>2017-594137-SMP-548</v>
      </c>
      <c r="I273" s="9"/>
      <c r="K273" s="4"/>
      <c r="N273" s="4" t="str">
        <f>VLOOKUP(B273,'[5]Federal Grants'!$B$9:$W$430,22,FALSE)</f>
        <v>17-594137-Title I-141</v>
      </c>
      <c r="O273" s="4"/>
      <c r="P273" s="4"/>
      <c r="Q273" s="4"/>
      <c r="R273" s="4"/>
      <c r="S273" s="4"/>
      <c r="T273" s="4"/>
      <c r="V273" s="11" t="str">
        <f>VLOOKUP(B273,'[9]Federal Grants'!$B$9:$W$430,22,FALSE)</f>
        <v>2017-594137-IDEA-341</v>
      </c>
      <c r="Z273" s="11" t="str">
        <f>VLOOKUP(B273,[24]!Table6623[[Agency Code 
(3)]:[DPI Grant Number 
(13)]],22,FALSE)</f>
        <v>17-594137-Pre-S-347</v>
      </c>
      <c r="AC273" s="4"/>
      <c r="AF273" s="10" t="str">
        <f>VLOOKUP(B273,'[15]Federal Grants'!$B$9:$W$312,22,FALSE)</f>
        <v>17-594137-Title III A-391</v>
      </c>
      <c r="AH273" s="10" t="str">
        <f>VLOOKUP(B273,'[17]Federal Grants'!$B$9:$W$430,22,FALSE)</f>
        <v>17-594137-Title II-365</v>
      </c>
    </row>
    <row r="274" spans="1:38" x14ac:dyDescent="0.25">
      <c r="A274" s="10" t="s">
        <v>276</v>
      </c>
      <c r="B274" s="13" t="s">
        <v>793</v>
      </c>
      <c r="C274" s="10" t="str">
        <f t="shared" ref="C274:C276" si="42">CONCATENATE(2017,"-",B274,"-","SB","-",546)</f>
        <v>2017-134144-SB-546</v>
      </c>
      <c r="D274" s="10" t="str">
        <f t="shared" si="38"/>
        <v>2017-134144-NSL-547</v>
      </c>
      <c r="I274" s="9"/>
      <c r="K274" s="4"/>
      <c r="N274" s="4" t="str">
        <f>VLOOKUP(B274,'[5]Federal Grants'!$B$9:$W$430,22,FALSE)</f>
        <v>17-134144-Title I-141</v>
      </c>
      <c r="O274" s="4"/>
      <c r="P274" s="4"/>
      <c r="Q274" s="4"/>
      <c r="R274" s="4"/>
      <c r="S274" s="4"/>
      <c r="T274" s="4"/>
      <c r="V274" s="11" t="str">
        <f>VLOOKUP(B274,'[9]Federal Grants'!$B$9:$W$430,22,FALSE)</f>
        <v>2017-134144-IDEA-341</v>
      </c>
      <c r="X274" s="10" t="str">
        <f>VLOOKUP(B274,'[11]Federal Grants'!$B$8:$W$80,22, FALSE)</f>
        <v>2017-134144-CP-CTE-400</v>
      </c>
      <c r="Z274" s="11" t="str">
        <f>VLOOKUP(B274,[24]!Table6623[[Agency Code 
(3)]:[DPI Grant Number 
(13)]],22,FALSE)</f>
        <v>17-134144-Pre-S-347</v>
      </c>
      <c r="AC274" s="4"/>
      <c r="AF274" s="10" t="str">
        <f>VLOOKUP(B274,'[15]Federal Grants'!$B$9:$W$312,22,FALSE)</f>
        <v>17-134144-Title III A-391</v>
      </c>
      <c r="AH274" s="10" t="str">
        <f>VLOOKUP(B274,'[17]Federal Grants'!$B$9:$W$430,22,FALSE)</f>
        <v>17-134144-Title II-365</v>
      </c>
    </row>
    <row r="275" spans="1:38" x14ac:dyDescent="0.25">
      <c r="A275" s="10" t="s">
        <v>277</v>
      </c>
      <c r="B275" s="13" t="s">
        <v>794</v>
      </c>
      <c r="C275" s="10" t="str">
        <f t="shared" si="42"/>
        <v>2017-484165-SB-546</v>
      </c>
      <c r="D275" s="10" t="str">
        <f t="shared" si="38"/>
        <v>2017-484165-NSL-547</v>
      </c>
      <c r="G275" s="10" t="str">
        <f>VLOOKUP(B275,[39]Sheet1!$D$2:$F$107,3,FALSE)</f>
        <v>2017-484165-SMP-548</v>
      </c>
      <c r="I275" s="9"/>
      <c r="K275" s="4"/>
      <c r="N275" s="4" t="str">
        <f>VLOOKUP(B275,'[5]Federal Grants'!$B$9:$W$430,22,FALSE)</f>
        <v>17-484165-Title I-141</v>
      </c>
      <c r="O275" s="4"/>
      <c r="P275" s="4"/>
      <c r="Q275" s="4"/>
      <c r="R275" s="4"/>
      <c r="S275" s="4"/>
      <c r="T275" s="4"/>
      <c r="V275" s="11" t="str">
        <f>VLOOKUP(B275,'[9]Federal Grants'!$B$9:$W$430,22,FALSE)</f>
        <v>2017-484165-IDEA-341</v>
      </c>
      <c r="Z275" s="11" t="str">
        <f>VLOOKUP(B275,[24]!Table6623[[Agency Code 
(3)]:[DPI Grant Number 
(13)]],22,FALSE)</f>
        <v>17-484165-Pre-S-347</v>
      </c>
      <c r="AC275" s="4"/>
      <c r="AF275" s="10" t="str">
        <f>VLOOKUP(B275,'[15]Federal Grants'!$B$9:$W$312,22,FALSE)</f>
        <v>17-484165-Title III A-391</v>
      </c>
      <c r="AH275" s="10" t="str">
        <f>VLOOKUP(B275,'[17]Federal Grants'!$B$9:$W$430,22,FALSE)</f>
        <v>17-484165-Title II-365</v>
      </c>
    </row>
    <row r="276" spans="1:38" x14ac:dyDescent="0.25">
      <c r="A276" s="10" t="s">
        <v>278</v>
      </c>
      <c r="B276" s="13" t="s">
        <v>795</v>
      </c>
      <c r="C276" s="10" t="str">
        <f t="shared" si="42"/>
        <v>2017-704179-SB-546</v>
      </c>
      <c r="D276" s="10" t="str">
        <f t="shared" si="38"/>
        <v>2017-704179-NSL-547</v>
      </c>
      <c r="F276" s="11" t="str">
        <f>CONCATENATE(2017,"-",B276,"-","NSL-Snacks","-",566)</f>
        <v>2017-704179-NSL-Snacks-566</v>
      </c>
      <c r="G276" s="10" t="str">
        <f>VLOOKUP(B276,[39]Sheet1!$D$2:$F$107,3,FALSE)</f>
        <v>2017-704179-SMP-548</v>
      </c>
      <c r="I276" s="9" t="str">
        <f>VLOOKUP(B276,[38]Sheet1!$D$2:$F$180,3,FALSE)</f>
        <v>2017-704179-SFSP-586</v>
      </c>
      <c r="K276" s="4" t="str">
        <f>VLOOKUP(B276,'[2]Federal Grants'!$B$8:$W$57,22,FALSE)</f>
        <v>2016-704179-FF&amp;VP-594</v>
      </c>
      <c r="L276" s="11" t="str">
        <f>VLOOKUP(B276,'[3]Federal Grants'!$B$9:$W$58,22,0)</f>
        <v>2017-704179-FF&amp;V-376</v>
      </c>
      <c r="M276" s="11" t="str">
        <f>VLOOKUP(B276,'[4]Federal Grants'!$B$8:$W$27,22,FALSE)</f>
        <v>FY 17-704179-730 599-Bully</v>
      </c>
      <c r="N276" s="4" t="str">
        <f>VLOOKUP(B276,'[5]Federal Grants'!$B$9:$W$430,22,FALSE)</f>
        <v>17-704179-Title I-141</v>
      </c>
      <c r="O276" s="4"/>
      <c r="P276" s="4"/>
      <c r="Q276" s="4"/>
      <c r="R276" s="4"/>
      <c r="S276" s="4"/>
      <c r="T276" s="4"/>
      <c r="V276" s="11" t="str">
        <f>VLOOKUP(B276,'[9]Federal Grants'!$B$9:$W$430,22,FALSE)</f>
        <v>2017-704179-IDEA-341</v>
      </c>
      <c r="X276" s="10" t="str">
        <f>VLOOKUP(B276,'[11]Federal Grants'!$B$8:$W$80,22, FALSE)</f>
        <v>2017-704179-CP-CTE-400</v>
      </c>
      <c r="Z276" s="11" t="str">
        <f>VLOOKUP(B276,[24]!Table6623[[Agency Code 
(3)]:[DPI Grant Number 
(13)]],22,FALSE)</f>
        <v>17-704179-Pre-S-347</v>
      </c>
      <c r="AC276" s="4" t="str">
        <f>CONCATENATE("17","-",B276,"-",367,"-","CLC")</f>
        <v>17-704179-367-CLC</v>
      </c>
      <c r="AF276" s="10" t="str">
        <f>VLOOKUP(B276,'[15]Federal Grants'!$B$9:$W$312,22,FALSE)</f>
        <v>17-704179-Title III A-391</v>
      </c>
      <c r="AH276" s="10" t="str">
        <f>VLOOKUP(B276,'[17]Federal Grants'!$B$9:$W$430,22,FALSE)</f>
        <v>17-704179-Title II-365</v>
      </c>
      <c r="AL276" s="10" t="str">
        <f>'[21]Federal Grants'!$W$16</f>
        <v>FY2017-704179-Refugee-538</v>
      </c>
    </row>
    <row r="277" spans="1:38" x14ac:dyDescent="0.25">
      <c r="A277" s="10" t="s">
        <v>279</v>
      </c>
      <c r="B277" s="13" t="s">
        <v>796</v>
      </c>
      <c r="D277" s="10" t="str">
        <f t="shared" si="38"/>
        <v>2017-614186-NSL-547</v>
      </c>
      <c r="F277" s="11" t="str">
        <f>CONCATENATE(2017,"-",B277,"-","NSL-Snacks","-",566)</f>
        <v>2017-614186-NSL-Snacks-566</v>
      </c>
      <c r="I277" s="9" t="str">
        <f>VLOOKUP(B277,[38]Sheet1!$D$2:$F$180,3,FALSE)</f>
        <v>2017-614186-SFSP-586</v>
      </c>
      <c r="K277" s="4"/>
      <c r="N277" s="4" t="str">
        <f>VLOOKUP(B277,'[5]Federal Grants'!$B$9:$W$430,22,FALSE)</f>
        <v>17-614186-Title I-141</v>
      </c>
      <c r="O277" s="4"/>
      <c r="P277" s="4"/>
      <c r="Q277" s="4"/>
      <c r="R277" s="4"/>
      <c r="S277" s="4"/>
      <c r="T277" s="4"/>
      <c r="V277" s="11" t="str">
        <f>VLOOKUP(B277,'[9]Federal Grants'!$B$9:$W$430,22,FALSE)</f>
        <v>2017-614186-IDEA-341</v>
      </c>
      <c r="Z277" s="11" t="str">
        <f>VLOOKUP(B277,[24]!Table6623[[Agency Code 
(3)]:[DPI Grant Number 
(13)]],22,FALSE)</f>
        <v>17-614186-Pre-S-347</v>
      </c>
      <c r="AC277" s="4" t="str">
        <f>CONCATENATE("17","-",B277,"-",367,"-","CLC")</f>
        <v>17-614186-367-CLC</v>
      </c>
      <c r="AF277" s="10" t="str">
        <f>VLOOKUP(B277,'[15]Federal Grants'!$B$9:$W$312,22,FALSE)</f>
        <v>17-614186-Title III A-391</v>
      </c>
      <c r="AH277" s="10" t="str">
        <f>VLOOKUP(B277,'[17]Federal Grants'!$B$9:$W$430,22,FALSE)</f>
        <v>17-614186-Title II-365</v>
      </c>
    </row>
    <row r="278" spans="1:38" x14ac:dyDescent="0.25">
      <c r="A278" s="10" t="s">
        <v>280</v>
      </c>
      <c r="B278" s="13" t="s">
        <v>797</v>
      </c>
      <c r="D278" s="10" t="str">
        <f t="shared" si="38"/>
        <v>2017-104207-NSL-547</v>
      </c>
      <c r="F278" s="11" t="str">
        <f>CONCATENATE(2017,"-",B278,"-","NSL-Snacks","-",566)</f>
        <v>2017-104207-NSL-Snacks-566</v>
      </c>
      <c r="I278" s="9" t="str">
        <f>VLOOKUP(B278,[38]Sheet1!$D$2:$F$180,3,FALSE)</f>
        <v>2017-104207-SFSP-586</v>
      </c>
      <c r="K278" s="4"/>
      <c r="N278" s="4" t="str">
        <f>VLOOKUP(B278,'[5]Federal Grants'!$B$9:$W$430,22,FALSE)</f>
        <v>17-104207-Title I-141</v>
      </c>
      <c r="O278" s="4"/>
      <c r="P278" s="4"/>
      <c r="Q278" s="4"/>
      <c r="R278" s="4"/>
      <c r="S278" s="4"/>
      <c r="T278" s="4"/>
      <c r="V278" s="11" t="str">
        <f>VLOOKUP(B278,'[9]Federal Grants'!$B$9:$W$430,22,FALSE)</f>
        <v>2017-104207-IDEA-341</v>
      </c>
      <c r="Z278" s="11" t="str">
        <f>VLOOKUP(B278,[24]!Table6623[[Agency Code 
(3)]:[DPI Grant Number 
(13)]],22,FALSE)</f>
        <v>17-104207-Pre-S-347</v>
      </c>
      <c r="AC278" s="4"/>
      <c r="AF278" s="10" t="str">
        <f>VLOOKUP(B278,'[15]Federal Grants'!$B$9:$W$312,22,FALSE)</f>
        <v>17-104207-Title III A-391</v>
      </c>
      <c r="AH278" s="10" t="str">
        <f>VLOOKUP(B278,'[17]Federal Grants'!$B$9:$W$430,22,FALSE)</f>
        <v>17-104207-Title II-365</v>
      </c>
    </row>
    <row r="279" spans="1:38" x14ac:dyDescent="0.25">
      <c r="A279" s="10" t="s">
        <v>281</v>
      </c>
      <c r="B279" s="13" t="s">
        <v>798</v>
      </c>
      <c r="D279" s="10" t="str">
        <f t="shared" si="38"/>
        <v>2017-284221-NSL-547</v>
      </c>
      <c r="I279" s="9"/>
      <c r="K279" s="4"/>
      <c r="N279" s="4" t="str">
        <f>VLOOKUP(B279,'[5]Federal Grants'!$B$9:$W$430,22,FALSE)</f>
        <v>17-284221-Title I-141</v>
      </c>
      <c r="O279" s="4"/>
      <c r="P279" s="4"/>
      <c r="Q279" s="4"/>
      <c r="R279" s="4"/>
      <c r="S279" s="4"/>
      <c r="T279" s="4"/>
      <c r="V279" s="11" t="str">
        <f>VLOOKUP(B279,'[9]Federal Grants'!$B$9:$W$430,22,FALSE)</f>
        <v>2017-284221-IDEA-341</v>
      </c>
      <c r="Z279" s="11" t="str">
        <f>VLOOKUP(B279,[24]!Table6623[[Agency Code 
(3)]:[DPI Grant Number 
(13)]],22,FALSE)</f>
        <v>17-284221-Pre-S-347</v>
      </c>
      <c r="AC279" s="4"/>
      <c r="AF279" s="10" t="str">
        <f>VLOOKUP(B279,'[15]Federal Grants'!$B$9:$W$312,22,FALSE)</f>
        <v>17-284221-Title III A-391</v>
      </c>
      <c r="AH279" s="10" t="str">
        <f>VLOOKUP(B279,'[17]Federal Grants'!$B$9:$W$430,22,FALSE)</f>
        <v>17-284221-Title II-365</v>
      </c>
    </row>
    <row r="280" spans="1:38" x14ac:dyDescent="0.25">
      <c r="A280" s="10" t="s">
        <v>282</v>
      </c>
      <c r="B280" s="13" t="s">
        <v>799</v>
      </c>
      <c r="C280" s="10" t="str">
        <f t="shared" ref="C280" si="43">CONCATENATE(2017,"-",B280,"-","SB","-",546)</f>
        <v>2017-114228-SB-546</v>
      </c>
      <c r="D280" s="10" t="str">
        <f t="shared" si="38"/>
        <v>2017-114228-NSL-547</v>
      </c>
      <c r="G280" s="10" t="str">
        <f>VLOOKUP(B280,[39]Sheet1!$D$2:$F$107,3,FALSE)</f>
        <v>2017-114228-SMP-548</v>
      </c>
      <c r="I280" s="9"/>
      <c r="K280" s="4"/>
      <c r="N280" s="4" t="str">
        <f>VLOOKUP(B280,'[5]Federal Grants'!$B$9:$W$430,22,FALSE)</f>
        <v>17-114228-Title I-141</v>
      </c>
      <c r="O280" s="4"/>
      <c r="P280" s="4"/>
      <c r="Q280" s="4"/>
      <c r="R280" s="4"/>
      <c r="S280" s="4"/>
      <c r="T280" s="4"/>
      <c r="V280" s="11" t="str">
        <f>VLOOKUP(B280,'[9]Federal Grants'!$B$9:$W$430,22,FALSE)</f>
        <v>2017-114228-IDEA-341</v>
      </c>
      <c r="Z280" s="11" t="str">
        <f>VLOOKUP(B280,[24]!Table6623[[Agency Code 
(3)]:[DPI Grant Number 
(13)]],22,FALSE)</f>
        <v>17-114228-Pre-S-347</v>
      </c>
      <c r="AC280" s="4"/>
      <c r="AH280" s="10" t="str">
        <f>VLOOKUP(B280,'[17]Federal Grants'!$B$9:$W$430,22,FALSE)</f>
        <v>17-114228-Title II-365</v>
      </c>
    </row>
    <row r="281" spans="1:38" x14ac:dyDescent="0.25">
      <c r="A281" s="10" t="s">
        <v>283</v>
      </c>
      <c r="B281" s="13" t="s">
        <v>800</v>
      </c>
      <c r="D281" s="10" t="str">
        <f t="shared" si="38"/>
        <v>2017-304235-NSL-547</v>
      </c>
      <c r="E281" s="42"/>
      <c r="I281" s="9"/>
      <c r="K281" s="4"/>
      <c r="N281" s="4" t="str">
        <f>VLOOKUP(B281,'[5]Federal Grants'!$B$9:$W$430,22,FALSE)</f>
        <v>17-304235-Title I-141</v>
      </c>
      <c r="O281" s="4"/>
      <c r="P281" s="4"/>
      <c r="Q281" s="4"/>
      <c r="R281" s="4"/>
      <c r="S281" s="4"/>
      <c r="T281" s="4"/>
      <c r="V281" s="11" t="str">
        <f>VLOOKUP(B281,'[9]Federal Grants'!$B$9:$W$430,22,FALSE)</f>
        <v>2017-304235-IDEA-341</v>
      </c>
      <c r="Z281" s="11" t="str">
        <f>VLOOKUP(B281,[24]!Table6623[[Agency Code 
(3)]:[DPI Grant Number 
(13)]],22,FALSE)</f>
        <v>17-304235-Pre-S-347</v>
      </c>
      <c r="AC281" s="4"/>
      <c r="AH281" s="10" t="str">
        <f>VLOOKUP(B281,'[17]Federal Grants'!$B$9:$W$430,22,FALSE)</f>
        <v>17-304235-Title II-365</v>
      </c>
    </row>
    <row r="282" spans="1:38" x14ac:dyDescent="0.25">
      <c r="A282" s="10" t="s">
        <v>284</v>
      </c>
      <c r="B282" s="13" t="s">
        <v>801</v>
      </c>
      <c r="C282" s="10" t="str">
        <f t="shared" ref="C282:C284" si="44">CONCATENATE(2017,"-",B282,"-","SB","-",546)</f>
        <v>2017-534151-SB-546</v>
      </c>
      <c r="D282" s="10" t="str">
        <f t="shared" si="38"/>
        <v>2017-534151-NSL-547</v>
      </c>
      <c r="E282" s="42"/>
      <c r="G282" s="10" t="str">
        <f>VLOOKUP(B282,[39]Sheet1!$D$2:$F$107,3,FALSE)</f>
        <v>2017-534151-SMP-548</v>
      </c>
      <c r="I282" s="9" t="str">
        <f>VLOOKUP(B282,[38]Sheet1!$D$2:$F$180,3,FALSE)</f>
        <v>2017-534151-SFSP-586</v>
      </c>
      <c r="K282" s="4"/>
      <c r="N282" s="4" t="str">
        <f>VLOOKUP(B282,'[5]Federal Grants'!$B$9:$W$430,22,FALSE)</f>
        <v>17-534151-Title I-141</v>
      </c>
      <c r="O282" s="4"/>
      <c r="P282" s="4"/>
      <c r="Q282" s="4"/>
      <c r="R282" s="4"/>
      <c r="S282" s="4"/>
      <c r="T282" s="4"/>
      <c r="V282" s="11" t="str">
        <f>VLOOKUP(B282,'[9]Federal Grants'!$B$9:$W$430,22,FALSE)</f>
        <v>2017-534151-IDEA-341</v>
      </c>
      <c r="Z282" s="11" t="str">
        <f>VLOOKUP(B282,[24]!Table6623[[Agency Code 
(3)]:[DPI Grant Number 
(13)]],22,FALSE)</f>
        <v>17-534151-Pre-S-347</v>
      </c>
      <c r="AC282" s="4"/>
      <c r="AH282" s="10" t="str">
        <f>VLOOKUP(B282,'[17]Federal Grants'!$B$9:$W$430,22,FALSE)</f>
        <v>17-534151-Title II-365</v>
      </c>
    </row>
    <row r="283" spans="1:38" x14ac:dyDescent="0.25">
      <c r="A283" s="10" t="s">
        <v>285</v>
      </c>
      <c r="B283" s="13" t="s">
        <v>802</v>
      </c>
      <c r="C283" s="10" t="str">
        <f t="shared" si="44"/>
        <v>2017-330490-SB-546</v>
      </c>
      <c r="D283" s="10" t="str">
        <f t="shared" si="38"/>
        <v>2017-330490-NSL-547</v>
      </c>
      <c r="E283" s="42"/>
      <c r="I283" s="9"/>
      <c r="K283" s="4"/>
      <c r="N283" s="4" t="str">
        <f>VLOOKUP(B283,'[5]Federal Grants'!$B$9:$W$430,22,FALSE)</f>
        <v>17-330490-Title I-141</v>
      </c>
      <c r="O283" s="4"/>
      <c r="P283" s="4"/>
      <c r="Q283" s="4"/>
      <c r="R283" s="4"/>
      <c r="S283" s="4"/>
      <c r="T283" s="4"/>
      <c r="V283" s="11" t="str">
        <f>VLOOKUP(B283,'[9]Federal Grants'!$B$9:$W$430,22,FALSE)</f>
        <v>2017-330490-IDEA-341</v>
      </c>
      <c r="Z283" s="11" t="str">
        <f>VLOOKUP(B283,[24]!Table6623[[Agency Code 
(3)]:[DPI Grant Number 
(13)]],22,FALSE)</f>
        <v>17-330490-Pre-S-347</v>
      </c>
      <c r="AC283" s="4"/>
      <c r="AH283" s="10" t="str">
        <f>VLOOKUP(B283,'[17]Federal Grants'!$B$9:$W$430,22,FALSE)</f>
        <v>17-330490-Title II-365</v>
      </c>
    </row>
    <row r="284" spans="1:38" x14ac:dyDescent="0.25">
      <c r="A284" s="10" t="s">
        <v>286</v>
      </c>
      <c r="B284" s="13" t="s">
        <v>803</v>
      </c>
      <c r="C284" s="10" t="str">
        <f t="shared" si="44"/>
        <v>2017-464270-SB-546</v>
      </c>
      <c r="D284" s="10" t="str">
        <f t="shared" si="38"/>
        <v>2017-464270-NSL-547</v>
      </c>
      <c r="E284" s="42"/>
      <c r="I284" s="9"/>
      <c r="K284" s="4"/>
      <c r="N284" s="4" t="str">
        <f>VLOOKUP(B284,'[5]Federal Grants'!$B$9:$W$430,22,FALSE)</f>
        <v>17-464270-Title I-141</v>
      </c>
      <c r="O284" s="4"/>
      <c r="P284" s="4"/>
      <c r="Q284" s="4"/>
      <c r="R284" s="4"/>
      <c r="S284" s="4"/>
      <c r="T284" s="4"/>
      <c r="V284" s="11" t="str">
        <f>VLOOKUP(B284,'[9]Federal Grants'!$B$9:$W$430,22,FALSE)</f>
        <v>2017-464270-IDEA-341</v>
      </c>
      <c r="Z284" s="11" t="str">
        <f>VLOOKUP(B284,[24]!Table6623[[Agency Code 
(3)]:[DPI Grant Number 
(13)]],22,FALSE)</f>
        <v>17-464270-Pre-S-347</v>
      </c>
      <c r="AC284" s="4"/>
      <c r="AH284" s="10" t="str">
        <f>VLOOKUP(B284,'[17]Federal Grants'!$B$9:$W$430,22,FALSE)</f>
        <v>17-464270-Title II-365</v>
      </c>
    </row>
    <row r="285" spans="1:38" x14ac:dyDescent="0.25">
      <c r="A285" s="10" t="s">
        <v>287</v>
      </c>
      <c r="B285" s="13" t="s">
        <v>804</v>
      </c>
      <c r="D285" s="10" t="str">
        <f t="shared" si="38"/>
        <v>2017-384305-NSL-547</v>
      </c>
      <c r="E285" s="42"/>
      <c r="G285" s="10" t="str">
        <f>VLOOKUP(B285,[39]Sheet1!$D$2:$F$107,3,FALSE)</f>
        <v>2017-384305-SMP-548</v>
      </c>
      <c r="I285" s="9"/>
      <c r="K285" s="4"/>
      <c r="N285" s="4" t="str">
        <f>VLOOKUP(B285,'[5]Federal Grants'!$B$9:$W$430,22,FALSE)</f>
        <v>17-384305-Title I-141</v>
      </c>
      <c r="O285" s="4"/>
      <c r="P285" s="4"/>
      <c r="Q285" s="4"/>
      <c r="R285" s="4"/>
      <c r="S285" s="4"/>
      <c r="T285" s="4"/>
      <c r="V285" s="11" t="str">
        <f>VLOOKUP(B285,'[9]Federal Grants'!$B$9:$W$430,22,FALSE)</f>
        <v>2017-384305-IDEA-341</v>
      </c>
      <c r="Z285" s="11" t="str">
        <f>VLOOKUP(B285,[24]!Table6623[[Agency Code 
(3)]:[DPI Grant Number 
(13)]],22,FALSE)</f>
        <v>17-384305-Pre-S-347</v>
      </c>
      <c r="AC285" s="4"/>
      <c r="AH285" s="10" t="str">
        <f>VLOOKUP(B285,'[17]Federal Grants'!$B$9:$W$430,22,FALSE)</f>
        <v>17-384305-Title II-365</v>
      </c>
    </row>
    <row r="286" spans="1:38" x14ac:dyDescent="0.25">
      <c r="A286" s="10" t="s">
        <v>288</v>
      </c>
      <c r="B286" s="13" t="s">
        <v>805</v>
      </c>
      <c r="D286" s="10" t="str">
        <f t="shared" si="38"/>
        <v>2017-674312-NSL-547</v>
      </c>
      <c r="I286" s="9"/>
      <c r="K286" s="4"/>
      <c r="N286" s="4" t="str">
        <f>VLOOKUP(B286,'[5]Federal Grants'!$B$9:$W$430,22,FALSE)</f>
        <v>17-674312-Title I-141</v>
      </c>
      <c r="O286" s="4"/>
      <c r="P286" s="4"/>
      <c r="Q286" s="4"/>
      <c r="R286" s="4"/>
      <c r="S286" s="4"/>
      <c r="T286" s="4"/>
      <c r="V286" s="11" t="str">
        <f>VLOOKUP(B286,'[9]Federal Grants'!$B$9:$W$430,22,FALSE)</f>
        <v>2017-674312-IDEA-341</v>
      </c>
      <c r="Z286" s="11" t="str">
        <f>VLOOKUP(B286,[24]!Table6623[[Agency Code 
(3)]:[DPI Grant Number 
(13)]],22,FALSE)</f>
        <v>17-674312-Pre-S-347</v>
      </c>
      <c r="AC286" s="4"/>
      <c r="AF286" s="10" t="str">
        <f>VLOOKUP(B286,'[15]Federal Grants'!$B$9:$W$312,22,FALSE)</f>
        <v>17-674312-Title III A-391</v>
      </c>
      <c r="AH286" s="10" t="str">
        <f>VLOOKUP(B286,'[17]Federal Grants'!$B$9:$W$430,22,FALSE)</f>
        <v>17-674312-Title II-365</v>
      </c>
    </row>
    <row r="287" spans="1:38" x14ac:dyDescent="0.25">
      <c r="A287" s="10" t="s">
        <v>289</v>
      </c>
      <c r="B287" s="13" t="s">
        <v>806</v>
      </c>
      <c r="D287" s="10" t="str">
        <f t="shared" si="38"/>
        <v>2017-634330-NSL-547</v>
      </c>
      <c r="F287" s="11" t="str">
        <f>CONCATENATE(2017,"-",B287,"-","NSL-Snacks","-",566)</f>
        <v>2017-634330-NSL-Snacks-566</v>
      </c>
      <c r="I287" s="9"/>
      <c r="K287" s="4"/>
      <c r="N287" s="4" t="str">
        <f>VLOOKUP(B287,'[5]Federal Grants'!$B$9:$W$430,22,FALSE)</f>
        <v>17-634330-Title I-141</v>
      </c>
      <c r="O287" s="4"/>
      <c r="P287" s="4"/>
      <c r="Q287" s="4"/>
      <c r="R287" s="4"/>
      <c r="S287" s="4"/>
      <c r="T287" s="4"/>
      <c r="V287" s="11" t="str">
        <f>VLOOKUP(B287,'[9]Federal Grants'!$B$9:$W$430,22,FALSE)</f>
        <v>2017-634330-IDEA-341</v>
      </c>
      <c r="Z287" s="11" t="str">
        <f>VLOOKUP(B287,[24]!Table6623[[Agency Code 
(3)]:[DPI Grant Number 
(13)]],22,FALSE)</f>
        <v>17-634330-Pre-S-347</v>
      </c>
      <c r="AC287" s="4"/>
      <c r="AH287" s="10" t="str">
        <f>VLOOKUP(B287,'[17]Federal Grants'!$B$9:$W$430,22,FALSE)</f>
        <v>17-634330-Title II-365</v>
      </c>
    </row>
    <row r="288" spans="1:38" x14ac:dyDescent="0.25">
      <c r="A288" s="10" t="s">
        <v>290</v>
      </c>
      <c r="B288" s="13" t="s">
        <v>807</v>
      </c>
      <c r="D288" s="10" t="str">
        <f t="shared" si="38"/>
        <v>2017-504347-NSL-547</v>
      </c>
      <c r="I288" s="9" t="str">
        <f>VLOOKUP(B288,[38]Sheet1!$D$2:$F$180,3,FALSE)</f>
        <v>2017-504347-SFSP-586</v>
      </c>
      <c r="K288" s="4"/>
      <c r="N288" s="4" t="str">
        <f>VLOOKUP(B288,'[5]Federal Grants'!$B$9:$W$430,22,FALSE)</f>
        <v>17-504347-Title I-141</v>
      </c>
      <c r="O288" s="4"/>
      <c r="P288" s="4"/>
      <c r="Q288" s="4"/>
      <c r="R288" s="4"/>
      <c r="S288" s="4"/>
      <c r="T288" s="4"/>
      <c r="V288" s="11" t="str">
        <f>VLOOKUP(B288,'[9]Federal Grants'!$B$9:$W$430,22,FALSE)</f>
        <v>2017-504347-IDEA-341</v>
      </c>
      <c r="Z288" s="11" t="str">
        <f>VLOOKUP(B288,[24]!Table6623[[Agency Code 
(3)]:[DPI Grant Number 
(13)]],22,FALSE)</f>
        <v>17-504347-Pre-S-347</v>
      </c>
      <c r="AC288" s="4" t="str">
        <f>CONCATENATE("17","-",B288,"-",367,"-","CLC")</f>
        <v>17-504347-367-CLC</v>
      </c>
      <c r="AF288" s="10" t="str">
        <f>VLOOKUP(B288,'[15]Federal Grants'!$B$9:$W$312,22,FALSE)</f>
        <v>17-504347-Title III A-391</v>
      </c>
      <c r="AH288" s="10" t="str">
        <f>VLOOKUP(B288,'[17]Federal Grants'!$B$9:$W$430,22,FALSE)</f>
        <v>17-504347-Title II-365</v>
      </c>
    </row>
    <row r="289" spans="1:37" x14ac:dyDescent="0.25">
      <c r="A289" s="10" t="s">
        <v>291</v>
      </c>
      <c r="B289" s="13" t="s">
        <v>808</v>
      </c>
      <c r="D289" s="10" t="str">
        <f t="shared" si="38"/>
        <v>2017-714368-NSL-547</v>
      </c>
      <c r="I289" s="9"/>
      <c r="K289" s="4"/>
      <c r="N289" s="4" t="str">
        <f>VLOOKUP(B289,'[5]Federal Grants'!$B$9:$W$430,22,FALSE)</f>
        <v>17-714368-Title I-141</v>
      </c>
      <c r="O289" s="4"/>
      <c r="P289" s="4"/>
      <c r="Q289" s="4"/>
      <c r="R289" s="4"/>
      <c r="S289" s="4"/>
      <c r="T289" s="4"/>
      <c r="V289" s="11" t="str">
        <f>VLOOKUP(B289,'[9]Federal Grants'!$B$9:$W$430,22,FALSE)</f>
        <v>2017-714368-IDEA-341</v>
      </c>
      <c r="Z289" s="11" t="str">
        <f>VLOOKUP(B289,[24]!Table6623[[Agency Code 
(3)]:[DPI Grant Number 
(13)]],22,FALSE)</f>
        <v>17-714368-Pre-S-347</v>
      </c>
      <c r="AC289" s="4"/>
      <c r="AF289" s="10" t="str">
        <f>VLOOKUP(B289,'[15]Federal Grants'!$B$9:$W$312,22,FALSE)</f>
        <v>17-714368-Title III A-391</v>
      </c>
      <c r="AH289" s="10" t="str">
        <f>VLOOKUP(B289,'[17]Federal Grants'!$B$9:$W$430,22,FALSE)</f>
        <v>17-714368-Title II-365</v>
      </c>
    </row>
    <row r="290" spans="1:37" x14ac:dyDescent="0.25">
      <c r="A290" s="10" t="s">
        <v>292</v>
      </c>
      <c r="B290" s="13" t="s">
        <v>809</v>
      </c>
      <c r="C290" s="10" t="str">
        <f t="shared" ref="C290:C293" si="45">CONCATENATE(2017,"-",B290,"-","SB","-",546)</f>
        <v>2017-224389-SB-546</v>
      </c>
      <c r="D290" s="10" t="str">
        <f t="shared" si="38"/>
        <v>2017-224389-NSL-547</v>
      </c>
      <c r="I290" s="9" t="str">
        <f>VLOOKUP(B290,[38]Sheet1!$D$2:$F$180,3,FALSE)</f>
        <v>2017-224389-SFSP-586</v>
      </c>
      <c r="K290" s="4"/>
      <c r="N290" s="4" t="str">
        <f>VLOOKUP(B290,'[5]Federal Grants'!$B$9:$W$430,22,FALSE)</f>
        <v>17-224389-Title I-141</v>
      </c>
      <c r="O290" s="4"/>
      <c r="P290" s="4"/>
      <c r="Q290" s="4"/>
      <c r="R290" s="4"/>
      <c r="S290" s="4"/>
      <c r="T290" s="4"/>
      <c r="V290" s="11" t="str">
        <f>VLOOKUP(B290,'[9]Federal Grants'!$B$9:$W$430,22,FALSE)</f>
        <v>2017-224389-IDEA-341</v>
      </c>
      <c r="Z290" s="11" t="str">
        <f>VLOOKUP(B290,[24]!Table6623[[Agency Code 
(3)]:[DPI Grant Number 
(13)]],22,FALSE)</f>
        <v>17-224389-Pre-S-347</v>
      </c>
      <c r="AC290" s="4"/>
      <c r="AH290" s="10" t="str">
        <f>VLOOKUP(B290,'[17]Federal Grants'!$B$9:$W$430,22,FALSE)</f>
        <v>17-224389-Title II-365</v>
      </c>
    </row>
    <row r="291" spans="1:37" x14ac:dyDescent="0.25">
      <c r="A291" s="10" t="s">
        <v>293</v>
      </c>
      <c r="B291" s="13" t="s">
        <v>810</v>
      </c>
      <c r="C291" s="10" t="str">
        <f t="shared" si="45"/>
        <v>2017-474459-SB-546</v>
      </c>
      <c r="D291" s="10" t="str">
        <f t="shared" si="38"/>
        <v>2017-474459-NSL-547</v>
      </c>
      <c r="I291" s="9"/>
      <c r="J291" s="10" t="str">
        <f>VLOOKUP(B291,'[1]Federal Grants'!$B$9:$W$28,22,FALSE)</f>
        <v>FY 17-474459-Equip-531</v>
      </c>
      <c r="K291" s="4"/>
      <c r="N291" s="4" t="str">
        <f>VLOOKUP(B291,'[5]Federal Grants'!$B$9:$W$430,22,FALSE)</f>
        <v>17-474459-Title I-141</v>
      </c>
      <c r="O291" s="4"/>
      <c r="P291" s="4"/>
      <c r="Q291" s="4"/>
      <c r="R291" s="4"/>
      <c r="S291" s="4"/>
      <c r="T291" s="4"/>
      <c r="V291" s="11" t="str">
        <f>VLOOKUP(B291,'[9]Federal Grants'!$B$9:$W$430,22,FALSE)</f>
        <v>2017-474459-IDEA-341</v>
      </c>
      <c r="Z291" s="11" t="str">
        <f>VLOOKUP(B291,[24]!Table6623[[Agency Code 
(3)]:[DPI Grant Number 
(13)]],22,FALSE)</f>
        <v>17-474459-Pre-S-347</v>
      </c>
      <c r="AC291" s="4"/>
      <c r="AH291" s="10" t="str">
        <f>VLOOKUP(B291,'[17]Federal Grants'!$B$9:$W$430,22,FALSE)</f>
        <v>17-474459-Title II-365</v>
      </c>
    </row>
    <row r="292" spans="1:37" x14ac:dyDescent="0.25">
      <c r="A292" s="10" t="s">
        <v>294</v>
      </c>
      <c r="B292" s="13" t="s">
        <v>811</v>
      </c>
      <c r="C292" s="10" t="str">
        <f t="shared" si="45"/>
        <v>2017-594473-SB-546</v>
      </c>
      <c r="D292" s="10" t="str">
        <f t="shared" si="38"/>
        <v>2017-594473-NSL-547</v>
      </c>
      <c r="I292" s="9"/>
      <c r="K292" s="4"/>
      <c r="N292" s="4" t="str">
        <f>VLOOKUP(B292,'[5]Federal Grants'!$B$9:$W$430,22,FALSE)</f>
        <v>17-594473-Title I-141</v>
      </c>
      <c r="O292" s="4"/>
      <c r="P292" s="4"/>
      <c r="Q292" s="4"/>
      <c r="R292" s="4"/>
      <c r="S292" s="4"/>
      <c r="T292" s="4"/>
      <c r="V292" s="11" t="str">
        <f>VLOOKUP(B292,'[9]Federal Grants'!$B$9:$W$430,22,FALSE)</f>
        <v>2017-594473-IDEA-341</v>
      </c>
      <c r="X292" s="10" t="str">
        <f>VLOOKUP(B292,'[11]Federal Grants'!$B$8:$W$80,22, FALSE)</f>
        <v>2017-594473-CP-CTE-400</v>
      </c>
      <c r="Z292" s="11" t="str">
        <f>VLOOKUP(B292,[24]!Table6623[[Agency Code 
(3)]:[DPI Grant Number 
(13)]],22,FALSE)</f>
        <v>17-594473-Pre-S-347</v>
      </c>
      <c r="AC292" s="4"/>
      <c r="AF292" s="10" t="str">
        <f>VLOOKUP(B292,'[15]Federal Grants'!$B$9:$W$312,22,FALSE)</f>
        <v>17-594473-Title III A-391</v>
      </c>
      <c r="AH292" s="10" t="str">
        <f>VLOOKUP(B292,'[17]Federal Grants'!$B$9:$W$430,22,FALSE)</f>
        <v>17-594473-Title II-365</v>
      </c>
    </row>
    <row r="293" spans="1:37" x14ac:dyDescent="0.25">
      <c r="A293" s="10" t="s">
        <v>295</v>
      </c>
      <c r="B293" s="13" t="s">
        <v>812</v>
      </c>
      <c r="C293" s="10" t="str">
        <f t="shared" si="45"/>
        <v>2017-714508-SB-546</v>
      </c>
      <c r="D293" s="10" t="str">
        <f t="shared" si="38"/>
        <v>2017-714508-NSL-547</v>
      </c>
      <c r="I293" s="9" t="str">
        <f>VLOOKUP(B293,[38]Sheet1!$D$2:$F$180,3,FALSE)</f>
        <v>2017-714508-SFSP-586</v>
      </c>
      <c r="K293" s="4"/>
      <c r="N293" s="4" t="str">
        <f>VLOOKUP(B293,'[5]Federal Grants'!$B$9:$W$430,22,FALSE)</f>
        <v>17-714508-Title I-141</v>
      </c>
      <c r="O293" s="4"/>
      <c r="P293" s="4"/>
      <c r="Q293" s="4"/>
      <c r="R293" s="4"/>
      <c r="S293" s="4"/>
      <c r="T293" s="4"/>
      <c r="V293" s="11" t="str">
        <f>VLOOKUP(B293,'[9]Federal Grants'!$B$9:$W$430,22,FALSE)</f>
        <v>2017-714508-IDEA-341</v>
      </c>
      <c r="Z293" s="11" t="str">
        <f>VLOOKUP(B293,[24]!Table6623[[Agency Code 
(3)]:[DPI Grant Number 
(13)]],22,FALSE)</f>
        <v>17-714508-Pre-S-347</v>
      </c>
      <c r="AC293" s="4"/>
      <c r="AF293" s="10" t="str">
        <f>VLOOKUP(B293,'[15]Federal Grants'!$B$9:$W$312,22,FALSE)</f>
        <v>17-714508-Title III A-391</v>
      </c>
      <c r="AH293" s="10" t="str">
        <f>VLOOKUP(B293,'[17]Federal Grants'!$B$9:$W$430,22,FALSE)</f>
        <v>17-714508-Title II-365</v>
      </c>
    </row>
    <row r="294" spans="1:37" x14ac:dyDescent="0.25">
      <c r="A294" s="10" t="s">
        <v>296</v>
      </c>
      <c r="B294" s="13" t="s">
        <v>813</v>
      </c>
      <c r="D294" s="10" t="str">
        <f t="shared" si="38"/>
        <v>2017-454515-NSL-547</v>
      </c>
      <c r="G294" s="10" t="str">
        <f>VLOOKUP(B294,[39]Sheet1!$D$2:$F$107,3,FALSE)</f>
        <v>2017-454515-SMP-548</v>
      </c>
      <c r="I294" s="9"/>
      <c r="K294" s="4"/>
      <c r="N294" s="4" t="str">
        <f>VLOOKUP(B294,'[5]Federal Grants'!$B$9:$W$430,22,FALSE)</f>
        <v>17-454515-Title I-141</v>
      </c>
      <c r="O294" s="4"/>
      <c r="P294" s="4"/>
      <c r="Q294" s="4"/>
      <c r="R294" s="4"/>
      <c r="S294" s="4"/>
      <c r="T294" s="4"/>
      <c r="V294" s="11" t="str">
        <f>VLOOKUP(B294,'[9]Federal Grants'!$B$9:$W$430,22,FALSE)</f>
        <v>2017-454515-IDEA-341</v>
      </c>
      <c r="Z294" s="11" t="str">
        <f>VLOOKUP(B294,[24]!Table6623[[Agency Code 
(3)]:[DPI Grant Number 
(13)]],22,FALSE)</f>
        <v>17-454515-Pre-S-347</v>
      </c>
      <c r="AC294" s="4"/>
      <c r="AF294" s="10" t="str">
        <f>VLOOKUP(B294,'[15]Federal Grants'!$B$9:$W$312,22,FALSE)</f>
        <v>17-454515-Title III A-391</v>
      </c>
      <c r="AH294" s="10" t="str">
        <f>VLOOKUP(B294,'[17]Federal Grants'!$B$9:$W$430,22,FALSE)</f>
        <v>17-454515-Title II-365</v>
      </c>
    </row>
    <row r="295" spans="1:37" x14ac:dyDescent="0.25">
      <c r="A295" s="10" t="s">
        <v>297</v>
      </c>
      <c r="B295" s="13" t="s">
        <v>814</v>
      </c>
      <c r="D295" s="10" t="str">
        <f t="shared" si="38"/>
        <v>2017-114501-NSL-547</v>
      </c>
      <c r="G295" s="10" t="str">
        <f>VLOOKUP(B295,[39]Sheet1!$D$2:$F$107,3,FALSE)</f>
        <v>2017-114501-SMP-548</v>
      </c>
      <c r="I295" s="9"/>
      <c r="K295" s="4"/>
      <c r="N295" s="4" t="str">
        <f>VLOOKUP(B295,'[5]Federal Grants'!$B$9:$W$430,22,FALSE)</f>
        <v>17-114501-Title I-141</v>
      </c>
      <c r="O295" s="4"/>
      <c r="P295" s="4"/>
      <c r="Q295" s="4"/>
      <c r="R295" s="4"/>
      <c r="S295" s="4"/>
      <c r="T295" s="4"/>
      <c r="V295" s="11" t="str">
        <f>VLOOKUP(B295,'[9]Federal Grants'!$B$9:$W$430,22,FALSE)</f>
        <v>2017-114501-IDEA-341</v>
      </c>
      <c r="X295" s="10" t="str">
        <f>VLOOKUP(B295,'[11]Federal Grants'!$B$8:$W$80,22, FALSE)</f>
        <v>2017-114501-CP-CTE-400</v>
      </c>
      <c r="Z295" s="11" t="str">
        <f>VLOOKUP(B295,[24]!Table6623[[Agency Code 
(3)]:[DPI Grant Number 
(13)]],22,FALSE)</f>
        <v>17-114501-Pre-S-347</v>
      </c>
      <c r="AC295" s="4"/>
      <c r="AF295" s="10" t="str">
        <f>VLOOKUP(B295,'[15]Federal Grants'!$B$9:$W$312,22,FALSE)</f>
        <v>17-114501-Title III A-391</v>
      </c>
      <c r="AH295" s="10" t="str">
        <f>VLOOKUP(B295,'[17]Federal Grants'!$B$9:$W$430,22,FALSE)</f>
        <v>17-114501-Title II-365</v>
      </c>
    </row>
    <row r="296" spans="1:37" x14ac:dyDescent="0.25">
      <c r="A296" s="10" t="s">
        <v>298</v>
      </c>
      <c r="B296" s="13" t="s">
        <v>815</v>
      </c>
      <c r="C296" s="10" t="str">
        <f t="shared" ref="C296:C297" si="46">CONCATENATE(2017,"-",B296,"-","SB","-",546)</f>
        <v>2017-224529-SB-546</v>
      </c>
      <c r="D296" s="10" t="str">
        <f t="shared" si="38"/>
        <v>2017-224529-NSL-547</v>
      </c>
      <c r="I296" s="9"/>
      <c r="K296" s="4"/>
      <c r="N296" s="4" t="str">
        <f>VLOOKUP(B296,'[5]Federal Grants'!$B$9:$W$430,22,FALSE)</f>
        <v>17-224529-Title I-141</v>
      </c>
      <c r="O296" s="4"/>
      <c r="P296" s="4"/>
      <c r="Q296" s="4"/>
      <c r="R296" s="4"/>
      <c r="S296" s="4"/>
      <c r="T296" s="4"/>
      <c r="V296" s="11" t="str">
        <f>VLOOKUP(B296,'[9]Federal Grants'!$B$9:$W$430,22,FALSE)</f>
        <v>2017-224529-IDEA-341</v>
      </c>
      <c r="Z296" s="11" t="str">
        <f>VLOOKUP(B296,[24]!Table6623[[Agency Code 
(3)]:[DPI Grant Number 
(13)]],22,FALSE)</f>
        <v>17-224529-Pre-S-347</v>
      </c>
      <c r="AC296" s="4"/>
      <c r="AF296" s="10" t="e">
        <f>VLOOKUP(B296,'[15]Federal Grants'!$B$9:$W$312,22,FALSE)</f>
        <v>#N/A</v>
      </c>
      <c r="AH296" s="10" t="str">
        <f>VLOOKUP(B296,'[17]Federal Grants'!$B$9:$W$430,22,FALSE)</f>
        <v>17-224529-Title II-365</v>
      </c>
    </row>
    <row r="297" spans="1:37" x14ac:dyDescent="0.25">
      <c r="A297" s="10" t="s">
        <v>299</v>
      </c>
      <c r="B297" s="13" t="s">
        <v>816</v>
      </c>
      <c r="C297" s="10" t="str">
        <f t="shared" si="46"/>
        <v>2017-114536-SB-546</v>
      </c>
      <c r="D297" s="10" t="str">
        <f t="shared" si="38"/>
        <v>2017-114536-NSL-547</v>
      </c>
      <c r="I297" s="9"/>
      <c r="K297" s="4"/>
      <c r="N297" s="4" t="str">
        <f>VLOOKUP(B297,'[5]Federal Grants'!$B$9:$W$430,22,FALSE)</f>
        <v>17-114536-Title I-141</v>
      </c>
      <c r="O297" s="4"/>
      <c r="P297" s="4"/>
      <c r="Q297" s="4"/>
      <c r="R297" s="4"/>
      <c r="S297" s="4"/>
      <c r="T297" s="4"/>
      <c r="V297" s="11" t="str">
        <f>VLOOKUP(B297,'[9]Federal Grants'!$B$9:$W$430,22,FALSE)</f>
        <v>2017-114536-IDEA-341</v>
      </c>
      <c r="Z297" s="11" t="str">
        <f>VLOOKUP(B297,[24]!Table6623[[Agency Code 
(3)]:[DPI Grant Number 
(13)]],22,FALSE)</f>
        <v>17-114536-Pre-S-347</v>
      </c>
      <c r="AC297" s="4"/>
      <c r="AF297" s="10" t="str">
        <f>VLOOKUP(B297,'[15]Federal Grants'!$B$9:$W$312,22,FALSE)</f>
        <v>17-114536-Title III A-391</v>
      </c>
      <c r="AH297" s="10" t="str">
        <f>VLOOKUP(B297,'[17]Federal Grants'!$B$9:$W$430,22,FALSE)</f>
        <v>17-114536-Title II-365</v>
      </c>
    </row>
    <row r="298" spans="1:37" x14ac:dyDescent="0.25">
      <c r="A298" s="10" t="s">
        <v>300</v>
      </c>
      <c r="B298" s="13" t="s">
        <v>817</v>
      </c>
      <c r="D298" s="10" t="str">
        <f t="shared" si="38"/>
        <v>2017-124543-NSL-547</v>
      </c>
      <c r="G298" s="10" t="str">
        <f>VLOOKUP(B298,[39]Sheet1!$D$2:$F$107,3,FALSE)</f>
        <v>2017-124543-SMP-548</v>
      </c>
      <c r="I298" s="9" t="str">
        <f>VLOOKUP(B298,[38]Sheet1!$D$2:$F$180,3,FALSE)</f>
        <v>2017-124543-SFSP-586</v>
      </c>
      <c r="K298" s="4" t="str">
        <f>VLOOKUP(B298,'[2]Federal Grants'!$B$8:$W$57,22,FALSE)</f>
        <v>2016-124543-FF&amp;VP-594</v>
      </c>
      <c r="L298" s="11" t="str">
        <f>VLOOKUP(B298,'[3]Federal Grants'!$B$9:$W$58,22,0)</f>
        <v>2017-124543-FF&amp;V-376</v>
      </c>
      <c r="N298" s="4" t="str">
        <f>VLOOKUP(B298,'[5]Federal Grants'!$B$9:$W$430,22,FALSE)</f>
        <v>17-124543-Title I-141</v>
      </c>
      <c r="O298" s="4"/>
      <c r="P298" s="4"/>
      <c r="Q298" s="4"/>
      <c r="R298" s="4"/>
      <c r="S298" s="4"/>
      <c r="T298" s="4"/>
      <c r="V298" s="11" t="str">
        <f>VLOOKUP(B298,'[9]Federal Grants'!$B$9:$W$430,22,FALSE)</f>
        <v>2017-124543-IDEA-341</v>
      </c>
      <c r="Z298" s="11" t="str">
        <f>VLOOKUP(B298,[24]!Table6623[[Agency Code 
(3)]:[DPI Grant Number 
(13)]],22,FALSE)</f>
        <v>17-124543-Pre-S-347</v>
      </c>
      <c r="AC298" s="4"/>
      <c r="AF298" s="10" t="str">
        <f>VLOOKUP(B298,'[15]Federal Grants'!$B$9:$W$312,22,FALSE)</f>
        <v>17-124543-Title III A-391</v>
      </c>
      <c r="AH298" s="10" t="str">
        <f>VLOOKUP(B298,'[17]Federal Grants'!$B$9:$W$430,22,FALSE)</f>
        <v>17-124543-Title II-365</v>
      </c>
    </row>
    <row r="299" spans="1:37" x14ac:dyDescent="0.25">
      <c r="A299" s="10" t="s">
        <v>301</v>
      </c>
      <c r="B299" s="14" t="s">
        <v>818</v>
      </c>
      <c r="C299" s="10" t="str">
        <f t="shared" ref="C299:C300" si="47">CONCATENATE(2017,"-",B299,"-","SB","-",546)</f>
        <v>2017-034557-SB-546</v>
      </c>
      <c r="D299" s="10" t="str">
        <f t="shared" si="38"/>
        <v>2017-034557-NSL-547</v>
      </c>
      <c r="I299" s="9" t="str">
        <f>VLOOKUP(B299,[38]Sheet1!$D$2:$F$180,3,FALSE)</f>
        <v>2017-034557-SFSP-586</v>
      </c>
      <c r="K299" s="4"/>
      <c r="N299" s="4" t="str">
        <f>VLOOKUP(B299,'[5]Federal Grants'!$B$9:$W$430,22,FALSE)</f>
        <v>17-034557-Title I-141</v>
      </c>
      <c r="O299" s="4"/>
      <c r="P299" s="4"/>
      <c r="Q299" s="4"/>
      <c r="R299" s="4"/>
      <c r="S299" s="4"/>
      <c r="T299" s="4"/>
      <c r="V299" s="11" t="str">
        <f>VLOOKUP(B299,'[9]Federal Grants'!$B$9:$W$430,22,FALSE)</f>
        <v>2017-034557-IDEA-341</v>
      </c>
      <c r="Z299" s="11" t="str">
        <f>VLOOKUP(B299,[24]!Table6623[[Agency Code 
(3)]:[DPI Grant Number 
(13)]],22,FALSE)</f>
        <v>17-034557-Pre-S-347</v>
      </c>
      <c r="AC299" s="4"/>
      <c r="AF299" s="10" t="str">
        <f>VLOOKUP(B299,'[15]Federal Grants'!$B$9:$W$312,22,FALSE)</f>
        <v>17-034557-Title III A-391</v>
      </c>
      <c r="AH299" s="10" t="str">
        <f>VLOOKUP(B299,'[17]Federal Grants'!$B$9:$W$430,22,FALSE)</f>
        <v>17-034557-Title II-365</v>
      </c>
    </row>
    <row r="300" spans="1:37" x14ac:dyDescent="0.25">
      <c r="A300" s="10" t="s">
        <v>302</v>
      </c>
      <c r="B300" s="13" t="s">
        <v>819</v>
      </c>
      <c r="C300" s="10" t="str">
        <f t="shared" si="47"/>
        <v>2017-504571-SB-546</v>
      </c>
      <c r="D300" s="10" t="str">
        <f t="shared" si="38"/>
        <v>2017-504571-NSL-547</v>
      </c>
      <c r="I300" s="9" t="str">
        <f>VLOOKUP(B300,[38]Sheet1!$D$2:$F$180,3,FALSE)</f>
        <v>2017-504571-SFSP-586</v>
      </c>
      <c r="K300" s="4"/>
      <c r="N300" s="4" t="str">
        <f>VLOOKUP(B300,'[5]Federal Grants'!$B$9:$W$430,22,FALSE)</f>
        <v>17-504571-Title I-141</v>
      </c>
      <c r="O300" s="4"/>
      <c r="P300" s="4"/>
      <c r="Q300" s="4"/>
      <c r="R300" s="4"/>
      <c r="S300" s="4"/>
      <c r="T300" s="4"/>
      <c r="V300" s="11" t="str">
        <f>VLOOKUP(B300,'[9]Federal Grants'!$B$9:$W$430,22,FALSE)</f>
        <v>2017-504571-IDEA-341</v>
      </c>
      <c r="Z300" s="11" t="str">
        <f>VLOOKUP(B300,[24]!Table6623[[Agency Code 
(3)]:[DPI Grant Number 
(13)]],22,FALSE)</f>
        <v>17-504571-Pre-S-347</v>
      </c>
      <c r="AC300" s="4"/>
      <c r="AF300" s="10" t="e">
        <f>VLOOKUP(B300,'[15]Federal Grants'!$B$9:$W$312,22,FALSE)</f>
        <v>#N/A</v>
      </c>
      <c r="AH300" s="10" t="str">
        <f>VLOOKUP(B300,'[17]Federal Grants'!$B$9:$W$430,22,FALSE)</f>
        <v>17-504571-Title II-365</v>
      </c>
    </row>
    <row r="301" spans="1:37" x14ac:dyDescent="0.25">
      <c r="A301" s="10" t="s">
        <v>303</v>
      </c>
      <c r="B301" s="13" t="s">
        <v>820</v>
      </c>
      <c r="D301" s="10" t="str">
        <f t="shared" si="38"/>
        <v>2017-474578-NSL-547</v>
      </c>
      <c r="I301" s="9"/>
      <c r="K301" s="4"/>
      <c r="N301" s="4" t="str">
        <f>VLOOKUP(B301,'[5]Federal Grants'!$B$9:$W$430,22,FALSE)</f>
        <v>17-474578-Title I-141</v>
      </c>
      <c r="O301" s="4"/>
      <c r="P301" s="4"/>
      <c r="Q301" s="4"/>
      <c r="R301" s="4"/>
      <c r="S301" s="4"/>
      <c r="T301" s="4"/>
      <c r="V301" s="11" t="str">
        <f>VLOOKUP(B301,'[9]Federal Grants'!$B$9:$W$430,22,FALSE)</f>
        <v>2017-474578-IDEA-341</v>
      </c>
      <c r="Z301" s="11" t="str">
        <f>VLOOKUP(B301,[24]!Table6623[[Agency Code 
(3)]:[DPI Grant Number 
(13)]],22,FALSE)</f>
        <v>17-474578-Pre-S-347</v>
      </c>
      <c r="AC301" s="4"/>
      <c r="AF301" s="10" t="str">
        <f>VLOOKUP(B301,'[15]Federal Grants'!$B$9:$W$312,22,FALSE)</f>
        <v>17-474578-Title III A-391</v>
      </c>
      <c r="AH301" s="10" t="str">
        <f>VLOOKUP(B301,'[17]Federal Grants'!$B$9:$W$430,22,FALSE)</f>
        <v>17-474578-Title II-365</v>
      </c>
    </row>
    <row r="302" spans="1:37" x14ac:dyDescent="0.25">
      <c r="A302" s="10" t="s">
        <v>304</v>
      </c>
      <c r="B302" s="13" t="s">
        <v>821</v>
      </c>
      <c r="C302" s="42"/>
      <c r="D302" s="10" t="str">
        <f t="shared" si="38"/>
        <v>2017-244606-NSL-547</v>
      </c>
      <c r="I302" s="9"/>
      <c r="K302" s="4"/>
      <c r="N302" s="4" t="str">
        <f>VLOOKUP(B302,'[5]Federal Grants'!$B$9:$W$430,22,FALSE)</f>
        <v>17-244606-Title I-141</v>
      </c>
      <c r="O302" s="4"/>
      <c r="P302" s="4"/>
      <c r="Q302" s="4"/>
      <c r="R302" s="4"/>
      <c r="S302" s="4"/>
      <c r="T302" s="4"/>
      <c r="V302" s="11" t="str">
        <f>VLOOKUP(B302,'[9]Federal Grants'!$B$9:$W$430,22,FALSE)</f>
        <v>2017-244606-IDEA-341</v>
      </c>
      <c r="Z302" s="11" t="str">
        <f>VLOOKUP(B302,[24]!Table6623[[Agency Code 
(3)]:[DPI Grant Number 
(13)]],22,FALSE)</f>
        <v>17-244606-Pre-S-347</v>
      </c>
      <c r="AC302" s="4"/>
      <c r="AF302" s="10" t="e">
        <f>VLOOKUP(B302,'[15]Federal Grants'!$B$9:$W$312,22,FALSE)</f>
        <v>#N/A</v>
      </c>
      <c r="AH302" s="10" t="str">
        <f>VLOOKUP(B302,'[17]Federal Grants'!$B$9:$W$430,22,FALSE)</f>
        <v>17-244606-Title II-365</v>
      </c>
    </row>
    <row r="303" spans="1:37" x14ac:dyDescent="0.25">
      <c r="A303" s="10" t="s">
        <v>305</v>
      </c>
      <c r="B303" s="14" t="s">
        <v>822</v>
      </c>
      <c r="C303" s="10" t="str">
        <f t="shared" ref="C303:C307" si="48">CONCATENATE(2017,"-",B303,"-","SB","-",546)</f>
        <v>2017-054613-SB-546</v>
      </c>
      <c r="D303" s="10" t="str">
        <f t="shared" si="38"/>
        <v>2017-054613-NSL-547</v>
      </c>
      <c r="I303" s="9" t="str">
        <f>VLOOKUP(B303,[38]Sheet1!$D$2:$F$180,3,FALSE)</f>
        <v>2017-054613-SFSP-586</v>
      </c>
      <c r="K303" s="4"/>
      <c r="N303" s="4" t="str">
        <f>VLOOKUP(B303,'[5]Federal Grants'!$B$9:$W$430,22,FALSE)</f>
        <v>17-054613-Title I-141</v>
      </c>
      <c r="O303" s="4"/>
      <c r="P303" s="4"/>
      <c r="Q303" s="4"/>
      <c r="R303" s="4"/>
      <c r="S303" s="4"/>
      <c r="T303" s="4"/>
      <c r="V303" s="11" t="str">
        <f>VLOOKUP(B303,'[9]Federal Grants'!$B$9:$W$430,22,FALSE)</f>
        <v>2017-054613-IDEA-341</v>
      </c>
      <c r="Z303" s="11" t="str">
        <f>VLOOKUP(B303,[24]!Table6623[[Agency Code 
(3)]:[DPI Grant Number 
(13)]],22,FALSE)</f>
        <v>17-054613-Pre-S-347</v>
      </c>
      <c r="AC303" s="4"/>
      <c r="AF303" s="10" t="str">
        <f>VLOOKUP(B303,'[15]Federal Grants'!$B$9:$W$312,22,FALSE)</f>
        <v>17-054613-Title III A-391</v>
      </c>
      <c r="AH303" s="10" t="str">
        <f>VLOOKUP(B303,'[17]Federal Grants'!$B$9:$W$430,22,FALSE)</f>
        <v>17-054613-Title II-365</v>
      </c>
    </row>
    <row r="304" spans="1:37" x14ac:dyDescent="0.25">
      <c r="A304" s="10" t="s">
        <v>306</v>
      </c>
      <c r="B304" s="13" t="s">
        <v>823</v>
      </c>
      <c r="C304" s="10" t="str">
        <f t="shared" si="48"/>
        <v>2017-514620-SB-546</v>
      </c>
      <c r="D304" s="10" t="str">
        <f t="shared" si="38"/>
        <v>2017-514620-NSL-547</v>
      </c>
      <c r="E304" s="11" t="str">
        <f>CONCATENATE(2017,"-",B304,"-","NSL-Snacks","-",561)</f>
        <v>2017-514620-NSL-Snacks-561</v>
      </c>
      <c r="F304" s="11" t="str">
        <f>CONCATENATE(2017,"-",B304,"-","NSL-Snacks","-",566)</f>
        <v>2017-514620-NSL-Snacks-566</v>
      </c>
      <c r="I304" s="9" t="str">
        <f>VLOOKUP(B304,[38]Sheet1!$D$2:$F$180,3,FALSE)</f>
        <v>2017-514620-SFSP-586</v>
      </c>
      <c r="K304" s="4" t="str">
        <f>VLOOKUP(B304,'[2]Federal Grants'!$B$8:$W$57,22,FALSE)</f>
        <v>2016-514620-FF&amp;VP-594</v>
      </c>
      <c r="L304" s="11" t="str">
        <f>VLOOKUP(B304,'[3]Federal Grants'!$B$9:$W$58,22,0)</f>
        <v>2017-514620-FF&amp;V-376</v>
      </c>
      <c r="M304" s="11" t="str">
        <f>VLOOKUP(B304,'[4]Federal Grants'!$B$8:$W$27,22,FALSE)</f>
        <v>FY 17-514620-730 599-Bully</v>
      </c>
      <c r="N304" s="4" t="str">
        <f>VLOOKUP(B304,'[5]Federal Grants'!$B$9:$W$430,22,FALSE)</f>
        <v>17-514620-Title I-141</v>
      </c>
      <c r="O304" s="4" t="str">
        <f>VLOOKUP(B304,'[6]Federal Grants'!$B$9:$W$44,22,FALSE)</f>
        <v>2017-514620-Focus-145</v>
      </c>
      <c r="P304" s="4"/>
      <c r="Q304" s="4"/>
      <c r="R304" s="10" t="s">
        <v>2039</v>
      </c>
      <c r="S304" s="4"/>
      <c r="T304" s="4" t="str">
        <f>VLOOKUP(B304,'[7]Federal Grants'!$B$8:$W$17,22,FALSE)</f>
        <v>2016-514620-Cohort I-154</v>
      </c>
      <c r="V304" s="11" t="str">
        <f>VLOOKUP(B304,'[9]Federal Grants'!$B$9:$W$430,22,FALSE)</f>
        <v>2017-514620-IDEA-341</v>
      </c>
      <c r="X304" s="10" t="str">
        <f>VLOOKUP(B304,'[11]Federal Grants'!$B$8:$W$80,22, FALSE)</f>
        <v>2017-514620-CP-CTE-400</v>
      </c>
      <c r="Z304" s="11" t="str">
        <f>VLOOKUP(B304,[24]!Table6623[[Agency Code 
(3)]:[DPI Grant Number 
(13)]],22,FALSE)</f>
        <v>17-514620-Pre-S-347</v>
      </c>
      <c r="AB304" s="10" t="str">
        <f>VLOOKUP(B304,'[12]Federal Grants'!$B$8:$W$22,22,FALSE)</f>
        <v>2017-514620-Homeless-335</v>
      </c>
      <c r="AC304" s="4" t="str">
        <f>CONCATENATE("17","-",B304,"-",367,"-","CLC")</f>
        <v>17-514620-367-CLC</v>
      </c>
      <c r="AF304" s="10" t="str">
        <f>VLOOKUP(B304,'[15]Federal Grants'!$B$9:$W$312,22,FALSE)</f>
        <v>17-514620-Title III A-391</v>
      </c>
      <c r="AH304" s="10" t="str">
        <f>VLOOKUP(B304,'[17]Federal Grants'!$B$9:$W$430,22,FALSE)</f>
        <v>17-514620-Title II-365</v>
      </c>
      <c r="AI304" s="10" t="str">
        <f>VLOOKUP(B304,'[18]Federal Grants'!$B$8:$W$11,22,FALSE)</f>
        <v>2017-514620-SIG-151</v>
      </c>
      <c r="AJ304" s="11" t="str">
        <f>VLOOKUP(B304,'[19]Federal Grants'!$B$8:$W$22,22,FALSE)</f>
        <v>2016-17-514620-WILY-334</v>
      </c>
      <c r="AK304" s="11" t="str">
        <f>VLOOKUP(B304,'[20]Federal Grants'!$B$8:$W$20,22,FALSE)</f>
        <v>17-514620-InSPIRE-591</v>
      </c>
    </row>
    <row r="305" spans="1:38" x14ac:dyDescent="0.25">
      <c r="A305" s="10" t="s">
        <v>307</v>
      </c>
      <c r="B305" s="13" t="s">
        <v>824</v>
      </c>
      <c r="C305" s="10" t="str">
        <f t="shared" si="48"/>
        <v>2017-304627-SB-546</v>
      </c>
      <c r="D305" s="10" t="str">
        <f t="shared" si="38"/>
        <v>2017-304627-NSL-547</v>
      </c>
      <c r="G305" s="10" t="str">
        <f>VLOOKUP(B305,[39]Sheet1!$D$2:$F$107,3,FALSE)</f>
        <v>2017-304627-SMP-548</v>
      </c>
      <c r="I305" s="9"/>
      <c r="K305" s="4"/>
      <c r="N305" s="4" t="str">
        <f>VLOOKUP(B305,'[5]Federal Grants'!$B$9:$W$430,22,FALSE)</f>
        <v>17-304627-Title I-141</v>
      </c>
      <c r="O305" s="4"/>
      <c r="P305" s="4"/>
      <c r="Q305" s="4"/>
      <c r="R305" s="4"/>
      <c r="S305" s="4"/>
      <c r="T305" s="4"/>
      <c r="V305" s="11" t="str">
        <f>VLOOKUP(B305,'[9]Federal Grants'!$B$9:$W$430,22,FALSE)</f>
        <v>2017-304627-IDEA-341</v>
      </c>
      <c r="Z305" s="11" t="str">
        <f>VLOOKUP(B305,[24]!Table6623[[Agency Code 
(3)]:[DPI Grant Number 
(13)]],22,FALSE)</f>
        <v>17-304627-Pre-S-347</v>
      </c>
      <c r="AC305" s="4"/>
      <c r="AF305" s="10" t="e">
        <f>VLOOKUP(B305,'[15]Federal Grants'!$B$9:$W$312,22,FALSE)</f>
        <v>#N/A</v>
      </c>
      <c r="AH305" s="10" t="str">
        <f>VLOOKUP(B305,'[17]Federal Grants'!$B$9:$W$430,22,FALSE)</f>
        <v>17-304627-Title II-365</v>
      </c>
    </row>
    <row r="306" spans="1:38" x14ac:dyDescent="0.25">
      <c r="A306" s="10" t="s">
        <v>308</v>
      </c>
      <c r="B306" s="13" t="s">
        <v>825</v>
      </c>
      <c r="C306" s="10" t="str">
        <f t="shared" si="48"/>
        <v>2017-114634-SB-546</v>
      </c>
      <c r="D306" s="10" t="str">
        <f t="shared" si="38"/>
        <v>2017-114634-NSL-547</v>
      </c>
      <c r="I306" s="9"/>
      <c r="K306" s="4"/>
      <c r="N306" s="4" t="str">
        <f>VLOOKUP(B306,'[5]Federal Grants'!$B$9:$W$430,22,FALSE)</f>
        <v>17-114634-Title I-141</v>
      </c>
      <c r="O306" s="4"/>
      <c r="P306" s="4"/>
      <c r="Q306" s="4"/>
      <c r="R306" s="4"/>
      <c r="S306" s="4"/>
      <c r="T306" s="4"/>
      <c r="V306" s="11" t="str">
        <f>VLOOKUP(B306,'[9]Federal Grants'!$B$9:$W$430,22,FALSE)</f>
        <v>2017-114634-IDEA-341</v>
      </c>
      <c r="Z306" s="11" t="str">
        <f>VLOOKUP(B306,[24]!Table6623[[Agency Code 
(3)]:[DPI Grant Number 
(13)]],22,FALSE)</f>
        <v>17-114634-Pre-S-347</v>
      </c>
      <c r="AC306" s="4"/>
      <c r="AF306" s="10" t="str">
        <f>VLOOKUP(B306,'[15]Federal Grants'!$B$9:$W$312,22,FALSE)</f>
        <v>17-114634-Title III A-391</v>
      </c>
      <c r="AH306" s="10" t="str">
        <f>VLOOKUP(B306,'[17]Federal Grants'!$B$9:$W$430,22,FALSE)</f>
        <v>17-114634-Title II-365</v>
      </c>
    </row>
    <row r="307" spans="1:38" x14ac:dyDescent="0.25">
      <c r="A307" s="10" t="s">
        <v>309</v>
      </c>
      <c r="B307" s="13" t="s">
        <v>826</v>
      </c>
      <c r="C307" s="10" t="str">
        <f t="shared" si="48"/>
        <v>2017-594641-SB-546</v>
      </c>
      <c r="D307" s="10" t="str">
        <f t="shared" si="38"/>
        <v>2017-594641-NSL-547</v>
      </c>
      <c r="E307" s="11" t="str">
        <f>CONCATENATE(2017,"-",B307,"-","NSL-Snacks","-",561)</f>
        <v>2017-594641-NSL-Snacks-561</v>
      </c>
      <c r="I307" s="9"/>
      <c r="K307" s="4"/>
      <c r="N307" s="4" t="str">
        <f>VLOOKUP(B307,'[5]Federal Grants'!$B$9:$W$430,22,FALSE)</f>
        <v>17-594641-Title I-141</v>
      </c>
      <c r="O307" s="4"/>
      <c r="P307" s="4"/>
      <c r="Q307" s="4"/>
      <c r="R307" s="4"/>
      <c r="S307" s="4"/>
      <c r="T307" s="4"/>
      <c r="V307" s="11" t="str">
        <f>VLOOKUP(B307,'[9]Federal Grants'!$B$9:$W$430,22,FALSE)</f>
        <v>2017-594641-IDEA-341</v>
      </c>
      <c r="Z307" s="11" t="str">
        <f>VLOOKUP(B307,[24]!Table6623[[Agency Code 
(3)]:[DPI Grant Number 
(13)]],22,FALSE)</f>
        <v>17-594641-Pre-S-347</v>
      </c>
      <c r="AC307" s="4"/>
      <c r="AF307" s="10" t="str">
        <f>VLOOKUP(B307,'[15]Federal Grants'!$B$9:$W$312,22,FALSE)</f>
        <v>17-594641-Title III A-391</v>
      </c>
      <c r="AH307" s="10" t="str">
        <f>VLOOKUP(B307,'[17]Federal Grants'!$B$9:$W$430,22,FALSE)</f>
        <v>17-594641-Title II-365</v>
      </c>
    </row>
    <row r="308" spans="1:38" x14ac:dyDescent="0.25">
      <c r="A308" s="10" t="s">
        <v>310</v>
      </c>
      <c r="B308" s="13" t="s">
        <v>827</v>
      </c>
      <c r="C308" s="42"/>
      <c r="D308" s="10" t="str">
        <f t="shared" si="38"/>
        <v>2017-514686-NSL-547</v>
      </c>
      <c r="G308" s="10" t="str">
        <f>VLOOKUP(B308,[39]Sheet1!$D$2:$F$107,3,FALSE)</f>
        <v>2017-514686-SMP-548</v>
      </c>
      <c r="I308" s="9"/>
      <c r="K308" s="4"/>
      <c r="N308" s="4" t="str">
        <f>VLOOKUP(B308,'[5]Federal Grants'!$B$9:$W$430,22,FALSE)</f>
        <v>17-514686-Title I-141</v>
      </c>
      <c r="O308" s="4"/>
      <c r="P308" s="4"/>
      <c r="Q308" s="4"/>
      <c r="R308" s="4"/>
      <c r="S308" s="4"/>
      <c r="T308" s="4"/>
      <c r="V308" s="11" t="str">
        <f>VLOOKUP(B308,'[9]Federal Grants'!$B$9:$W$430,22,FALSE)</f>
        <v>2017-514686-IDEA-341</v>
      </c>
      <c r="Z308" s="11" t="str">
        <f>VLOOKUP(B308,[24]!Table6623[[Agency Code 
(3)]:[DPI Grant Number 
(13)]],22,FALSE)</f>
        <v>17-514686-Pre-S-347</v>
      </c>
      <c r="AC308" s="4"/>
      <c r="AF308" s="10" t="str">
        <f>VLOOKUP(B308,'[15]Federal Grants'!$B$9:$W$312,22,FALSE)</f>
        <v>17-514686-Title III A-391</v>
      </c>
      <c r="AH308" s="10" t="str">
        <f>VLOOKUP(B308,'[17]Federal Grants'!$B$9:$W$430,22,FALSE)</f>
        <v>17-514686-Title II-365</v>
      </c>
    </row>
    <row r="309" spans="1:38" x14ac:dyDescent="0.25">
      <c r="A309" s="10" t="s">
        <v>311</v>
      </c>
      <c r="B309" s="13" t="s">
        <v>828</v>
      </c>
      <c r="C309" s="10" t="str">
        <f t="shared" ref="C309" si="49">CONCATENATE(2017,"-",B309,"-","SB","-",546)</f>
        <v>2017-564753-SB-546</v>
      </c>
      <c r="D309" s="10" t="str">
        <f t="shared" si="38"/>
        <v>2017-564753-NSL-547</v>
      </c>
      <c r="F309" s="11" t="str">
        <f>CONCATENATE(2017,"-",B309,"-","NSL-Snacks","-",566)</f>
        <v>2017-564753-NSL-Snacks-566</v>
      </c>
      <c r="I309" s="9" t="str">
        <f>VLOOKUP(B309,[38]Sheet1!$D$2:$F$180,3,FALSE)</f>
        <v>2017-564753-SFSP-586</v>
      </c>
      <c r="K309" s="4"/>
      <c r="N309" s="4" t="str">
        <f>VLOOKUP(B309,'[5]Federal Grants'!$B$9:$W$430,22,FALSE)</f>
        <v>17-564753-Title I-141</v>
      </c>
      <c r="O309" s="4"/>
      <c r="P309" s="4"/>
      <c r="Q309" s="4"/>
      <c r="R309" s="4"/>
      <c r="S309" s="4"/>
      <c r="T309" s="4"/>
      <c r="V309" s="11" t="str">
        <f>VLOOKUP(B309,'[9]Federal Grants'!$B$9:$W$430,22,FALSE)</f>
        <v>2017-564753-IDEA-341</v>
      </c>
      <c r="X309" s="10" t="str">
        <f>VLOOKUP(B309,'[11]Federal Grants'!$B$8:$W$80,22, FALSE)</f>
        <v>2017-564753-CP-CTE-400</v>
      </c>
      <c r="Z309" s="11" t="str">
        <f>VLOOKUP(B309,[24]!Table6623[[Agency Code 
(3)]:[DPI Grant Number 
(13)]],22,FALSE)</f>
        <v>17-564753-Pre-S-347</v>
      </c>
      <c r="AC309" s="4" t="str">
        <f>CONCATENATE("17","-",B309,"-",367,"-","CLC")</f>
        <v>17-564753-367-CLC</v>
      </c>
      <c r="AF309" s="10" t="str">
        <f>VLOOKUP(B309,'[15]Federal Grants'!$B$9:$W$312,22,FALSE)</f>
        <v>17-564753-Title III A-391</v>
      </c>
      <c r="AH309" s="10" t="str">
        <f>VLOOKUP(B309,'[17]Federal Grants'!$B$9:$W$430,22,FALSE)</f>
        <v>17-564753-Title II-365</v>
      </c>
    </row>
    <row r="310" spans="1:38" x14ac:dyDescent="0.25">
      <c r="A310" s="10" t="s">
        <v>312</v>
      </c>
      <c r="B310" s="13" t="s">
        <v>829</v>
      </c>
      <c r="C310" s="42"/>
      <c r="D310" s="10" t="str">
        <f t="shared" si="38"/>
        <v>2017-364760-NSL-547</v>
      </c>
      <c r="F310" s="11" t="str">
        <f>CONCATENATE(2017,"-",B310,"-","NSL-Snacks","-",566)</f>
        <v>2017-364760-NSL-Snacks-566</v>
      </c>
      <c r="G310" s="10" t="str">
        <f>VLOOKUP(B310,[39]Sheet1!$D$2:$F$107,3,FALSE)</f>
        <v>2017-364760-SMP-548</v>
      </c>
      <c r="I310" s="9"/>
      <c r="K310" s="4"/>
      <c r="N310" s="4" t="str">
        <f>VLOOKUP(B310,'[5]Federal Grants'!$B$9:$W$430,22,FALSE)</f>
        <v>17-364760-Title I-141</v>
      </c>
      <c r="O310" s="4"/>
      <c r="P310" s="4"/>
      <c r="Q310" s="4"/>
      <c r="R310" s="4"/>
      <c r="S310" s="4"/>
      <c r="T310" s="4"/>
      <c r="V310" s="11" t="str">
        <f>VLOOKUP(B310,'[9]Federal Grants'!$B$9:$W$430,22,FALSE)</f>
        <v>2017-364760-IDEA-341</v>
      </c>
      <c r="Z310" s="11" t="str">
        <f>VLOOKUP(B310,[24]!Table6623[[Agency Code 
(3)]:[DPI Grant Number 
(13)]],22,FALSE)</f>
        <v>17-364760-Pre-S-347</v>
      </c>
      <c r="AC310" s="4"/>
      <c r="AF310" s="10" t="str">
        <f>VLOOKUP(B310,'[15]Federal Grants'!$B$9:$W$312,22,FALSE)</f>
        <v>17-364760-Title III A-391</v>
      </c>
      <c r="AH310" s="10" t="str">
        <f>VLOOKUP(B310,'[17]Federal Grants'!$B$9:$W$430,22,FALSE)</f>
        <v>17-364760-Title II-365</v>
      </c>
    </row>
    <row r="311" spans="1:38" x14ac:dyDescent="0.25">
      <c r="A311" s="10" t="s">
        <v>313</v>
      </c>
      <c r="B311" s="13" t="s">
        <v>830</v>
      </c>
      <c r="C311" s="10" t="str">
        <f t="shared" ref="C311" si="50">CONCATENATE(2017,"-",B311,"-","SB","-",546)</f>
        <v>2017-434781-SB-546</v>
      </c>
      <c r="D311" s="10" t="str">
        <f t="shared" si="38"/>
        <v>2017-434781-NSL-547</v>
      </c>
      <c r="I311" s="9" t="str">
        <f>VLOOKUP(B311,[38]Sheet1!$D$2:$F$180,3,FALSE)</f>
        <v>2017-434781-SFSP-586</v>
      </c>
      <c r="K311" s="4"/>
      <c r="N311" s="4" t="str">
        <f>VLOOKUP(B311,'[5]Federal Grants'!$B$9:$W$430,22,FALSE)</f>
        <v>17-434781-Title I-141</v>
      </c>
      <c r="O311" s="4"/>
      <c r="P311" s="4"/>
      <c r="Q311" s="4"/>
      <c r="R311" s="4"/>
      <c r="S311" s="4"/>
      <c r="T311" s="4"/>
      <c r="V311" s="11" t="str">
        <f>VLOOKUP(B311,'[9]Federal Grants'!$B$9:$W$430,22,FALSE)</f>
        <v>2017-434781-IDEA-341</v>
      </c>
      <c r="Z311" s="11" t="str">
        <f>VLOOKUP(B311,[24]!Table6623[[Agency Code 
(3)]:[DPI Grant Number 
(13)]],22,FALSE)</f>
        <v>17-434781-Pre-S-347</v>
      </c>
      <c r="AC311" s="4" t="str">
        <f>CONCATENATE("17","-",B311,"-",367,"-","CLC")</f>
        <v>17-434781-367-CLC</v>
      </c>
      <c r="AF311" s="10" t="str">
        <f>VLOOKUP(B311,'[15]Federal Grants'!$B$9:$W$312,22,FALSE)</f>
        <v>17-434781-Title III A-391</v>
      </c>
      <c r="AH311" s="10" t="str">
        <f>VLOOKUP(B311,'[17]Federal Grants'!$B$9:$W$430,22,FALSE)</f>
        <v>17-434781-Title II-365</v>
      </c>
    </row>
    <row r="312" spans="1:38" x14ac:dyDescent="0.25">
      <c r="A312" s="10" t="s">
        <v>314</v>
      </c>
      <c r="B312" s="13" t="s">
        <v>831</v>
      </c>
      <c r="D312" s="10" t="str">
        <f t="shared" si="38"/>
        <v>2017-604795-NSL-547</v>
      </c>
      <c r="E312" s="42"/>
      <c r="F312" s="11" t="str">
        <f>CONCATENATE(2017,"-",B312,"-","NSL-Snacks","-",566)</f>
        <v>2017-604795-NSL-Snacks-566</v>
      </c>
      <c r="I312" s="9" t="str">
        <f>VLOOKUP(B312,[38]Sheet1!$D$2:$F$180,3,FALSE)</f>
        <v>2017-604795-SFSP-586</v>
      </c>
      <c r="K312" s="4"/>
      <c r="N312" s="4" t="str">
        <f>VLOOKUP(B312,'[5]Federal Grants'!$B$9:$W$430,22,FALSE)</f>
        <v>17-604795-Title I-141</v>
      </c>
      <c r="O312" s="4"/>
      <c r="P312" s="4"/>
      <c r="Q312" s="4"/>
      <c r="R312" s="4"/>
      <c r="S312" s="4"/>
      <c r="T312" s="4"/>
      <c r="V312" s="11" t="str">
        <f>VLOOKUP(B312,'[9]Federal Grants'!$B$9:$W$430,22,FALSE)</f>
        <v>2017-604795-IDEA-341</v>
      </c>
      <c r="Z312" s="11" t="str">
        <f>VLOOKUP(B312,[24]!Table6623[[Agency Code 
(3)]:[DPI Grant Number 
(13)]],22,FALSE)</f>
        <v>17-604795-Pre-S-347</v>
      </c>
      <c r="AC312" s="4" t="str">
        <f>CONCATENATE("17","-",B312,"-",367,"-","CLC")</f>
        <v>17-604795-367-CLC</v>
      </c>
      <c r="AF312" s="10" t="e">
        <f>VLOOKUP(B312,'[15]Federal Grants'!$B$9:$W$312,22,FALSE)</f>
        <v>#N/A</v>
      </c>
      <c r="AH312" s="10" t="str">
        <f>VLOOKUP(B312,'[17]Federal Grants'!$B$9:$W$430,22,FALSE)</f>
        <v>17-604795-Title II-365</v>
      </c>
    </row>
    <row r="313" spans="1:38" x14ac:dyDescent="0.25">
      <c r="A313" s="10" t="s">
        <v>315</v>
      </c>
      <c r="B313" s="14" t="s">
        <v>832</v>
      </c>
      <c r="C313" s="10" t="str">
        <f t="shared" ref="C313:C314" si="51">CONCATENATE(2017,"-",B313,"-","SB","-",546)</f>
        <v>2017-034802-SB-546</v>
      </c>
      <c r="D313" s="10" t="str">
        <f t="shared" si="38"/>
        <v>2017-034802-NSL-547</v>
      </c>
      <c r="G313" s="10" t="str">
        <f>VLOOKUP(B313,[39]Sheet1!$D$2:$F$107,3,FALSE)</f>
        <v>2017-034802-SMP-548</v>
      </c>
      <c r="I313" s="9"/>
      <c r="K313" s="4"/>
      <c r="N313" s="4" t="str">
        <f>VLOOKUP(B313,'[5]Federal Grants'!$B$9:$W$430,22,FALSE)</f>
        <v>17-034802-Title I-141</v>
      </c>
      <c r="O313" s="4"/>
      <c r="P313" s="4"/>
      <c r="Q313" s="4"/>
      <c r="R313" s="4"/>
      <c r="S313" s="4"/>
      <c r="T313" s="4"/>
      <c r="V313" s="11" t="str">
        <f>VLOOKUP(B313,'[9]Federal Grants'!$B$9:$W$430,22,FALSE)</f>
        <v>2017-034802-IDEA-341</v>
      </c>
      <c r="Z313" s="11" t="str">
        <f>VLOOKUP(B313,[24]!Table6623[[Agency Code 
(3)]:[DPI Grant Number 
(13)]],22,FALSE)</f>
        <v>17-034802-Pre-S-347</v>
      </c>
      <c r="AC313" s="4"/>
      <c r="AF313" s="10" t="str">
        <f>VLOOKUP(B313,'[15]Federal Grants'!$B$9:$W$312,22,FALSE)</f>
        <v>17-034802-Title III A-391</v>
      </c>
      <c r="AH313" s="10" t="str">
        <f>VLOOKUP(B313,'[17]Federal Grants'!$B$9:$W$430,22,FALSE)</f>
        <v>17-034802-Title II-365</v>
      </c>
      <c r="AL313" s="10" t="str">
        <f>'[21]Federal Grants'!$W$17</f>
        <v>FY2017-034802-Refugee-538</v>
      </c>
    </row>
    <row r="314" spans="1:38" x14ac:dyDescent="0.25">
      <c r="A314" s="10" t="s">
        <v>316</v>
      </c>
      <c r="B314" s="13" t="s">
        <v>833</v>
      </c>
      <c r="C314" s="10" t="str">
        <f t="shared" si="51"/>
        <v>2017-664820-SB-546</v>
      </c>
      <c r="D314" s="10" t="str">
        <f t="shared" si="38"/>
        <v>2017-664820-NSL-547</v>
      </c>
      <c r="I314" s="9"/>
      <c r="K314" s="4"/>
      <c r="N314" s="4" t="str">
        <f>VLOOKUP(B314,'[5]Federal Grants'!$B$9:$W$430,22,FALSE)</f>
        <v>17-664820-Title I-141</v>
      </c>
      <c r="O314" s="4"/>
      <c r="P314" s="4"/>
      <c r="Q314" s="4"/>
      <c r="R314" s="4"/>
      <c r="S314" s="4"/>
      <c r="T314" s="4"/>
      <c r="V314" s="11" t="str">
        <f>VLOOKUP(B314,'[9]Federal Grants'!$B$9:$W$430,22,FALSE)</f>
        <v>2017-664820-IDEA-341</v>
      </c>
      <c r="Z314" s="11" t="str">
        <f>VLOOKUP(B314,[24]!Table6623[[Agency Code 
(3)]:[DPI Grant Number 
(13)]],22,FALSE)</f>
        <v>17-664820-Pre-S-347</v>
      </c>
      <c r="AC314" s="4"/>
      <c r="AF314" s="10" t="str">
        <f>VLOOKUP(B314,'[15]Federal Grants'!$B$9:$W$312,22,FALSE)</f>
        <v>17-664820-Title III A-391</v>
      </c>
      <c r="AH314" s="10" t="str">
        <f>VLOOKUP(B314,'[17]Federal Grants'!$B$9:$W$430,22,FALSE)</f>
        <v>17-664820-Title II-365</v>
      </c>
    </row>
    <row r="315" spans="1:38" x14ac:dyDescent="0.25">
      <c r="A315" s="10" t="s">
        <v>317</v>
      </c>
      <c r="B315" s="13" t="s">
        <v>834</v>
      </c>
      <c r="D315" s="10" t="str">
        <f t="shared" si="38"/>
        <v>2017-524851-NSL-547</v>
      </c>
      <c r="G315" s="10" t="str">
        <f>VLOOKUP(B315,[39]Sheet1!$D$2:$F$107,3,FALSE)</f>
        <v>2017-524851-SMP-548</v>
      </c>
      <c r="I315" s="9" t="str">
        <f>VLOOKUP(B315,[38]Sheet1!$D$2:$F$180,3,FALSE)</f>
        <v>2017-524851-SFSP-586</v>
      </c>
      <c r="K315" s="4" t="str">
        <f>VLOOKUP(B315,'[2]Federal Grants'!$B$8:$W$57,22,FALSE)</f>
        <v>2016-524851-FF&amp;VP-594</v>
      </c>
      <c r="L315" s="11" t="str">
        <f>VLOOKUP(B315,'[3]Federal Grants'!$B$9:$W$58,22,0)</f>
        <v>2017-524851-FF&amp;V-376</v>
      </c>
      <c r="N315" s="4" t="str">
        <f>VLOOKUP(B315,'[5]Federal Grants'!$B$9:$W$430,22,FALSE)</f>
        <v>17-524851-Title I-141</v>
      </c>
      <c r="O315" s="4"/>
      <c r="P315" s="4"/>
      <c r="Q315" s="4"/>
      <c r="R315" s="4"/>
      <c r="S315" s="4"/>
      <c r="T315" s="4"/>
      <c r="V315" s="11" t="str">
        <f>VLOOKUP(B315,'[9]Federal Grants'!$B$9:$W$430,22,FALSE)</f>
        <v>2017-524851-IDEA-341</v>
      </c>
      <c r="Z315" s="11" t="str">
        <f>VLOOKUP(B315,[24]!Table6623[[Agency Code 
(3)]:[DPI Grant Number 
(13)]],22,FALSE)</f>
        <v>17-524851-Pre-S-347</v>
      </c>
      <c r="AC315" s="4"/>
      <c r="AF315" s="10" t="str">
        <f>VLOOKUP(B315,'[15]Federal Grants'!$B$9:$W$312,22,FALSE)</f>
        <v>17-524851-Title III A-391</v>
      </c>
      <c r="AH315" s="10" t="str">
        <f>VLOOKUP(B315,'[17]Federal Grants'!$B$9:$W$430,22,FALSE)</f>
        <v>17-524851-Title II-365</v>
      </c>
    </row>
    <row r="316" spans="1:38" x14ac:dyDescent="0.25">
      <c r="A316" s="10" t="s">
        <v>318</v>
      </c>
      <c r="B316" s="13" t="s">
        <v>835</v>
      </c>
      <c r="D316" s="10" t="str">
        <f t="shared" si="38"/>
        <v>2017-673122-NSL-547</v>
      </c>
      <c r="G316" s="10" t="str">
        <f>VLOOKUP(B316,[39]Sheet1!$D$2:$F$107,3,FALSE)</f>
        <v>2017-673122-SMP-548</v>
      </c>
      <c r="I316" s="9"/>
      <c r="K316" s="4"/>
      <c r="N316" s="4" t="str">
        <f>VLOOKUP(B316,'[5]Federal Grants'!$B$9:$W$430,22,FALSE)</f>
        <v>17-673122-Title I-141</v>
      </c>
      <c r="O316" s="4"/>
      <c r="P316" s="4"/>
      <c r="Q316" s="4"/>
      <c r="R316" s="4"/>
      <c r="S316" s="4"/>
      <c r="T316" s="4"/>
      <c r="V316" s="11" t="str">
        <f>VLOOKUP(B316,'[9]Federal Grants'!$B$9:$W$430,22,FALSE)</f>
        <v>2017-673122-IDEA-341</v>
      </c>
      <c r="Z316" s="11" t="str">
        <f>VLOOKUP(B316,[24]!Table6623[[Agency Code 
(3)]:[DPI Grant Number 
(13)]],22,FALSE)</f>
        <v>17-673122-Pre-S-347</v>
      </c>
      <c r="AC316" s="4"/>
      <c r="AF316" s="10" t="e">
        <f>VLOOKUP(B316,'[15]Federal Grants'!$B$9:$W$312,22,FALSE)</f>
        <v>#N/A</v>
      </c>
      <c r="AH316" s="10" t="str">
        <f>VLOOKUP(B316,'[17]Federal Grants'!$B$9:$W$430,22,FALSE)</f>
        <v>17-673122-Title II-365</v>
      </c>
    </row>
    <row r="317" spans="1:38" x14ac:dyDescent="0.25">
      <c r="A317" s="10" t="s">
        <v>319</v>
      </c>
      <c r="B317" s="13">
        <v>4865</v>
      </c>
      <c r="D317" s="10" t="str">
        <f t="shared" si="38"/>
        <v>2017-4865-NSL-547</v>
      </c>
      <c r="I317" s="9"/>
      <c r="K317" s="4"/>
      <c r="N317" s="4" t="e">
        <f>VLOOKUP(B317,'[5]Federal Grants'!$B$9:$W$430,22,FALSE)</f>
        <v>#N/A</v>
      </c>
      <c r="O317" s="4"/>
      <c r="P317" s="4"/>
      <c r="Q317" s="4"/>
      <c r="R317" s="4"/>
      <c r="S317" s="4"/>
      <c r="T317" s="4"/>
      <c r="Z317" s="11" t="e">
        <f>VLOOKUP(B317,[24]!Table6623[[Agency Code 
(3)]:[DPI Grant Number 
(13)]],22,FALSE)</f>
        <v>#N/A</v>
      </c>
      <c r="AC317" s="4"/>
      <c r="AF317" s="10" t="e">
        <f>VLOOKUP(B317,'[15]Federal Grants'!$B$9:$W$312,22,FALSE)</f>
        <v>#N/A</v>
      </c>
    </row>
    <row r="318" spans="1:38" x14ac:dyDescent="0.25">
      <c r="A318" s="10" t="s">
        <v>320</v>
      </c>
      <c r="B318" s="13" t="s">
        <v>836</v>
      </c>
      <c r="C318" s="10" t="str">
        <f t="shared" ref="C318:C319" si="52">CONCATENATE(2017,"-",B318,"-","SB","-",546)</f>
        <v>2017-204872-SB-546</v>
      </c>
      <c r="D318" s="10" t="str">
        <f t="shared" si="38"/>
        <v>2017-204872-NSL-547</v>
      </c>
      <c r="G318" s="10" t="str">
        <f>VLOOKUP(B318,[39]Sheet1!$D$2:$F$107,3,FALSE)</f>
        <v>2017-204872-SMP-548</v>
      </c>
      <c r="I318" s="9"/>
      <c r="K318" s="4"/>
      <c r="N318" s="4" t="str">
        <f>VLOOKUP(B318,'[5]Federal Grants'!$B$9:$W$430,22,FALSE)</f>
        <v>17-204872-Title I-141</v>
      </c>
      <c r="O318" s="4"/>
      <c r="P318" s="4"/>
      <c r="Q318" s="4"/>
      <c r="R318" s="4"/>
      <c r="S318" s="4"/>
      <c r="T318" s="4"/>
      <c r="V318" s="11" t="str">
        <f>VLOOKUP(B318,'[9]Federal Grants'!$B$9:$W$430,22,FALSE)</f>
        <v>2017-204872-IDEA-341</v>
      </c>
      <c r="Z318" s="11" t="str">
        <f>VLOOKUP(B318,[24]!Table6623[[Agency Code 
(3)]:[DPI Grant Number 
(13)]],22,FALSE)</f>
        <v>17-204872-Pre-S-347</v>
      </c>
      <c r="AC318" s="4"/>
      <c r="AF318" s="10" t="str">
        <f>VLOOKUP(B318,'[15]Federal Grants'!$B$9:$W$312,22,FALSE)</f>
        <v>17-204872-Title III A-391</v>
      </c>
      <c r="AH318" s="10" t="str">
        <f>VLOOKUP(B318,'[17]Federal Grants'!$B$9:$W$430,22,FALSE)</f>
        <v>17-204872-Title II-365</v>
      </c>
    </row>
    <row r="319" spans="1:38" x14ac:dyDescent="0.25">
      <c r="A319" s="10" t="s">
        <v>321</v>
      </c>
      <c r="B319" s="13" t="s">
        <v>837</v>
      </c>
      <c r="C319" s="10" t="str">
        <f t="shared" si="52"/>
        <v>2017-474893-SB-546</v>
      </c>
      <c r="D319" s="10" t="str">
        <f t="shared" si="38"/>
        <v>2017-474893-NSL-547</v>
      </c>
      <c r="E319" s="11" t="str">
        <f>CONCATENATE(2017,"-",B319,"-","NSL-Snacks","-",561)</f>
        <v>2017-474893-NSL-Snacks-561</v>
      </c>
      <c r="I319" s="9"/>
      <c r="K319" s="4"/>
      <c r="N319" s="4" t="str">
        <f>VLOOKUP(B319,'[5]Federal Grants'!$B$9:$W$430,22,FALSE)</f>
        <v>17-474893-Title I-141</v>
      </c>
      <c r="O319" s="4"/>
      <c r="P319" s="4"/>
      <c r="Q319" s="4"/>
      <c r="R319" s="4"/>
      <c r="S319" s="4"/>
      <c r="T319" s="4"/>
      <c r="V319" s="11" t="str">
        <f>VLOOKUP(B319,'[9]Federal Grants'!$B$9:$W$430,22,FALSE)</f>
        <v>2017-474893-IDEA-341</v>
      </c>
      <c r="Z319" s="11" t="str">
        <f>VLOOKUP(B319,[24]!Table6623[[Agency Code 
(3)]:[DPI Grant Number 
(13)]],22,FALSE)</f>
        <v>17-474893-Pre-S-347</v>
      </c>
      <c r="AC319" s="4"/>
      <c r="AF319" s="10" t="str">
        <f>VLOOKUP(B319,'[15]Federal Grants'!$B$9:$W$312,22,FALSE)</f>
        <v>17-474893-Title III A-391</v>
      </c>
      <c r="AH319" s="10" t="str">
        <f>VLOOKUP(B319,'[17]Federal Grants'!$B$9:$W$430,22,FALSE)</f>
        <v>17-474893-Title II-365</v>
      </c>
    </row>
    <row r="320" spans="1:38" x14ac:dyDescent="0.25">
      <c r="A320" s="10" t="s">
        <v>322</v>
      </c>
      <c r="B320" s="13" t="s">
        <v>838</v>
      </c>
      <c r="D320" s="10" t="str">
        <f t="shared" si="38"/>
        <v>2017-224904-NSL-547</v>
      </c>
      <c r="I320" s="9"/>
      <c r="K320" s="4"/>
      <c r="N320" s="4" t="str">
        <f>VLOOKUP(B320,'[5]Federal Grants'!$B$9:$W$430,22,FALSE)</f>
        <v>17-224904-Title I-141</v>
      </c>
      <c r="O320" s="4"/>
      <c r="P320" s="4"/>
      <c r="Q320" s="4"/>
      <c r="R320" s="4"/>
      <c r="S320" s="4"/>
      <c r="T320" s="4"/>
      <c r="V320" s="11" t="str">
        <f>VLOOKUP(B320,'[9]Federal Grants'!$B$9:$W$430,22,FALSE)</f>
        <v>2017-224904-IDEA-341</v>
      </c>
      <c r="Z320" s="11" t="str">
        <f>VLOOKUP(B320,[24]!Table6623[[Agency Code 
(3)]:[DPI Grant Number 
(13)]],22,FALSE)</f>
        <v>17-224904-Pre-S-347</v>
      </c>
      <c r="AC320" s="4"/>
      <c r="AH320" s="10" t="str">
        <f>VLOOKUP(B320,'[17]Federal Grants'!$B$9:$W$430,22,FALSE)</f>
        <v>17-224904-Title II-365</v>
      </c>
    </row>
    <row r="321" spans="1:34" x14ac:dyDescent="0.25">
      <c r="A321" s="10" t="s">
        <v>323</v>
      </c>
      <c r="B321" s="13" t="s">
        <v>839</v>
      </c>
      <c r="C321" s="10" t="str">
        <f t="shared" ref="C321:C322" si="53">CONCATENATE(2017,"-",B321,"-","SB","-",546)</f>
        <v>2017-565523-SB-546</v>
      </c>
      <c r="D321" s="10" t="str">
        <f t="shared" si="38"/>
        <v>2017-565523-NSL-547</v>
      </c>
      <c r="I321" s="9"/>
      <c r="K321" s="4"/>
      <c r="N321" s="4" t="str">
        <f>VLOOKUP(B321,'[5]Federal Grants'!$B$9:$W$430,22,FALSE)</f>
        <v>17-565523-Title I-141</v>
      </c>
      <c r="O321" s="4"/>
      <c r="P321" s="4"/>
      <c r="Q321" s="4"/>
      <c r="R321" s="4"/>
      <c r="S321" s="4"/>
      <c r="T321" s="4"/>
      <c r="V321" s="11" t="str">
        <f>VLOOKUP(B321,'[9]Federal Grants'!$B$9:$W$430,22,FALSE)</f>
        <v>2017-565523-IDEA-341</v>
      </c>
      <c r="Z321" s="11" t="str">
        <f>VLOOKUP(B321,[24]!Table6623[[Agency Code 
(3)]:[DPI Grant Number 
(13)]],22,FALSE)</f>
        <v>17-565523-Pre-S-347</v>
      </c>
      <c r="AC321" s="4"/>
      <c r="AF321" s="10" t="str">
        <f>VLOOKUP(B321,'[15]Federal Grants'!$B$9:$W$312,22,FALSE)</f>
        <v>17-565523-Title III A-391</v>
      </c>
      <c r="AH321" s="10" t="str">
        <f>VLOOKUP(B321,'[17]Federal Grants'!$B$9:$W$430,22,FALSE)</f>
        <v>17-565523-Title II-365</v>
      </c>
    </row>
    <row r="322" spans="1:34" x14ac:dyDescent="0.25">
      <c r="A322" s="10" t="s">
        <v>324</v>
      </c>
      <c r="B322" s="13" t="s">
        <v>840</v>
      </c>
      <c r="C322" s="10" t="str">
        <f t="shared" si="53"/>
        <v>2017-223850-SB-546</v>
      </c>
      <c r="D322" s="10" t="str">
        <f t="shared" si="38"/>
        <v>2017-223850-NSL-547</v>
      </c>
      <c r="I322" s="9" t="str">
        <f>VLOOKUP(B322,[38]Sheet1!$D$2:$F$180,3,FALSE)</f>
        <v>2017-223850-SFSP-586</v>
      </c>
      <c r="K322" s="4"/>
      <c r="N322" s="4" t="str">
        <f>VLOOKUP(B322,'[5]Federal Grants'!$B$9:$W$430,22,FALSE)</f>
        <v>17-223850-Title I-141</v>
      </c>
      <c r="O322" s="4"/>
      <c r="P322" s="4"/>
      <c r="Q322" s="4"/>
      <c r="R322" s="4"/>
      <c r="S322" s="4"/>
      <c r="T322" s="4"/>
      <c r="V322" s="11" t="str">
        <f>VLOOKUP(B322,'[9]Federal Grants'!$B$9:$W$430,22,FALSE)</f>
        <v>2017-223850-IDEA-341</v>
      </c>
      <c r="Z322" s="11" t="str">
        <f>VLOOKUP(B322,[24]!Table6623[[Agency Code 
(3)]:[DPI Grant Number 
(13)]],22,FALSE)</f>
        <v>17-223850-Pre-S-347</v>
      </c>
      <c r="AC322" s="4"/>
      <c r="AE322" s="10" t="str">
        <f>VLOOKUP(B322,'[14]Federal Grants'!$B$8:$W$33,22,FALSE)</f>
        <v>FY 2017-223850-R&amp;LI-368</v>
      </c>
      <c r="AH322" s="10" t="str">
        <f>VLOOKUP(B322,'[17]Federal Grants'!$B$9:$W$430,22,FALSE)</f>
        <v>17-223850-Title II-365</v>
      </c>
    </row>
    <row r="323" spans="1:34" x14ac:dyDescent="0.25">
      <c r="A323" s="10" t="s">
        <v>325</v>
      </c>
      <c r="B323" s="13" t="s">
        <v>841</v>
      </c>
      <c r="D323" s="10" t="str">
        <f t="shared" si="38"/>
        <v>2017-204956-NSL-547</v>
      </c>
      <c r="G323" s="10" t="str">
        <f>VLOOKUP(B323,[39]Sheet1!$D$2:$F$107,3,FALSE)</f>
        <v>2017-204956-SMP-548</v>
      </c>
      <c r="I323" s="9"/>
      <c r="K323" s="4"/>
      <c r="N323" s="4" t="str">
        <f>VLOOKUP(B323,'[5]Federal Grants'!$B$9:$W$430,22,FALSE)</f>
        <v>17-204956-Title I-141</v>
      </c>
      <c r="O323" s="4"/>
      <c r="P323" s="4"/>
      <c r="Q323" s="4"/>
      <c r="R323" s="4"/>
      <c r="S323" s="4"/>
      <c r="T323" s="4"/>
      <c r="V323" s="11" t="str">
        <f>VLOOKUP(B323,'[9]Federal Grants'!$B$9:$W$430,22,FALSE)</f>
        <v>2017-204956-IDEA-341</v>
      </c>
      <c r="Z323" s="11" t="str">
        <f>VLOOKUP(B323,[24]!Table6623[[Agency Code 
(3)]:[DPI Grant Number 
(13)]],22,FALSE)</f>
        <v>17-204956-Pre-S-347</v>
      </c>
      <c r="AC323" s="4"/>
      <c r="AH323" s="10" t="str">
        <f>VLOOKUP(B323,'[17]Federal Grants'!$B$9:$W$430,22,FALSE)</f>
        <v>17-204956-Title II-365</v>
      </c>
    </row>
    <row r="324" spans="1:34" x14ac:dyDescent="0.25">
      <c r="A324" s="10" t="s">
        <v>326</v>
      </c>
      <c r="B324" s="13" t="s">
        <v>842</v>
      </c>
      <c r="C324" s="10" t="str">
        <f t="shared" ref="C324" si="54">CONCATENATE(2017,"-",B324,"-","SB","-",546)</f>
        <v>2017-494963-SB-546</v>
      </c>
      <c r="D324" s="10" t="str">
        <f t="shared" ref="D324:D385" si="55">CONCATENATE(2017,"-",B324,"-","NSL","-",547)</f>
        <v>2017-494963-NSL-547</v>
      </c>
      <c r="I324" s="9"/>
      <c r="K324" s="4"/>
      <c r="N324" s="4" t="str">
        <f>VLOOKUP(B324,'[5]Federal Grants'!$B$9:$W$430,22,FALSE)</f>
        <v>17-494963-Title I-141</v>
      </c>
      <c r="O324" s="4"/>
      <c r="P324" s="4"/>
      <c r="Q324" s="4"/>
      <c r="R324" s="4"/>
      <c r="S324" s="4"/>
      <c r="T324" s="4"/>
      <c r="V324" s="11" t="str">
        <f>VLOOKUP(B324,'[9]Federal Grants'!$B$9:$W$430,22,FALSE)</f>
        <v>2017-494963-IDEA-341</v>
      </c>
      <c r="Z324" s="11" t="str">
        <f>VLOOKUP(B324,[24]!Table6623[[Agency Code 
(3)]:[DPI Grant Number 
(13)]],22,FALSE)</f>
        <v>17-494963-Pre-S-347</v>
      </c>
      <c r="AC324" s="4"/>
      <c r="AF324" s="10" t="str">
        <f>VLOOKUP(B324,'[15]Federal Grants'!$B$9:$W$312,22,FALSE)</f>
        <v>17-494963-Title III A-391</v>
      </c>
      <c r="AH324" s="10" t="str">
        <f>VLOOKUP(B324,'[17]Federal Grants'!$B$9:$W$430,22,FALSE)</f>
        <v>17-494963-Title II-365</v>
      </c>
    </row>
    <row r="325" spans="1:34" x14ac:dyDescent="0.25">
      <c r="A325" s="10" t="s">
        <v>327</v>
      </c>
      <c r="B325" s="13" t="s">
        <v>843</v>
      </c>
      <c r="D325" s="10" t="str">
        <f t="shared" si="55"/>
        <v>2017-291673-NSL-547</v>
      </c>
      <c r="I325" s="9" t="str">
        <f>VLOOKUP(B325,[38]Sheet1!$D$2:$F$180,3,FALSE)</f>
        <v>2017-291673-SFSP-586</v>
      </c>
      <c r="K325" s="4"/>
      <c r="N325" s="4" t="str">
        <f>VLOOKUP(B325,'[5]Federal Grants'!$B$9:$W$430,22,FALSE)</f>
        <v>17-291673-Title I-141</v>
      </c>
      <c r="O325" s="4"/>
      <c r="P325" s="4"/>
      <c r="Q325" s="4"/>
      <c r="R325" s="4"/>
      <c r="S325" s="4"/>
      <c r="T325" s="4"/>
      <c r="V325" s="11" t="str">
        <f>VLOOKUP(B325,'[9]Federal Grants'!$B$9:$W$430,22,FALSE)</f>
        <v>2017-291673-IDEA-341</v>
      </c>
      <c r="Z325" s="11" t="str">
        <f>VLOOKUP(B325,[24]!Table6623[[Agency Code 
(3)]:[DPI Grant Number 
(13)]],22,FALSE)</f>
        <v>17-291673-Pre-S-347</v>
      </c>
      <c r="AC325" s="4"/>
      <c r="AH325" s="10" t="str">
        <f>VLOOKUP(B325,'[17]Federal Grants'!$B$9:$W$430,22,FALSE)</f>
        <v>17-291673-Title II-365</v>
      </c>
    </row>
    <row r="326" spans="1:34" x14ac:dyDescent="0.25">
      <c r="A326" s="10" t="s">
        <v>328</v>
      </c>
      <c r="B326" s="13" t="s">
        <v>844</v>
      </c>
      <c r="C326" s="10" t="str">
        <f t="shared" ref="C326:C327" si="56">CONCATENATE(2017,"-",B326,"-","SB","-",546)</f>
        <v>2017-552422-SB-546</v>
      </c>
      <c r="D326" s="10" t="str">
        <f t="shared" si="55"/>
        <v>2017-552422-NSL-547</v>
      </c>
      <c r="I326" s="9"/>
      <c r="K326" s="4"/>
      <c r="N326" s="4" t="str">
        <f>VLOOKUP(B326,'[5]Federal Grants'!$B$9:$W$430,22,FALSE)</f>
        <v>17-552422-Title I-141</v>
      </c>
      <c r="O326" s="4"/>
      <c r="P326" s="4"/>
      <c r="Q326" s="4"/>
      <c r="R326" s="4"/>
      <c r="S326" s="4"/>
      <c r="T326" s="4"/>
      <c r="V326" s="11" t="str">
        <f>VLOOKUP(B326,'[9]Federal Grants'!$B$9:$W$430,22,FALSE)</f>
        <v>2017-552422-IDEA-341</v>
      </c>
      <c r="Z326" s="11" t="str">
        <f>VLOOKUP(B326,[24]!Table6623[[Agency Code 
(3)]:[DPI Grant Number 
(13)]],22,FALSE)</f>
        <v>17-552422-Pre-S-347</v>
      </c>
      <c r="AC326" s="4"/>
      <c r="AF326" s="10" t="str">
        <f>VLOOKUP(B326,'[15]Federal Grants'!$B$9:$W$312,22,FALSE)</f>
        <v>17-552422-Title III A-391</v>
      </c>
      <c r="AH326" s="10" t="str">
        <f>VLOOKUP(B326,'[17]Federal Grants'!$B$9:$W$430,22,FALSE)</f>
        <v>17-552422-Title II-365</v>
      </c>
    </row>
    <row r="327" spans="1:34" x14ac:dyDescent="0.25">
      <c r="A327" s="10" t="s">
        <v>329</v>
      </c>
      <c r="B327" s="13" t="s">
        <v>845</v>
      </c>
      <c r="C327" s="10" t="str">
        <f t="shared" si="56"/>
        <v>2017-485019-SB-546</v>
      </c>
      <c r="D327" s="10" t="str">
        <f t="shared" si="55"/>
        <v>2017-485019-NSL-547</v>
      </c>
      <c r="I327" s="9" t="str">
        <f>VLOOKUP(B327,[38]Sheet1!$D$2:$F$180,3,FALSE)</f>
        <v>2017-485019-SFSP-586</v>
      </c>
      <c r="K327" s="4"/>
      <c r="N327" s="4" t="str">
        <f>VLOOKUP(B327,'[5]Federal Grants'!$B$9:$W$430,22,FALSE)</f>
        <v>17-485019-Title I-141</v>
      </c>
      <c r="O327" s="4"/>
      <c r="P327" s="4"/>
      <c r="Q327" s="4"/>
      <c r="R327" s="4"/>
      <c r="S327" s="4"/>
      <c r="T327" s="4"/>
      <c r="V327" s="11" t="str">
        <f>VLOOKUP(B327,'[9]Federal Grants'!$B$9:$W$430,22,FALSE)</f>
        <v>2017-485019-IDEA-341</v>
      </c>
      <c r="Z327" s="11" t="str">
        <f>VLOOKUP(B327,[24]!Table6623[[Agency Code 
(3)]:[DPI Grant Number 
(13)]],22,FALSE)</f>
        <v>17-485019-Pre-S-347</v>
      </c>
      <c r="AC327" s="4" t="str">
        <f>CONCATENATE("17","-",B327,"-",367,"-","CLC")</f>
        <v>17-485019-367-CLC</v>
      </c>
      <c r="AH327" s="10" t="str">
        <f>VLOOKUP(B327,'[17]Federal Grants'!$B$9:$W$430,22,FALSE)</f>
        <v>17-485019-Title II-365</v>
      </c>
    </row>
    <row r="328" spans="1:34" x14ac:dyDescent="0.25">
      <c r="A328" s="10" t="s">
        <v>330</v>
      </c>
      <c r="B328" s="13" t="s">
        <v>846</v>
      </c>
      <c r="D328" s="10" t="str">
        <f t="shared" si="55"/>
        <v>2017-405026-NSL-547</v>
      </c>
      <c r="E328" s="42"/>
      <c r="I328" s="9" t="str">
        <f>VLOOKUP(B328,[38]Sheet1!$D$2:$F$180,3,FALSE)</f>
        <v>2017-405026-SFSP-586</v>
      </c>
      <c r="J328" s="10" t="str">
        <f>VLOOKUP(B328,'[1]Federal Grants'!$B$9:$W$28,22,FALSE)</f>
        <v>FY 17-405026-Equip-531</v>
      </c>
      <c r="K328" s="4"/>
      <c r="N328" s="4" t="str">
        <f>VLOOKUP(B328,'[5]Federal Grants'!$B$9:$W$430,22,FALSE)</f>
        <v>17-405026-Title I-141</v>
      </c>
      <c r="O328" s="4"/>
      <c r="P328" s="4"/>
      <c r="Q328" s="4"/>
      <c r="R328" s="4"/>
      <c r="S328" s="4"/>
      <c r="T328" s="4"/>
      <c r="V328" s="11" t="str">
        <f>VLOOKUP(B328,'[9]Federal Grants'!$B$9:$W$430,22,FALSE)</f>
        <v>2017-405026-IDEA-341</v>
      </c>
      <c r="Z328" s="11" t="str">
        <f>VLOOKUP(B328,[24]!Table6623[[Agency Code 
(3)]:[DPI Grant Number 
(13)]],22,FALSE)</f>
        <v>17-405026-Pre-S-347</v>
      </c>
      <c r="AC328" s="4"/>
      <c r="AF328" s="10" t="str">
        <f>VLOOKUP(B328,'[15]Federal Grants'!$B$9:$W$312,22,FALSE)</f>
        <v>17-405026-Title III A-391</v>
      </c>
      <c r="AH328" s="10" t="str">
        <f>VLOOKUP(B328,'[17]Federal Grants'!$B$9:$W$430,22,FALSE)</f>
        <v>17-405026-Title II-365</v>
      </c>
    </row>
    <row r="329" spans="1:34" x14ac:dyDescent="0.25">
      <c r="A329" s="10" t="s">
        <v>331</v>
      </c>
      <c r="B329" s="13" t="s">
        <v>847</v>
      </c>
      <c r="D329" s="10" t="str">
        <f t="shared" si="55"/>
        <v>2017-305068-NSL-547</v>
      </c>
      <c r="E329" s="42"/>
      <c r="G329" s="10" t="str">
        <f>VLOOKUP(B329,[39]Sheet1!$D$2:$F$107,3,FALSE)</f>
        <v>2017-305068-SMP-548</v>
      </c>
      <c r="I329" s="9"/>
      <c r="K329" s="4"/>
      <c r="N329" s="4" t="str">
        <f>VLOOKUP(B329,'[5]Federal Grants'!$B$9:$W$430,22,FALSE)</f>
        <v>17-305068-Title I-141</v>
      </c>
      <c r="O329" s="4"/>
      <c r="P329" s="4"/>
      <c r="Q329" s="4"/>
      <c r="R329" s="4"/>
      <c r="S329" s="4"/>
      <c r="T329" s="4"/>
      <c r="V329" s="11" t="str">
        <f>VLOOKUP(B329,'[9]Federal Grants'!$B$9:$W$430,22,FALSE)</f>
        <v>2017-305068-IDEA-341</v>
      </c>
      <c r="Z329" s="11" t="str">
        <f>VLOOKUP(B329,[24]!Table6623[[Agency Code 
(3)]:[DPI Grant Number 
(13)]],22,FALSE)</f>
        <v>17-305068-Pre-S-347</v>
      </c>
      <c r="AC329" s="4"/>
      <c r="AF329" s="10" t="str">
        <f>VLOOKUP(B329,'[15]Federal Grants'!$B$9:$W$312,22,FALSE)</f>
        <v>17-305068-Title III A-391</v>
      </c>
      <c r="AH329" s="10" t="str">
        <f>VLOOKUP(B329,'[17]Federal Grants'!$B$9:$W$430,22,FALSE)</f>
        <v>17-305068-Title II-365</v>
      </c>
    </row>
    <row r="330" spans="1:34" x14ac:dyDescent="0.25">
      <c r="A330" s="10" t="s">
        <v>332</v>
      </c>
      <c r="B330" s="13" t="s">
        <v>848</v>
      </c>
      <c r="C330" s="10" t="str">
        <f t="shared" ref="C330" si="57">CONCATENATE(2017,"-",B330,"-","SB","-",546)</f>
        <v>2017-565100-SB-546</v>
      </c>
      <c r="D330" s="10" t="str">
        <f t="shared" si="55"/>
        <v>2017-565100-NSL-547</v>
      </c>
      <c r="E330" s="42"/>
      <c r="I330" s="9"/>
      <c r="K330" s="4"/>
      <c r="N330" s="4" t="str">
        <f>VLOOKUP(B330,'[5]Federal Grants'!$B$9:$W$430,22,FALSE)</f>
        <v>17-565100-Title I-141</v>
      </c>
      <c r="O330" s="4"/>
      <c r="P330" s="4"/>
      <c r="Q330" s="4"/>
      <c r="R330" s="4"/>
      <c r="S330" s="4"/>
      <c r="T330" s="4"/>
      <c r="V330" s="11" t="str">
        <f>VLOOKUP(B330,'[9]Federal Grants'!$B$9:$W$430,22,FALSE)</f>
        <v>2017-565100-IDEA-341</v>
      </c>
      <c r="X330" s="10" t="str">
        <f>VLOOKUP(B330,'[11]Federal Grants'!$B$8:$W$80,22, FALSE)</f>
        <v>2017-565100-CP-CTE-400</v>
      </c>
      <c r="Z330" s="11" t="str">
        <f>VLOOKUP(B330,[24]!Table6623[[Agency Code 
(3)]:[DPI Grant Number 
(13)]],22,FALSE)</f>
        <v>17-565100-Pre-S-347</v>
      </c>
      <c r="AC330" s="4"/>
      <c r="AF330" s="10" t="str">
        <f>VLOOKUP(B330,'[15]Federal Grants'!$B$9:$W$312,22,FALSE)</f>
        <v>17-565100-Title III A-391</v>
      </c>
      <c r="AH330" s="10" t="str">
        <f>VLOOKUP(B330,'[17]Federal Grants'!$B$9:$W$430,22,FALSE)</f>
        <v>17-565100-Title II-365</v>
      </c>
    </row>
    <row r="331" spans="1:34" x14ac:dyDescent="0.25">
      <c r="A331" s="10" t="s">
        <v>333</v>
      </c>
      <c r="B331" s="13" t="s">
        <v>849</v>
      </c>
      <c r="D331" s="10" t="str">
        <f t="shared" si="55"/>
        <v>2017-125124-NSL-547</v>
      </c>
      <c r="E331" s="42"/>
      <c r="I331" s="9"/>
      <c r="K331" s="4" t="str">
        <f>VLOOKUP(B331,'[2]Federal Grants'!$B$8:$W$57,22,FALSE)</f>
        <v>2016-125124-FF&amp;VP-594</v>
      </c>
      <c r="L331" s="11" t="str">
        <f>VLOOKUP(B331,'[3]Federal Grants'!$B$9:$W$58,22,0)</f>
        <v>2017-125124-FF&amp;V-376</v>
      </c>
      <c r="N331" s="4" t="str">
        <f>VLOOKUP(B331,'[5]Federal Grants'!$B$9:$W$430,22,FALSE)</f>
        <v>17-125124-Title I-141</v>
      </c>
      <c r="O331" s="4"/>
      <c r="P331" s="4"/>
      <c r="Q331" s="4"/>
      <c r="R331" s="4"/>
      <c r="S331" s="4"/>
      <c r="T331" s="4"/>
      <c r="V331" s="11" t="str">
        <f>VLOOKUP(B331,'[9]Federal Grants'!$B$9:$W$430,22,FALSE)</f>
        <v>2017-125124-IDEA-341</v>
      </c>
      <c r="Z331" s="11" t="str">
        <f>VLOOKUP(B331,[24]!Table6623[[Agency Code 
(3)]:[DPI Grant Number 
(13)]],22,FALSE)</f>
        <v>17-125124-Pre-S-347</v>
      </c>
      <c r="AC331" s="4"/>
      <c r="AH331" s="10" t="str">
        <f>VLOOKUP(B331,'[17]Federal Grants'!$B$9:$W$430,22,FALSE)</f>
        <v>17-125124-Title II-365</v>
      </c>
    </row>
    <row r="332" spans="1:34" x14ac:dyDescent="0.25">
      <c r="A332" s="10" t="s">
        <v>334</v>
      </c>
      <c r="B332" s="13" t="s">
        <v>850</v>
      </c>
      <c r="C332" s="10" t="str">
        <f t="shared" ref="C332:C333" si="58">CONCATENATE(2017,"-",B332,"-","SB","-",546)</f>
        <v>2017-155130-SB-546</v>
      </c>
      <c r="D332" s="10" t="str">
        <f t="shared" si="55"/>
        <v>2017-155130-NSL-547</v>
      </c>
      <c r="E332" s="42"/>
      <c r="I332" s="9" t="str">
        <f>VLOOKUP(B332,[38]Sheet1!$D$2:$F$180,3,FALSE)</f>
        <v>2017-155130-SFSP-586</v>
      </c>
      <c r="K332" s="4"/>
      <c r="N332" s="4" t="str">
        <f>VLOOKUP(B332,'[5]Federal Grants'!$B$9:$W$430,22,FALSE)</f>
        <v>17-155130-Title I-141</v>
      </c>
      <c r="O332" s="4"/>
      <c r="P332" s="4"/>
      <c r="Q332" s="4"/>
      <c r="R332" s="4"/>
      <c r="S332" s="4"/>
      <c r="T332" s="4"/>
      <c r="V332" s="11" t="str">
        <f>VLOOKUP(B332,'[9]Federal Grants'!$B$9:$W$430,22,FALSE)</f>
        <v>2017-155130-IDEA-341</v>
      </c>
      <c r="Z332" s="11" t="str">
        <f>VLOOKUP(B332,[24]!Table6623[[Agency Code 
(3)]:[DPI Grant Number 
(13)]],22,FALSE)</f>
        <v>17-155130-Pre-S-347</v>
      </c>
      <c r="AC332" s="4"/>
      <c r="AF332" s="10" t="str">
        <f>VLOOKUP(B332,'[15]Federal Grants'!$B$9:$W$312,22,FALSE)</f>
        <v>17-155130-Title III A-391</v>
      </c>
      <c r="AH332" s="10" t="str">
        <f>VLOOKUP(B332,'[17]Federal Grants'!$B$9:$W$430,22,FALSE)</f>
        <v>17-155130-Title II-365</v>
      </c>
    </row>
    <row r="333" spans="1:34" x14ac:dyDescent="0.25">
      <c r="A333" s="10" t="s">
        <v>335</v>
      </c>
      <c r="B333" s="13" t="s">
        <v>851</v>
      </c>
      <c r="C333" s="10" t="str">
        <f t="shared" si="58"/>
        <v>2017-445138-SB-546</v>
      </c>
      <c r="D333" s="10" t="str">
        <f t="shared" si="55"/>
        <v>2017-445138-NSL-547</v>
      </c>
      <c r="E333" s="42"/>
      <c r="G333" s="10" t="str">
        <f>VLOOKUP(B333,[39]Sheet1!$D$2:$F$107,3,FALSE)</f>
        <v>2017-445138-SMP-548</v>
      </c>
      <c r="I333" s="9"/>
      <c r="K333" s="4"/>
      <c r="N333" s="4" t="str">
        <f>VLOOKUP(B333,'[5]Federal Grants'!$B$9:$W$430,22,FALSE)</f>
        <v>17-445138-Title I-141</v>
      </c>
      <c r="O333" s="4"/>
      <c r="P333" s="4"/>
      <c r="Q333" s="4"/>
      <c r="R333" s="4"/>
      <c r="S333" s="4"/>
      <c r="T333" s="4"/>
      <c r="V333" s="11" t="str">
        <f>VLOOKUP(B333,'[9]Federal Grants'!$B$9:$W$430,22,FALSE)</f>
        <v>2017-445138-IDEA-341</v>
      </c>
      <c r="Z333" s="11" t="str">
        <f>VLOOKUP(B333,[24]!Table6623[[Agency Code 
(3)]:[DPI Grant Number 
(13)]],22,FALSE)</f>
        <v>17-445138-Pre-S-347</v>
      </c>
      <c r="AC333" s="4"/>
      <c r="AF333" s="10" t="str">
        <f>VLOOKUP(B333,'[15]Federal Grants'!$B$9:$W$312,22,FALSE)</f>
        <v>17-445138-Title III A-391</v>
      </c>
      <c r="AH333" s="10" t="str">
        <f>VLOOKUP(B333,'[17]Federal Grants'!$B$9:$W$430,22,FALSE)</f>
        <v>17-445138-Title II-365</v>
      </c>
    </row>
    <row r="334" spans="1:34" x14ac:dyDescent="0.25">
      <c r="A334" s="10" t="s">
        <v>336</v>
      </c>
      <c r="B334" s="13" t="s">
        <v>852</v>
      </c>
      <c r="C334" s="42"/>
      <c r="D334" s="10" t="str">
        <f t="shared" si="55"/>
        <v>2017-645258-NSL-547</v>
      </c>
      <c r="E334" s="42"/>
      <c r="I334" s="9" t="str">
        <f>VLOOKUP(B334,[38]Sheet1!$D$2:$F$180,3,FALSE)</f>
        <v>2017-645258-SFSP-586</v>
      </c>
      <c r="K334" s="4"/>
      <c r="N334" s="4" t="str">
        <f>VLOOKUP(B334,'[5]Federal Grants'!$B$9:$W$430,22,FALSE)</f>
        <v>17-645258-Title I-141</v>
      </c>
      <c r="O334" s="4"/>
      <c r="P334" s="4"/>
      <c r="Q334" s="4"/>
      <c r="R334" s="4"/>
      <c r="S334" s="4"/>
      <c r="T334" s="4"/>
      <c r="V334" s="11" t="str">
        <f>VLOOKUP(B334,'[9]Federal Grants'!$B$9:$W$430,22,FALSE)</f>
        <v>2017-645258-IDEA-341</v>
      </c>
      <c r="Z334" s="11" t="str">
        <f>VLOOKUP(B334,[24]!Table6623[[Agency Code 
(3)]:[DPI Grant Number 
(13)]],22,FALSE)</f>
        <v>17-645258-Pre-S-347</v>
      </c>
      <c r="AC334" s="4"/>
      <c r="AF334" s="10" t="str">
        <f>VLOOKUP(B334,'[15]Federal Grants'!$B$9:$W$312,22,FALSE)</f>
        <v>17-645258-Title III A-391</v>
      </c>
      <c r="AH334" s="10" t="str">
        <f>VLOOKUP(B334,'[17]Federal Grants'!$B$9:$W$430,22,FALSE)</f>
        <v>17-645258-Title II-365</v>
      </c>
    </row>
    <row r="335" spans="1:34" x14ac:dyDescent="0.25">
      <c r="A335" s="10" t="s">
        <v>337</v>
      </c>
      <c r="B335" s="13" t="s">
        <v>853</v>
      </c>
      <c r="C335" s="10" t="str">
        <f t="shared" ref="C335:C337" si="59">CONCATENATE(2017,"-",B335,"-","SB","-",546)</f>
        <v>2017-585264-SB-546</v>
      </c>
      <c r="D335" s="10" t="str">
        <f t="shared" si="55"/>
        <v>2017-585264-NSL-547</v>
      </c>
      <c r="E335" s="42"/>
      <c r="F335" s="11" t="str">
        <f>CONCATENATE(2017,"-",B335,"-","NSL-Snacks","-",566)</f>
        <v>2017-585264-NSL-Snacks-566</v>
      </c>
      <c r="G335" s="10" t="str">
        <f>VLOOKUP(B335,[39]Sheet1!$D$2:$F$107,3,FALSE)</f>
        <v>2017-585264-SMP-548</v>
      </c>
      <c r="I335" s="9" t="str">
        <f>VLOOKUP(B335,[38]Sheet1!$D$2:$F$180,3,FALSE)</f>
        <v>2017-585264-SFSP-586</v>
      </c>
      <c r="K335" s="4"/>
      <c r="N335" s="4" t="str">
        <f>VLOOKUP(B335,'[5]Federal Grants'!$B$9:$W$430,22,FALSE)</f>
        <v>17-585264-Title I-141</v>
      </c>
      <c r="O335" s="4"/>
      <c r="P335" s="4"/>
      <c r="Q335" s="4"/>
      <c r="R335" s="4"/>
      <c r="S335" s="4"/>
      <c r="T335" s="4"/>
      <c r="V335" s="11" t="str">
        <f>VLOOKUP(B335,'[9]Federal Grants'!$B$9:$W$430,22,FALSE)</f>
        <v>2017-585264-IDEA-341</v>
      </c>
      <c r="Z335" s="11" t="str">
        <f>VLOOKUP(B335,[24]!Table6623[[Agency Code 
(3)]:[DPI Grant Number 
(13)]],22,FALSE)</f>
        <v>17-585264-Pre-S-347</v>
      </c>
      <c r="AC335" s="4"/>
      <c r="AF335" s="10" t="str">
        <f>VLOOKUP(B335,'[15]Federal Grants'!$B$9:$W$312,22,FALSE)</f>
        <v>17-585264-Title III A-391</v>
      </c>
      <c r="AH335" s="10" t="str">
        <f>VLOOKUP(B335,'[17]Federal Grants'!$B$9:$W$430,22,FALSE)</f>
        <v>17-585264-Title II-365</v>
      </c>
    </row>
    <row r="336" spans="1:34" x14ac:dyDescent="0.25">
      <c r="A336" s="10" t="s">
        <v>338</v>
      </c>
      <c r="B336" s="13" t="s">
        <v>854</v>
      </c>
      <c r="C336" s="10" t="str">
        <f t="shared" si="59"/>
        <v>2017-595271-SB-546</v>
      </c>
      <c r="D336" s="10" t="str">
        <f t="shared" si="55"/>
        <v>2017-595271-NSL-547</v>
      </c>
      <c r="E336" s="42"/>
      <c r="F336" s="11" t="str">
        <f>CONCATENATE(2017,"-",B336,"-","NSL-Snacks","-",566)</f>
        <v>2017-595271-NSL-Snacks-566</v>
      </c>
      <c r="I336" s="9" t="str">
        <f>VLOOKUP(B336,[38]Sheet1!$D$2:$F$180,3,FALSE)</f>
        <v>2017-595271-SFSP-586</v>
      </c>
      <c r="J336" s="10" t="str">
        <f>VLOOKUP(B336,'[1]Federal Grants'!$B$9:$W$28,22,FALSE)</f>
        <v>FY 17-595271-Equip-531</v>
      </c>
      <c r="K336" s="4" t="str">
        <f>VLOOKUP(B336,'[2]Federal Grants'!$B$8:$W$57,22,FALSE)</f>
        <v>2016-595271-FF&amp;VP-594</v>
      </c>
      <c r="L336" s="11" t="str">
        <f>VLOOKUP(B336,'[3]Federal Grants'!$B$9:$W$58,22,0)</f>
        <v>2017-595271-FF&amp;V-376</v>
      </c>
      <c r="M336" s="11" t="str">
        <f>VLOOKUP(B336,'[4]Federal Grants'!$B$8:$W$27,22,FALSE)</f>
        <v>FY 17-595271-730 599-Bully</v>
      </c>
      <c r="N336" s="4" t="str">
        <f>VLOOKUP(B336,'[5]Federal Grants'!$B$9:$W$430,22,FALSE)</f>
        <v>17-595271-Title I-141</v>
      </c>
      <c r="O336" s="4" t="str">
        <f>VLOOKUP(B336,'[6]Federal Grants'!$B$9:$W$44,22,FALSE)</f>
        <v>2017-595271-Focus-145</v>
      </c>
      <c r="P336" s="4"/>
      <c r="Q336" s="4"/>
      <c r="R336" s="4"/>
      <c r="S336" s="4"/>
      <c r="T336" s="4"/>
      <c r="V336" s="11" t="str">
        <f>VLOOKUP(B336,'[9]Federal Grants'!$B$9:$W$430,22,FALSE)</f>
        <v>2017-595271-IDEA-341</v>
      </c>
      <c r="X336" s="10" t="str">
        <f>VLOOKUP(B336,'[11]Federal Grants'!$B$8:$W$80,22, FALSE)</f>
        <v>2017-595271-CP-CTE-400</v>
      </c>
      <c r="Z336" s="11" t="str">
        <f>VLOOKUP(B336,[24]!Table6623[[Agency Code 
(3)]:[DPI Grant Number 
(13)]],22,FALSE)</f>
        <v>17-595271-Pre-S-347</v>
      </c>
      <c r="AB336" s="10" t="str">
        <f>VLOOKUP(B336,'[12]Federal Grants'!$B$8:$W$22,22,FALSE)</f>
        <v>2017-595271-Homeless-335</v>
      </c>
      <c r="AC336" s="4" t="str">
        <f>CONCATENATE("17","-",B336,"-",367,"-","CLC")</f>
        <v>17-595271-367-CLC</v>
      </c>
      <c r="AF336" s="10" t="str">
        <f>VLOOKUP(B336,'[15]Federal Grants'!$B$9:$W$312,22,FALSE)</f>
        <v>17-595271-Title III A-391</v>
      </c>
      <c r="AH336" s="10" t="str">
        <f>VLOOKUP(B336,'[17]Federal Grants'!$B$9:$W$430,22,FALSE)</f>
        <v>17-595271-Title II-365</v>
      </c>
    </row>
    <row r="337" spans="1:34" x14ac:dyDescent="0.25">
      <c r="A337" s="10" t="s">
        <v>339</v>
      </c>
      <c r="B337" s="13" t="s">
        <v>855</v>
      </c>
      <c r="C337" s="10" t="str">
        <f t="shared" si="59"/>
        <v>2017-595278-SB-546</v>
      </c>
      <c r="D337" s="10" t="str">
        <f t="shared" si="55"/>
        <v>2017-595278-NSL-547</v>
      </c>
      <c r="E337" s="42"/>
      <c r="I337" s="9"/>
      <c r="K337" s="4"/>
      <c r="N337" s="4" t="str">
        <f>VLOOKUP(B337,'[5]Federal Grants'!$B$9:$W$430,22,FALSE)</f>
        <v>17-595278-Title I-141</v>
      </c>
      <c r="O337" s="4" t="str">
        <f>VLOOKUP(B337,'[6]Federal Grants'!$B$9:$W$44,22,FALSE)</f>
        <v>2017-595278-Focus-145</v>
      </c>
      <c r="P337" s="4"/>
      <c r="Q337" s="4"/>
      <c r="R337" s="4"/>
      <c r="S337" s="4"/>
      <c r="T337" s="4"/>
      <c r="V337" s="11" t="str">
        <f>VLOOKUP(B337,'[9]Federal Grants'!$B$9:$W$430,22,FALSE)</f>
        <v>2017-595278-IDEA-341</v>
      </c>
      <c r="Z337" s="11" t="str">
        <f>VLOOKUP(B337,[24]!Table6623[[Agency Code 
(3)]:[DPI Grant Number 
(13)]],22,FALSE)</f>
        <v>17-595278-Pre-S-347</v>
      </c>
      <c r="AC337" s="4"/>
      <c r="AH337" s="10" t="str">
        <f>VLOOKUP(B337,'[17]Federal Grants'!$B$9:$W$430,22,FALSE)</f>
        <v>17-595278-Title II-365</v>
      </c>
    </row>
    <row r="338" spans="1:34" x14ac:dyDescent="0.25">
      <c r="A338" s="10" t="s">
        <v>340</v>
      </c>
      <c r="B338" s="13" t="s">
        <v>856</v>
      </c>
      <c r="D338" s="10" t="str">
        <f t="shared" si="55"/>
        <v>2017-655306-NSL-547</v>
      </c>
      <c r="E338" s="42"/>
      <c r="F338" s="11" t="str">
        <f>CONCATENATE(2017,"-",B338,"-","NSL-Snacks","-",566)</f>
        <v>2017-655306-NSL-Snacks-566</v>
      </c>
      <c r="I338" s="9" t="str">
        <f>VLOOKUP(B338,[38]Sheet1!$D$2:$F$180,3,FALSE)</f>
        <v>2017-655306-SFSP-586</v>
      </c>
      <c r="K338" s="4"/>
      <c r="N338" s="4" t="str">
        <f>VLOOKUP(B338,'[5]Federal Grants'!$B$9:$W$430,22,FALSE)</f>
        <v>17-655306-Title I-141</v>
      </c>
      <c r="O338" s="4"/>
      <c r="P338" s="4"/>
      <c r="Q338" s="4"/>
      <c r="R338" s="4"/>
      <c r="S338" s="4"/>
      <c r="T338" s="4"/>
      <c r="V338" s="11" t="str">
        <f>VLOOKUP(B338,'[9]Federal Grants'!$B$9:$W$430,22,FALSE)</f>
        <v>2017-655306-IDEA-341</v>
      </c>
      <c r="Z338" s="11" t="str">
        <f>VLOOKUP(B338,[24]!Table6623[[Agency Code 
(3)]:[DPI Grant Number 
(13)]],22,FALSE)</f>
        <v>17-655306-Pre-S-347</v>
      </c>
      <c r="AC338" s="4" t="str">
        <f>CONCATENATE("17","-",B338,"-",367,"-","CLC")</f>
        <v>17-655306-367-CLC</v>
      </c>
      <c r="AE338" s="10" t="str">
        <f>VLOOKUP(B338,'[14]Federal Grants'!$B$8:$W$33,22,FALSE)</f>
        <v>FY 2017-655306-R&amp;LI-368</v>
      </c>
      <c r="AF338" s="10" t="str">
        <f>VLOOKUP(B338,'[15]Federal Grants'!$B$9:$W$312,22,FALSE)</f>
        <v>17-655306-Title III A-391</v>
      </c>
      <c r="AH338" s="10" t="str">
        <f>VLOOKUP(B338,'[17]Federal Grants'!$B$9:$W$430,22,FALSE)</f>
        <v>17-655306-Title II-365</v>
      </c>
    </row>
    <row r="339" spans="1:34" x14ac:dyDescent="0.25">
      <c r="A339" s="10" t="s">
        <v>341</v>
      </c>
      <c r="B339" s="13" t="s">
        <v>857</v>
      </c>
      <c r="C339" s="10" t="str">
        <f t="shared" ref="C339:C340" si="60">CONCATENATE(2017,"-",B339,"-","SB","-",546)</f>
        <v>2017-445348-SB-546</v>
      </c>
      <c r="D339" s="10" t="str">
        <f t="shared" si="55"/>
        <v>2017-445348-NSL-547</v>
      </c>
      <c r="E339" s="42"/>
      <c r="I339" s="9"/>
      <c r="K339" s="4"/>
      <c r="N339" s="4" t="str">
        <f>VLOOKUP(B339,'[5]Federal Grants'!$B$9:$W$430,22,FALSE)</f>
        <v>17-445348-Title I-141</v>
      </c>
      <c r="O339" s="4"/>
      <c r="P339" s="4"/>
      <c r="Q339" s="4"/>
      <c r="R339" s="4"/>
      <c r="S339" s="4"/>
      <c r="T339" s="4"/>
      <c r="V339" s="11" t="str">
        <f>VLOOKUP(B339,'[9]Federal Grants'!$B$9:$W$430,22,FALSE)</f>
        <v>2017-445348-IDEA-341</v>
      </c>
      <c r="Z339" s="11" t="str">
        <f>VLOOKUP(B339,[24]!Table6623[[Agency Code 
(3)]:[DPI Grant Number 
(13)]],22,FALSE)</f>
        <v>17-445348-Pre-S-347</v>
      </c>
      <c r="AC339" s="4"/>
      <c r="AF339" s="10" t="str">
        <f>VLOOKUP(B339,'[15]Federal Grants'!$B$9:$W$312,22,FALSE)</f>
        <v>17-445348-Title III A-391</v>
      </c>
      <c r="AH339" s="10" t="str">
        <f>VLOOKUP(B339,'[17]Federal Grants'!$B$9:$W$430,22,FALSE)</f>
        <v>17-445348-Title II-365</v>
      </c>
    </row>
    <row r="340" spans="1:34" x14ac:dyDescent="0.25">
      <c r="A340" s="10" t="s">
        <v>342</v>
      </c>
      <c r="B340" s="13" t="s">
        <v>858</v>
      </c>
      <c r="C340" s="10" t="str">
        <f t="shared" si="60"/>
        <v>2017-405355-SB-546</v>
      </c>
      <c r="D340" s="10" t="str">
        <f t="shared" si="55"/>
        <v>2017-405355-NSL-547</v>
      </c>
      <c r="E340" s="42"/>
      <c r="I340" s="9"/>
      <c r="K340" s="4"/>
      <c r="N340" s="4" t="str">
        <f>VLOOKUP(B340,'[5]Federal Grants'!$B$9:$W$430,22,FALSE)</f>
        <v>17-405355-Title I-141</v>
      </c>
      <c r="O340" s="4"/>
      <c r="P340" s="4"/>
      <c r="Q340" s="4"/>
      <c r="R340" s="4"/>
      <c r="S340" s="4"/>
      <c r="T340" s="4"/>
      <c r="V340" s="11" t="str">
        <f>VLOOKUP(B340,'[9]Federal Grants'!$B$9:$W$430,22,FALSE)</f>
        <v>2017-405355-IDEA-341</v>
      </c>
      <c r="Z340" s="11" t="str">
        <f>VLOOKUP(B340,[24]!Table6623[[Agency Code 
(3)]:[DPI Grant Number 
(13)]],22,FALSE)</f>
        <v>17-405355-Pre-S-347</v>
      </c>
      <c r="AC340" s="4"/>
      <c r="AF340" s="10" t="str">
        <f>VLOOKUP(B340,'[15]Federal Grants'!$B$9:$W$312,22,FALSE)</f>
        <v>17-405355-Title III A-391</v>
      </c>
      <c r="AH340" s="10" t="str">
        <f>VLOOKUP(B340,'[17]Federal Grants'!$B$9:$W$430,22,FALSE)</f>
        <v>17-405355-Title II-365</v>
      </c>
    </row>
    <row r="341" spans="1:34" x14ac:dyDescent="0.25">
      <c r="A341" s="10" t="s">
        <v>343</v>
      </c>
      <c r="B341" s="13" t="s">
        <v>859</v>
      </c>
      <c r="D341" s="10" t="str">
        <f t="shared" si="55"/>
        <v>2017-335362-NSL-547</v>
      </c>
      <c r="E341" s="42"/>
      <c r="I341" s="9"/>
      <c r="K341" s="4"/>
      <c r="N341" s="4" t="str">
        <f>VLOOKUP(B341,'[5]Federal Grants'!$B$9:$W$430,22,FALSE)</f>
        <v>17-335362-Title I-141</v>
      </c>
      <c r="O341" s="4"/>
      <c r="P341" s="4"/>
      <c r="Q341" s="4"/>
      <c r="R341" s="4"/>
      <c r="S341" s="4"/>
      <c r="T341" s="4"/>
      <c r="V341" s="11" t="str">
        <f>VLOOKUP(B341,'[9]Federal Grants'!$B$9:$W$430,22,FALSE)</f>
        <v>2017-335362-IDEA-341</v>
      </c>
      <c r="Z341" s="11" t="str">
        <f>VLOOKUP(B341,[24]!Table6623[[Agency Code 
(3)]:[DPI Grant Number 
(13)]],22,FALSE)</f>
        <v>17-335362-Pre-S-347</v>
      </c>
      <c r="AC341" s="4"/>
      <c r="AD341" s="10" t="str">
        <f>VLOOKUP(B341,'[13]Federal Grants'!$B$8:$W$26,22,FALSE)</f>
        <v>2016-17-335362-SPDG-349</v>
      </c>
      <c r="AH341" s="10" t="str">
        <f>VLOOKUP(B341,'[17]Federal Grants'!$B$9:$W$430,22,FALSE)</f>
        <v>17-335362-Title II-365</v>
      </c>
    </row>
    <row r="342" spans="1:34" x14ac:dyDescent="0.25">
      <c r="A342" s="10" t="s">
        <v>344</v>
      </c>
      <c r="B342" s="13" t="s">
        <v>860</v>
      </c>
      <c r="D342" s="10" t="str">
        <f t="shared" si="55"/>
        <v>2017-305369-NSL-547</v>
      </c>
      <c r="E342" s="42"/>
      <c r="G342" s="10" t="str">
        <f>VLOOKUP(B342,[39]Sheet1!$D$2:$F$107,3,FALSE)</f>
        <v>2017-305369-SMP-548</v>
      </c>
      <c r="I342" s="9"/>
      <c r="K342" s="4"/>
      <c r="N342" s="4" t="str">
        <f>VLOOKUP(B342,'[5]Federal Grants'!$B$9:$W$430,22,FALSE)</f>
        <v>17-305369-Title I-141</v>
      </c>
      <c r="O342" s="4"/>
      <c r="P342" s="4"/>
      <c r="Q342" s="4"/>
      <c r="R342" s="4"/>
      <c r="S342" s="4"/>
      <c r="T342" s="4"/>
      <c r="V342" s="11" t="str">
        <f>VLOOKUP(B342,'[9]Federal Grants'!$B$9:$W$430,22,FALSE)</f>
        <v>2017-305369-IDEA-341</v>
      </c>
      <c r="Z342" s="11" t="str">
        <f>VLOOKUP(B342,[24]!Table6623[[Agency Code 
(3)]:[DPI Grant Number 
(13)]],22,FALSE)</f>
        <v>17-305369-Pre-S-347</v>
      </c>
      <c r="AC342" s="4"/>
      <c r="AH342" s="10" t="str">
        <f>VLOOKUP(B342,'[17]Federal Grants'!$B$9:$W$430,22,FALSE)</f>
        <v>17-305369-Title II-365</v>
      </c>
    </row>
    <row r="343" spans="1:34" x14ac:dyDescent="0.25">
      <c r="A343" s="10" t="s">
        <v>345</v>
      </c>
      <c r="B343" s="14" t="s">
        <v>861</v>
      </c>
      <c r="D343" s="10" t="str">
        <f t="shared" si="55"/>
        <v>2017-075376-NSL-547</v>
      </c>
      <c r="E343" s="42"/>
      <c r="I343" s="9" t="str">
        <f>VLOOKUP(B343,[38]Sheet1!$D$2:$F$180,3,FALSE)</f>
        <v>2017-075376-SFSP-586</v>
      </c>
      <c r="K343" s="4"/>
      <c r="N343" s="4" t="str">
        <f>VLOOKUP(B343,'[5]Federal Grants'!$B$9:$W$430,22,FALSE)</f>
        <v>17-075376-Title I-141</v>
      </c>
      <c r="O343" s="4"/>
      <c r="P343" s="4"/>
      <c r="Q343" s="4"/>
      <c r="R343" s="4"/>
      <c r="S343" s="4"/>
      <c r="T343" s="4"/>
      <c r="V343" s="11" t="str">
        <f>VLOOKUP(B343,'[9]Federal Grants'!$B$9:$W$430,22,FALSE)</f>
        <v>2017-075376-IDEA-341</v>
      </c>
      <c r="Z343" s="11" t="str">
        <f>VLOOKUP(B343,[24]!Table6623[[Agency Code 
(3)]:[DPI Grant Number 
(13)]],22,FALSE)</f>
        <v>17-075376-Pre-S-347</v>
      </c>
      <c r="AC343" s="4"/>
      <c r="AF343" s="10" t="str">
        <f>VLOOKUP(B343,'[15]Federal Grants'!$B$9:$W$312,22,FALSE)</f>
        <v>17-075376-Title III A-391</v>
      </c>
      <c r="AH343" s="10" t="str">
        <f>VLOOKUP(B343,'[17]Federal Grants'!$B$9:$W$430,22,FALSE)</f>
        <v>17-075376-Title II-365</v>
      </c>
    </row>
    <row r="344" spans="1:34" x14ac:dyDescent="0.25">
      <c r="A344" s="10" t="s">
        <v>346</v>
      </c>
      <c r="B344" s="13" t="s">
        <v>862</v>
      </c>
      <c r="C344" s="10" t="str">
        <f t="shared" ref="C344" si="61">CONCATENATE(2017,"-",B344,"-","SB","-",546)</f>
        <v>2017-665390-SB-546</v>
      </c>
      <c r="D344" s="10" t="str">
        <f t="shared" si="55"/>
        <v>2017-665390-NSL-547</v>
      </c>
      <c r="E344" s="42"/>
      <c r="I344" s="9"/>
      <c r="K344" s="4"/>
      <c r="N344" s="4" t="str">
        <f>VLOOKUP(B344,'[5]Federal Grants'!$B$9:$W$430,22,FALSE)</f>
        <v>17-665390-Title I-141</v>
      </c>
      <c r="O344" s="4"/>
      <c r="P344" s="4"/>
      <c r="Q344" s="4"/>
      <c r="R344" s="4"/>
      <c r="S344" s="4"/>
      <c r="T344" s="4"/>
      <c r="V344" s="11" t="str">
        <f>VLOOKUP(B344,'[9]Federal Grants'!$B$9:$W$430,22,FALSE)</f>
        <v>2017-665390-IDEA-341</v>
      </c>
      <c r="Z344" s="11" t="str">
        <f>VLOOKUP(B344,[24]!Table6623[[Agency Code 
(3)]:[DPI Grant Number 
(13)]],22,FALSE)</f>
        <v>17-665390-Pre-S-347</v>
      </c>
      <c r="AC344" s="4"/>
      <c r="AF344" s="10" t="str">
        <f>VLOOKUP(B344,'[15]Federal Grants'!$B$9:$W$312,22,FALSE)</f>
        <v>17-665390-Title III A-391</v>
      </c>
      <c r="AH344" s="10" t="str">
        <f>VLOOKUP(B344,'[17]Federal Grants'!$B$9:$W$430,22,FALSE)</f>
        <v>17-665390-Title II-365</v>
      </c>
    </row>
    <row r="345" spans="1:34" x14ac:dyDescent="0.25">
      <c r="A345" s="10" t="s">
        <v>347</v>
      </c>
      <c r="B345" s="13" t="s">
        <v>863</v>
      </c>
      <c r="D345" s="10" t="str">
        <f t="shared" si="55"/>
        <v>2017-165397-NSL-547</v>
      </c>
      <c r="E345" s="42"/>
      <c r="I345" s="9"/>
      <c r="K345" s="4"/>
      <c r="N345" s="4" t="str">
        <f>VLOOKUP(B345,'[5]Federal Grants'!$B$9:$W$430,22,FALSE)</f>
        <v>17-165397-Title I-141</v>
      </c>
      <c r="O345" s="4"/>
      <c r="P345" s="4"/>
      <c r="Q345" s="4"/>
      <c r="R345" s="4"/>
      <c r="S345" s="4"/>
      <c r="T345" s="4"/>
      <c r="V345" s="11" t="str">
        <f>VLOOKUP(B345,'[9]Federal Grants'!$B$9:$W$430,22,FALSE)</f>
        <v>2017-165397-IDEA-341</v>
      </c>
      <c r="Z345" s="11" t="str">
        <f>VLOOKUP(B345,[24]!Table6623[[Agency Code 
(3)]:[DPI Grant Number 
(13)]],22,FALSE)</f>
        <v>17-165397-Pre-S-347</v>
      </c>
      <c r="AC345" s="4" t="str">
        <f>CONCATENATE("17","-",B345,"-",367,"-","CLC")</f>
        <v>17-165397-367-CLC</v>
      </c>
      <c r="AH345" s="10" t="str">
        <f>VLOOKUP(B345,'[17]Federal Grants'!$B$9:$W$430,22,FALSE)</f>
        <v>17-165397-Title II-365</v>
      </c>
    </row>
    <row r="346" spans="1:34" x14ac:dyDescent="0.25">
      <c r="A346" s="10" t="s">
        <v>348</v>
      </c>
      <c r="B346" s="13" t="s">
        <v>864</v>
      </c>
      <c r="C346" s="10" t="str">
        <f t="shared" ref="C346" si="62">CONCATENATE(2017,"-",B346,"-","SB","-",546)</f>
        <v>2017-555432-SB-546</v>
      </c>
      <c r="D346" s="10" t="str">
        <f t="shared" si="55"/>
        <v>2017-555432-NSL-547</v>
      </c>
      <c r="E346" s="11" t="str">
        <f>CONCATENATE(2017,"-",B346,"-","NSL-Snacks","-",561)</f>
        <v>2017-555432-NSL-Snacks-561</v>
      </c>
      <c r="G346" s="10" t="str">
        <f>VLOOKUP(B346,[39]Sheet1!$D$2:$F$107,3,FALSE)</f>
        <v>2017-555432-SMP-548</v>
      </c>
      <c r="I346" s="9"/>
      <c r="K346" s="4"/>
      <c r="N346" s="4" t="str">
        <f>VLOOKUP(B346,'[5]Federal Grants'!$B$9:$W$430,22,FALSE)</f>
        <v>17-555432-Title I-141</v>
      </c>
      <c r="O346" s="4"/>
      <c r="P346" s="4"/>
      <c r="Q346" s="4"/>
      <c r="R346" s="4"/>
      <c r="S346" s="4"/>
      <c r="T346" s="4"/>
      <c r="V346" s="11" t="str">
        <f>VLOOKUP(B346,'[9]Federal Grants'!$B$9:$W$430,22,FALSE)</f>
        <v>2017-555432-IDEA-341</v>
      </c>
      <c r="Z346" s="11" t="str">
        <f>VLOOKUP(B346,[24]!Table6623[[Agency Code 
(3)]:[DPI Grant Number 
(13)]],22,FALSE)</f>
        <v>17-555432-Pre-S-347</v>
      </c>
      <c r="AC346" s="4"/>
      <c r="AH346" s="10" t="str">
        <f>VLOOKUP(B346,'[17]Federal Grants'!$B$9:$W$430,22,FALSE)</f>
        <v>17-555432-Title II-365</v>
      </c>
    </row>
    <row r="347" spans="1:34" x14ac:dyDescent="0.25">
      <c r="A347" s="10" t="s">
        <v>349</v>
      </c>
      <c r="B347" s="13" t="s">
        <v>865</v>
      </c>
      <c r="D347" s="10" t="str">
        <f t="shared" si="55"/>
        <v>2017-405439-NSL-547</v>
      </c>
      <c r="I347" s="9" t="str">
        <f>VLOOKUP(B347,[38]Sheet1!$D$2:$F$180,3,FALSE)</f>
        <v>2017-405439-SFSP-586</v>
      </c>
      <c r="K347" s="4"/>
      <c r="N347" s="4" t="str">
        <f>VLOOKUP(B347,'[5]Federal Grants'!$B$9:$W$430,22,FALSE)</f>
        <v>17-405439-Title I-141</v>
      </c>
      <c r="O347" s="4"/>
      <c r="P347" s="4"/>
      <c r="Q347" s="4"/>
      <c r="R347" s="4"/>
      <c r="S347" s="4"/>
      <c r="T347" s="4"/>
      <c r="V347" s="11" t="str">
        <f>VLOOKUP(B347,'[9]Federal Grants'!$B$9:$W$430,22,FALSE)</f>
        <v>2017-405439-IDEA-341</v>
      </c>
      <c r="X347" s="10" t="str">
        <f>VLOOKUP(B347,'[11]Federal Grants'!$B$8:$W$80,22, FALSE)</f>
        <v>2017-405439-CP-CTE-400</v>
      </c>
      <c r="Z347" s="11" t="str">
        <f>VLOOKUP(B347,[24]!Table6623[[Agency Code 
(3)]:[DPI Grant Number 
(13)]],22,FALSE)</f>
        <v>17-405439-Pre-S-347</v>
      </c>
      <c r="AC347" s="4"/>
      <c r="AF347" s="10" t="str">
        <f>VLOOKUP(B347,'[15]Federal Grants'!$B$9:$W$312,22,FALSE)</f>
        <v>17-405439-Title III A-391</v>
      </c>
      <c r="AH347" s="10" t="str">
        <f>VLOOKUP(B347,'[17]Federal Grants'!$B$9:$W$430,22,FALSE)</f>
        <v>17-405439-Title II-365</v>
      </c>
    </row>
    <row r="348" spans="1:34" x14ac:dyDescent="0.25">
      <c r="A348" s="10" t="s">
        <v>350</v>
      </c>
      <c r="B348" s="14" t="s">
        <v>866</v>
      </c>
      <c r="C348" s="10" t="str">
        <f t="shared" ref="C348:C350" si="63">CONCATENATE(2017,"-",B348,"-","SB","-",546)</f>
        <v>2017-044522-SB-546</v>
      </c>
      <c r="D348" s="10" t="str">
        <f t="shared" si="55"/>
        <v>2017-044522-NSL-547</v>
      </c>
      <c r="F348" s="11" t="str">
        <f>CONCATENATE(2017,"-",B348,"-","NSL-Snacks","-",566)</f>
        <v>2017-044522-NSL-Snacks-566</v>
      </c>
      <c r="I348" s="9"/>
      <c r="K348" s="4"/>
      <c r="N348" s="4" t="str">
        <f>VLOOKUP(B348,'[5]Federal Grants'!$B$9:$W$430,22,FALSE)</f>
        <v>17-044522-Title I-141</v>
      </c>
      <c r="O348" s="4"/>
      <c r="P348" s="4"/>
      <c r="Q348" s="4"/>
      <c r="R348" s="4"/>
      <c r="S348" s="4"/>
      <c r="T348" s="4"/>
      <c r="V348" s="11" t="str">
        <f>VLOOKUP(B348,'[9]Federal Grants'!$B$9:$W$430,22,FALSE)</f>
        <v>2017-044522-IDEA-341</v>
      </c>
      <c r="Z348" s="11" t="str">
        <f>VLOOKUP(B348,[24]!Table6623[[Agency Code 
(3)]:[DPI Grant Number 
(13)]],22,FALSE)</f>
        <v>17-044522-Pre-S-347</v>
      </c>
      <c r="AC348" s="4"/>
      <c r="AF348" s="10" t="str">
        <f>VLOOKUP(B348,'[15]Federal Grants'!$B$9:$W$312,22,FALSE)</f>
        <v>17-044522-Title III A-391</v>
      </c>
      <c r="AH348" s="10" t="str">
        <f>VLOOKUP(B348,'[17]Federal Grants'!$B$9:$W$430,22,FALSE)</f>
        <v>17-044522-Title II-365</v>
      </c>
    </row>
    <row r="349" spans="1:34" x14ac:dyDescent="0.25">
      <c r="A349" s="10" t="s">
        <v>351</v>
      </c>
      <c r="B349" s="13" t="s">
        <v>867</v>
      </c>
      <c r="C349" s="10" t="str">
        <f t="shared" si="63"/>
        <v>2017-155457-SB-546</v>
      </c>
      <c r="D349" s="10" t="str">
        <f t="shared" si="55"/>
        <v>2017-155457-NSL-547</v>
      </c>
      <c r="I349" s="9"/>
      <c r="K349" s="4"/>
      <c r="N349" s="4" t="str">
        <f>VLOOKUP(B349,'[5]Federal Grants'!$B$9:$W$430,22,FALSE)</f>
        <v>17-155457-Title I-141</v>
      </c>
      <c r="O349" s="4"/>
      <c r="P349" s="4"/>
      <c r="Q349" s="4"/>
      <c r="R349" s="4"/>
      <c r="S349" s="4"/>
      <c r="T349" s="4"/>
      <c r="V349" s="11" t="str">
        <f>VLOOKUP(B349,'[9]Federal Grants'!$B$9:$W$430,22,FALSE)</f>
        <v>2017-155457-IDEA-341</v>
      </c>
      <c r="Z349" s="11" t="str">
        <f>VLOOKUP(B349,[24]!Table6623[[Agency Code 
(3)]:[DPI Grant Number 
(13)]],22,FALSE)</f>
        <v>17-155457-Pre-S-347</v>
      </c>
      <c r="AC349" s="4"/>
      <c r="AF349" s="10" t="str">
        <f>VLOOKUP(B349,'[15]Federal Grants'!$B$9:$W$312,22,FALSE)</f>
        <v>17-155457-Title III A-391</v>
      </c>
      <c r="AH349" s="10" t="str">
        <f>VLOOKUP(B349,'[17]Federal Grants'!$B$9:$W$430,22,FALSE)</f>
        <v>17-155457-Title II-365</v>
      </c>
    </row>
    <row r="350" spans="1:34" x14ac:dyDescent="0.25">
      <c r="A350" s="10" t="s">
        <v>352</v>
      </c>
      <c r="B350" s="13" t="s">
        <v>868</v>
      </c>
      <c r="C350" s="10" t="str">
        <f t="shared" si="63"/>
        <v>2017-222485-SB-546</v>
      </c>
      <c r="D350" s="10" t="str">
        <f t="shared" si="55"/>
        <v>2017-222485-NSL-547</v>
      </c>
      <c r="I350" s="9"/>
      <c r="K350" s="4"/>
      <c r="N350" s="4" t="str">
        <f>VLOOKUP(B350,'[5]Federal Grants'!$B$9:$W$430,22,FALSE)</f>
        <v>17-222485-Title I-141</v>
      </c>
      <c r="O350" s="4"/>
      <c r="P350" s="4"/>
      <c r="Q350" s="4"/>
      <c r="R350" s="4"/>
      <c r="S350" s="4"/>
      <c r="T350" s="4"/>
      <c r="V350" s="11" t="str">
        <f>VLOOKUP(B350,'[9]Federal Grants'!$B$9:$W$430,22,FALSE)</f>
        <v>2017-222485-IDEA-341</v>
      </c>
      <c r="Z350" s="11" t="str">
        <f>VLOOKUP(B350,[24]!Table6623[[Agency Code 
(3)]:[DPI Grant Number 
(13)]],22,FALSE)</f>
        <v>17-222485-Pre-S-347</v>
      </c>
      <c r="AC350" s="4"/>
      <c r="AH350" s="10" t="str">
        <f>VLOOKUP(B350,'[17]Federal Grants'!$B$9:$W$430,22,FALSE)</f>
        <v>17-222485-Title II-365</v>
      </c>
    </row>
    <row r="351" spans="1:34" x14ac:dyDescent="0.25">
      <c r="A351" s="10" t="s">
        <v>353</v>
      </c>
      <c r="B351" s="13" t="s">
        <v>869</v>
      </c>
      <c r="D351" s="10" t="str">
        <f t="shared" si="55"/>
        <v>2017-415460-NSL-547</v>
      </c>
      <c r="E351" s="11" t="str">
        <f>CONCATENATE(2017,"-",B351,"-","NSL-Snacks","-",561)</f>
        <v>2017-415460-NSL-Snacks-561</v>
      </c>
      <c r="F351" s="11" t="str">
        <f>CONCATENATE(2017,"-",B351,"-","NSL-Snacks","-",566)</f>
        <v>2017-415460-NSL-Snacks-566</v>
      </c>
      <c r="I351" s="9" t="str">
        <f>VLOOKUP(B351,[38]Sheet1!$D$2:$F$180,3,FALSE)</f>
        <v>2017-415460-SFSP-586</v>
      </c>
      <c r="K351" s="4"/>
      <c r="M351" s="11" t="str">
        <f>VLOOKUP(B351,'[4]Federal Grants'!$B$8:$W$27,22,FALSE)</f>
        <v>FY 17-415460-730 599-Bully</v>
      </c>
      <c r="N351" s="4" t="str">
        <f>VLOOKUP(B351,'[5]Federal Grants'!$B$9:$W$430,22,FALSE)</f>
        <v>17-415460-Title I-141</v>
      </c>
      <c r="O351" s="4"/>
      <c r="P351" s="4"/>
      <c r="Q351" s="4"/>
      <c r="R351" s="4"/>
      <c r="S351" s="4"/>
      <c r="T351" s="4"/>
      <c r="V351" s="11" t="str">
        <f>VLOOKUP(B351,'[9]Federal Grants'!$B$9:$W$430,22,FALSE)</f>
        <v>2017-415460-IDEA-341</v>
      </c>
      <c r="X351" s="10" t="str">
        <f>VLOOKUP(B351,'[11]Federal Grants'!$B$8:$W$80,22, FALSE)</f>
        <v>2017-415460-CP-CTE-400</v>
      </c>
      <c r="Z351" s="11" t="str">
        <f>VLOOKUP(B351,[24]!Table6623[[Agency Code 
(3)]:[DPI Grant Number 
(13)]],22,FALSE)</f>
        <v>17-415460-Pre-S-347</v>
      </c>
      <c r="AC351" s="4" t="str">
        <f>CONCATENATE("17","-",B351,"-",367,"-","CLC")</f>
        <v>17-415460-367-CLC</v>
      </c>
      <c r="AF351" s="10" t="str">
        <f>VLOOKUP(B351,'[15]Federal Grants'!$B$9:$W$312,22,FALSE)</f>
        <v>17-415460-Title III A-391</v>
      </c>
      <c r="AH351" s="10" t="str">
        <f>VLOOKUP(B351,'[17]Federal Grants'!$B$9:$W$430,22,FALSE)</f>
        <v>17-415460-Title II-365</v>
      </c>
    </row>
    <row r="352" spans="1:34" x14ac:dyDescent="0.25">
      <c r="A352" s="10" t="s">
        <v>354</v>
      </c>
      <c r="B352" s="13" t="s">
        <v>870</v>
      </c>
      <c r="C352" s="10" t="str">
        <f t="shared" ref="C352:C353" si="64">CONCATENATE(2017,"-",B352,"-","SB","-",546)</f>
        <v>2017-375467-SB-546</v>
      </c>
      <c r="D352" s="10" t="str">
        <f t="shared" si="55"/>
        <v>2017-375467-NSL-547</v>
      </c>
      <c r="E352" s="11" t="str">
        <f>CONCATENATE(2017,"-",B352,"-","NSL-Snacks","-",561)</f>
        <v>2017-375467-NSL-Snacks-561</v>
      </c>
      <c r="I352" s="9"/>
      <c r="K352" s="4"/>
      <c r="N352" s="4" t="str">
        <f>VLOOKUP(B352,'[5]Federal Grants'!$B$9:$W$430,22,FALSE)</f>
        <v>17-375467-Title I-141</v>
      </c>
      <c r="O352" s="4"/>
      <c r="P352" s="4"/>
      <c r="Q352" s="4"/>
      <c r="R352" s="4"/>
      <c r="S352" s="4"/>
      <c r="T352" s="4"/>
      <c r="V352" s="11" t="str">
        <f>VLOOKUP(B352,'[9]Federal Grants'!$B$9:$W$430,22,FALSE)</f>
        <v>2017-375467-IDEA-341</v>
      </c>
      <c r="Z352" s="11" t="str">
        <f>VLOOKUP(B352,[24]!Table6623[[Agency Code 
(3)]:[DPI Grant Number 
(13)]],22,FALSE)</f>
        <v>17-375467-Pre-S-347</v>
      </c>
      <c r="AC352" s="4"/>
      <c r="AH352" s="10" t="str">
        <f>VLOOKUP(B352,'[17]Federal Grants'!$B$9:$W$430,22,FALSE)</f>
        <v>17-375467-Title II-365</v>
      </c>
    </row>
    <row r="353" spans="1:36" x14ac:dyDescent="0.25">
      <c r="A353" s="10" t="s">
        <v>355</v>
      </c>
      <c r="B353" s="13" t="s">
        <v>871</v>
      </c>
      <c r="C353" s="10" t="str">
        <f t="shared" si="64"/>
        <v>2017-655474-SB-546</v>
      </c>
      <c r="D353" s="10" t="str">
        <f t="shared" si="55"/>
        <v>2017-655474-NSL-547</v>
      </c>
      <c r="F353" s="11" t="str">
        <f>CONCATENATE(2017,"-",B353,"-","NSL-Snacks","-",566)</f>
        <v>2017-655474-NSL-Snacks-566</v>
      </c>
      <c r="I353" s="9" t="str">
        <f>VLOOKUP(B353,[38]Sheet1!$D$2:$F$180,3,FALSE)</f>
        <v>2017-655474-SFSP-586</v>
      </c>
      <c r="K353" s="4"/>
      <c r="N353" s="4" t="str">
        <f>VLOOKUP(B353,'[5]Federal Grants'!$B$9:$W$430,22,FALSE)</f>
        <v>17-655474-Title I-141</v>
      </c>
      <c r="O353" s="4"/>
      <c r="P353" s="4"/>
      <c r="Q353" s="4"/>
      <c r="R353" s="4"/>
      <c r="S353" s="4"/>
      <c r="T353" s="4"/>
      <c r="V353" s="11" t="str">
        <f>VLOOKUP(B353,'[9]Federal Grants'!$B$9:$W$430,22,FALSE)</f>
        <v>2017-655474-IDEA-341</v>
      </c>
      <c r="Z353" s="11" t="str">
        <f>VLOOKUP(B353,[24]!Table6623[[Agency Code 
(3)]:[DPI Grant Number 
(13)]],22,FALSE)</f>
        <v>17-655474-Pre-S-347</v>
      </c>
      <c r="AC353" s="4" t="str">
        <f>CONCATENATE("17","-",B353,"-",367,"-","CLC")</f>
        <v>17-655474-367-CLC</v>
      </c>
      <c r="AF353" s="10" t="str">
        <f>VLOOKUP(B353,'[15]Federal Grants'!$B$9:$W$312,22,FALSE)</f>
        <v>17-655474-Title III A-391</v>
      </c>
      <c r="AH353" s="10" t="str">
        <f>VLOOKUP(B353,'[17]Federal Grants'!$B$9:$W$430,22,FALSE)</f>
        <v>17-655474-Title II-365</v>
      </c>
    </row>
    <row r="354" spans="1:36" x14ac:dyDescent="0.25">
      <c r="A354" s="10" t="s">
        <v>356</v>
      </c>
      <c r="B354" s="13" t="s">
        <v>872</v>
      </c>
      <c r="D354" s="10" t="str">
        <f t="shared" si="55"/>
        <v>2017-475586-NSL-547</v>
      </c>
      <c r="I354" s="9"/>
      <c r="K354" s="4"/>
      <c r="N354" s="4" t="str">
        <f>VLOOKUP(B354,'[5]Federal Grants'!$B$9:$W$430,22,FALSE)</f>
        <v>17-475586-Title I-141</v>
      </c>
      <c r="O354" s="4"/>
      <c r="P354" s="4"/>
      <c r="Q354" s="4"/>
      <c r="R354" s="4"/>
      <c r="S354" s="4"/>
      <c r="T354" s="4"/>
      <c r="V354" s="11" t="str">
        <f>VLOOKUP(B354,'[9]Federal Grants'!$B$9:$W$430,22,FALSE)</f>
        <v>2017-475586-IDEA-341</v>
      </c>
      <c r="Z354" s="11" t="str">
        <f>VLOOKUP(B354,[24]!Table6623[[Agency Code 
(3)]:[DPI Grant Number 
(13)]],22,FALSE)</f>
        <v>17-475586-Pre-S-347</v>
      </c>
      <c r="AC354" s="4"/>
      <c r="AH354" s="10" t="str">
        <f>VLOOKUP(B354,'[17]Federal Grants'!$B$9:$W$430,22,FALSE)</f>
        <v>17-475586-Title II-365</v>
      </c>
    </row>
    <row r="355" spans="1:36" x14ac:dyDescent="0.25">
      <c r="A355" s="10" t="s">
        <v>357</v>
      </c>
      <c r="B355" s="14" t="s">
        <v>873</v>
      </c>
      <c r="D355" s="10" t="str">
        <f t="shared" si="55"/>
        <v>2017-095593-NSL-547</v>
      </c>
      <c r="I355" s="9" t="str">
        <f>VLOOKUP(B355,[38]Sheet1!$D$2:$F$180,3,FALSE)</f>
        <v>2017-095593-SFSP-586</v>
      </c>
      <c r="K355" s="4"/>
      <c r="M355" s="11" t="str">
        <f>VLOOKUP(B355,'[4]Federal Grants'!$B$8:$W$27,22,FALSE)</f>
        <v>FY 17-095593-730 599-Bully</v>
      </c>
      <c r="N355" s="4" t="str">
        <f>VLOOKUP(B355,'[5]Federal Grants'!$B$9:$W$430,22,FALSE)</f>
        <v>17-095593-Title I-141</v>
      </c>
      <c r="O355" s="4"/>
      <c r="P355" s="4"/>
      <c r="Q355" s="4"/>
      <c r="R355" s="4"/>
      <c r="S355" s="4"/>
      <c r="T355" s="4"/>
      <c r="V355" s="11" t="str">
        <f>VLOOKUP(B355,'[9]Federal Grants'!$B$9:$W$430,22,FALSE)</f>
        <v>2017-095593-IDEA-341</v>
      </c>
      <c r="Z355" s="11" t="str">
        <f>VLOOKUP(B355,[24]!Table6623[[Agency Code 
(3)]:[DPI Grant Number 
(13)]],22,FALSE)</f>
        <v>17-095593-Pre-S-347</v>
      </c>
      <c r="AC355" s="4"/>
      <c r="AF355" s="10" t="str">
        <f>VLOOKUP(B355,'[15]Federal Grants'!$B$9:$W$312,22,FALSE)</f>
        <v>17-095593-Title III A-391</v>
      </c>
      <c r="AH355" s="10" t="str">
        <f>VLOOKUP(B355,'[17]Federal Grants'!$B$9:$W$430,22,FALSE)</f>
        <v>17-095593-Title II-365</v>
      </c>
    </row>
    <row r="356" spans="1:36" x14ac:dyDescent="0.25">
      <c r="A356" s="10" t="s">
        <v>358</v>
      </c>
      <c r="B356" s="13" t="s">
        <v>874</v>
      </c>
      <c r="C356" s="10" t="str">
        <f t="shared" ref="C356" si="65">CONCATENATE(2017,"-",B356,"-","SB","-",546)</f>
        <v>2017-495607-SB-546</v>
      </c>
      <c r="D356" s="10" t="str">
        <f t="shared" si="55"/>
        <v>2017-495607-NSL-547</v>
      </c>
      <c r="I356" s="9" t="str">
        <f>VLOOKUP(B356,[38]Sheet1!$D$2:$F$180,3,FALSE)</f>
        <v>2017-495607-SFSP-586</v>
      </c>
      <c r="K356" s="4"/>
      <c r="N356" s="4" t="str">
        <f>VLOOKUP(B356,'[5]Federal Grants'!$B$9:$W$430,22,FALSE)</f>
        <v>17-495607-Title I-141</v>
      </c>
      <c r="O356" s="4"/>
      <c r="P356" s="4"/>
      <c r="Q356" s="4"/>
      <c r="R356" s="10" t="s">
        <v>2040</v>
      </c>
      <c r="S356" s="4"/>
      <c r="T356" s="4"/>
      <c r="V356" s="11" t="str">
        <f>VLOOKUP(B356,'[9]Federal Grants'!$B$9:$W$430,22,FALSE)</f>
        <v>2017-495607-IDEA-341</v>
      </c>
      <c r="W356" s="11" t="str">
        <f>VLOOKUP(B356,'[10]Federal Grants'!$B$8:$W$66,22,FALSE)</f>
        <v>2017-495607-IDEA-342</v>
      </c>
      <c r="X356" s="10" t="str">
        <f>VLOOKUP(B356,'[11]Federal Grants'!$B$8:$W$80,22, FALSE)</f>
        <v>2017-495607-CP-CTE-400</v>
      </c>
      <c r="Z356" s="11" t="str">
        <f>VLOOKUP(B356,[24]!Table6623[[Agency Code 
(3)]:[DPI Grant Number 
(13)]],22,FALSE)</f>
        <v>17-495607-Pre-S-347</v>
      </c>
      <c r="AC356" s="4"/>
      <c r="AF356" s="10" t="str">
        <f>VLOOKUP(B356,'[15]Federal Grants'!$B$9:$W$312,22,FALSE)</f>
        <v>17-495607-Title III A-391</v>
      </c>
      <c r="AH356" s="10" t="str">
        <f>VLOOKUP(B356,'[17]Federal Grants'!$B$9:$W$430,22,FALSE)</f>
        <v>17-495607-Title II-365</v>
      </c>
    </row>
    <row r="357" spans="1:36" x14ac:dyDescent="0.25">
      <c r="A357" s="10" t="s">
        <v>359</v>
      </c>
      <c r="B357" s="14" t="s">
        <v>875</v>
      </c>
      <c r="D357" s="10" t="str">
        <f t="shared" si="55"/>
        <v>2017-085614-NSL-547</v>
      </c>
      <c r="G357" s="10" t="str">
        <f>VLOOKUP(B357,[39]Sheet1!$D$2:$F$107,3,FALSE)</f>
        <v>2017-085614-SMP-548</v>
      </c>
      <c r="I357" s="9"/>
      <c r="K357" s="4"/>
      <c r="N357" s="4" t="str">
        <f>VLOOKUP(B357,'[5]Federal Grants'!$B$9:$W$430,22,FALSE)</f>
        <v>17-085614-Title I-141</v>
      </c>
      <c r="O357" s="4"/>
      <c r="P357" s="4"/>
      <c r="Q357" s="4"/>
      <c r="R357" s="4"/>
      <c r="S357" s="4"/>
      <c r="T357" s="4"/>
      <c r="V357" s="11" t="str">
        <f>VLOOKUP(B357,'[9]Federal Grants'!$B$9:$W$430,22,FALSE)</f>
        <v>2017-085614-IDEA-341</v>
      </c>
      <c r="Z357" s="11" t="str">
        <f>VLOOKUP(B357,[24]!Table6623[[Agency Code 
(3)]:[DPI Grant Number 
(13)]],22,FALSE)</f>
        <v>17-085614-Pre-S-347</v>
      </c>
      <c r="AC357" s="4"/>
      <c r="AH357" s="10" t="str">
        <f>VLOOKUP(B357,'[17]Federal Grants'!$B$9:$W$430,22,FALSE)</f>
        <v>17-085614-Title II-365</v>
      </c>
    </row>
    <row r="358" spans="1:36" x14ac:dyDescent="0.25">
      <c r="A358" s="10" t="s">
        <v>360</v>
      </c>
      <c r="B358" s="13" t="s">
        <v>876</v>
      </c>
      <c r="D358" s="10" t="str">
        <f t="shared" si="55"/>
        <v>2017-673542-NSL-547</v>
      </c>
      <c r="I358" s="9"/>
      <c r="K358" s="4"/>
      <c r="N358" s="4" t="str">
        <f>VLOOKUP(B358,'[5]Federal Grants'!$B$9:$W$430,22,FALSE)</f>
        <v>17-673542-Title I-141</v>
      </c>
      <c r="O358" s="4"/>
      <c r="P358" s="4"/>
      <c r="Q358" s="4"/>
      <c r="R358" s="4"/>
      <c r="S358" s="4"/>
      <c r="T358" s="4"/>
      <c r="V358" s="11" t="str">
        <f>VLOOKUP(B358,'[9]Federal Grants'!$B$9:$W$430,22,FALSE)</f>
        <v>2017-673542-IDEA-341</v>
      </c>
      <c r="Z358" s="11" t="str">
        <f>VLOOKUP(B358,[24]!Table6623[[Agency Code 
(3)]:[DPI Grant Number 
(13)]],22,FALSE)</f>
        <v>17-673542-Pre-S-347</v>
      </c>
      <c r="AC358" s="4"/>
      <c r="AF358" s="10" t="str">
        <f>VLOOKUP(B358,'[15]Federal Grants'!$B$9:$W$312,22,FALSE)</f>
        <v>17-673542-Title III A-391</v>
      </c>
      <c r="AH358" s="10" t="str">
        <f>VLOOKUP(B358,'[17]Federal Grants'!$B$9:$W$430,22,FALSE)</f>
        <v>17-673542-Title II-365</v>
      </c>
    </row>
    <row r="359" spans="1:36" x14ac:dyDescent="0.25">
      <c r="A359" s="10" t="s">
        <v>361</v>
      </c>
      <c r="B359" s="13" t="s">
        <v>877</v>
      </c>
      <c r="C359" s="10" t="str">
        <f t="shared" ref="C359:C363" si="66">CONCATENATE(2017,"-",B359,"-","SB","-",546)</f>
        <v>2017-135621-SB-546</v>
      </c>
      <c r="D359" s="10" t="str">
        <f t="shared" si="55"/>
        <v>2017-135621-NSL-547</v>
      </c>
      <c r="I359" s="9"/>
      <c r="K359" s="4"/>
      <c r="N359" s="4" t="str">
        <f>VLOOKUP(B359,'[5]Federal Grants'!$B$9:$W$430,22,FALSE)</f>
        <v>17-135621-Title I-141</v>
      </c>
      <c r="O359" s="4"/>
      <c r="P359" s="4"/>
      <c r="Q359" s="4"/>
      <c r="R359" s="4"/>
      <c r="S359" s="4"/>
      <c r="T359" s="4"/>
      <c r="V359" s="11" t="str">
        <f>VLOOKUP(B359,'[9]Federal Grants'!$B$9:$W$430,22,FALSE)</f>
        <v>2017-135621-IDEA-341</v>
      </c>
      <c r="Y359" s="10" t="str">
        <f>'[22]Federal Grants'!$W$14</f>
        <v>FY2017-135621-NTO-420</v>
      </c>
      <c r="Z359" s="11" t="str">
        <f>VLOOKUP(B359,[24]!Table6623[[Agency Code 
(3)]:[DPI Grant Number 
(13)]],22,FALSE)</f>
        <v>17-135621-Pre-S-347</v>
      </c>
      <c r="AC359" s="4"/>
      <c r="AF359" s="10" t="str">
        <f>VLOOKUP(B359,'[15]Federal Grants'!$B$9:$W$312,22,FALSE)</f>
        <v>17-135621-Title III A-391</v>
      </c>
      <c r="AH359" s="10" t="str">
        <f>VLOOKUP(B359,'[17]Federal Grants'!$B$9:$W$430,22,FALSE)</f>
        <v>17-135621-Title II-365</v>
      </c>
    </row>
    <row r="360" spans="1:36" x14ac:dyDescent="0.25">
      <c r="A360" s="10" t="s">
        <v>362</v>
      </c>
      <c r="B360" s="13" t="s">
        <v>1065</v>
      </c>
      <c r="C360" s="10" t="str">
        <f t="shared" si="66"/>
        <v>2017-375628-SB-546</v>
      </c>
      <c r="D360" s="10" t="str">
        <f t="shared" si="55"/>
        <v>2017-375628-NSL-547</v>
      </c>
      <c r="I360" s="9"/>
      <c r="K360" s="4"/>
      <c r="N360" s="4" t="str">
        <f>VLOOKUP(B360,'[5]Federal Grants'!$B$9:$W$430,22,FALSE)</f>
        <v>17-375628-Title I-141</v>
      </c>
      <c r="O360" s="4"/>
      <c r="P360" s="4"/>
      <c r="Q360" s="4"/>
      <c r="R360" s="4"/>
      <c r="S360" s="4"/>
      <c r="T360" s="4"/>
      <c r="V360" s="11" t="str">
        <f>VLOOKUP(B360,'[9]Federal Grants'!$B$9:$W$430,22,FALSE)</f>
        <v>2017-375628-IDEA-341</v>
      </c>
      <c r="Z360" s="11" t="str">
        <f>VLOOKUP(B360,[24]!Table6623[[Agency Code 
(3)]:[DPI Grant Number 
(13)]],22,FALSE)</f>
        <v>17-375628-Pre-S-347</v>
      </c>
      <c r="AC360" s="4"/>
      <c r="AH360" s="10" t="str">
        <f>VLOOKUP(B360,'[17]Federal Grants'!$B$9:$W$430,22,FALSE)</f>
        <v>17-375628-Title II-365</v>
      </c>
    </row>
    <row r="361" spans="1:36" x14ac:dyDescent="0.25">
      <c r="A361" s="10" t="s">
        <v>363</v>
      </c>
      <c r="B361" s="13" t="s">
        <v>878</v>
      </c>
      <c r="C361" s="10" t="str">
        <f t="shared" si="66"/>
        <v>2017-155642-SB-546</v>
      </c>
      <c r="D361" s="10" t="str">
        <f t="shared" si="55"/>
        <v>2017-155642-NSL-547</v>
      </c>
      <c r="G361" s="10" t="str">
        <f>VLOOKUP(B361,[39]Sheet1!$D$2:$F$107,3,FALSE)</f>
        <v>2017-155642-SMP-548</v>
      </c>
      <c r="I361" s="9"/>
      <c r="K361" s="4"/>
      <c r="N361" s="4" t="str">
        <f>VLOOKUP(B361,'[5]Federal Grants'!$B$9:$W$430,22,FALSE)</f>
        <v>17-155642-Title I-141</v>
      </c>
      <c r="O361" s="4"/>
      <c r="P361" s="4"/>
      <c r="Q361" s="4"/>
      <c r="R361" s="4"/>
      <c r="S361" s="4"/>
      <c r="T361" s="4"/>
      <c r="V361" s="11" t="str">
        <f>VLOOKUP(B361,'[9]Federal Grants'!$B$9:$W$430,22,FALSE)</f>
        <v>2017-155642-IDEA-341</v>
      </c>
      <c r="W361" s="11" t="str">
        <f>VLOOKUP(B361,'[10]Federal Grants'!$B$8:$W$66,22,FALSE)</f>
        <v>2017-155642-IDEA-342</v>
      </c>
      <c r="Z361" s="11" t="str">
        <f>VLOOKUP(B361,[24]!Table6623[[Agency Code 
(3)]:[DPI Grant Number 
(13)]],22,FALSE)</f>
        <v>17-155642-Pre-S-347</v>
      </c>
      <c r="AC361" s="4"/>
      <c r="AF361" s="10" t="str">
        <f>VLOOKUP(B361,'[15]Federal Grants'!$B$9:$W$312,22,FALSE)</f>
        <v>17-155642-Title III A-391</v>
      </c>
      <c r="AH361" s="10" t="str">
        <f>VLOOKUP(B361,'[17]Federal Grants'!$B$9:$W$430,22,FALSE)</f>
        <v>17-155642-Title II-365</v>
      </c>
    </row>
    <row r="362" spans="1:36" x14ac:dyDescent="0.25">
      <c r="A362" s="10" t="s">
        <v>364</v>
      </c>
      <c r="B362" s="13" t="s">
        <v>879</v>
      </c>
      <c r="C362" s="10" t="str">
        <f t="shared" si="66"/>
        <v>2017-135656-SB-546</v>
      </c>
      <c r="D362" s="10" t="str">
        <f t="shared" si="55"/>
        <v>2017-135656-NSL-547</v>
      </c>
      <c r="I362" s="9" t="str">
        <f>VLOOKUP(B362,[38]Sheet1!$D$2:$F$180,3,FALSE)</f>
        <v>2017-135656-SFSP-586</v>
      </c>
      <c r="K362" s="4"/>
      <c r="N362" s="4" t="str">
        <f>VLOOKUP(B362,'[5]Federal Grants'!$B$9:$W$430,22,FALSE)</f>
        <v>17-135656-Title I-141</v>
      </c>
      <c r="O362" s="4" t="str">
        <f>VLOOKUP(B362,'[6]Federal Grants'!$B$9:$W$44,22,FALSE)</f>
        <v>2017-135656-Focus-145</v>
      </c>
      <c r="P362" s="4"/>
      <c r="Q362" s="4"/>
      <c r="R362" s="4"/>
      <c r="S362" s="4"/>
      <c r="T362" s="4" t="str">
        <f>VLOOKUP(B362,'[7]Federal Grants'!$B$8:$W$17,22,FALSE)</f>
        <v>2016-135656-Cohort I-154</v>
      </c>
      <c r="V362" s="11" t="str">
        <f>VLOOKUP(B362,'[9]Federal Grants'!$B$9:$W$430,22,FALSE)</f>
        <v>2017-135656-IDEA-341</v>
      </c>
      <c r="W362" s="11" t="str">
        <f>VLOOKUP(B362,'[10]Federal Grants'!$B$8:$W$66,22,FALSE)</f>
        <v>2017-135656-IDEA-342</v>
      </c>
      <c r="X362" s="10" t="str">
        <f>VLOOKUP(B362,'[11]Federal Grants'!$B$8:$W$80,22, FALSE)</f>
        <v>2017-135656-CP-CTE-400</v>
      </c>
      <c r="Z362" s="11" t="str">
        <f>VLOOKUP(B362,[24]!Table6623[[Agency Code 
(3)]:[DPI Grant Number 
(13)]],22,FALSE)</f>
        <v>17-135656-Pre-S-347</v>
      </c>
      <c r="AC362" s="4"/>
      <c r="AF362" s="10" t="str">
        <f>VLOOKUP(B362,'[15]Federal Grants'!$B$9:$W$312,22,FALSE)</f>
        <v>17-135656-Title III A-391</v>
      </c>
      <c r="AH362" s="10" t="str">
        <f>VLOOKUP(B362,'[17]Federal Grants'!$B$9:$W$430,22,FALSE)</f>
        <v>17-135656-Title II-365</v>
      </c>
    </row>
    <row r="363" spans="1:36" x14ac:dyDescent="0.25">
      <c r="A363" s="10" t="s">
        <v>365</v>
      </c>
      <c r="B363" s="13" t="s">
        <v>880</v>
      </c>
      <c r="C363" s="10" t="str">
        <f t="shared" si="66"/>
        <v>2017-165663-SB-546</v>
      </c>
      <c r="D363" s="10" t="str">
        <f t="shared" si="55"/>
        <v>2017-165663-NSL-547</v>
      </c>
      <c r="E363" s="11" t="str">
        <f>CONCATENATE(2017,"-",B363,"-","NSL-Snacks","-",561)</f>
        <v>2017-165663-NSL-Snacks-561</v>
      </c>
      <c r="F363" s="11" t="str">
        <f>CONCATENATE(2017,"-",B363,"-","NSL-Snacks","-",566)</f>
        <v>2017-165663-NSL-Snacks-566</v>
      </c>
      <c r="I363" s="9" t="str">
        <f>VLOOKUP(B363,[38]Sheet1!$D$2:$F$180,3,FALSE)</f>
        <v>2017-165663-SFSP-586</v>
      </c>
      <c r="J363" s="10" t="str">
        <f>VLOOKUP(B363,'[1]Federal Grants'!$B$9:$W$28,22,FALSE)</f>
        <v>FY 17-165663-Equip-531</v>
      </c>
      <c r="K363" s="4" t="str">
        <f>VLOOKUP(B363,'[2]Federal Grants'!$B$8:$W$57,22,FALSE)</f>
        <v>2016-165663-FF&amp;VP-594</v>
      </c>
      <c r="L363" s="11" t="str">
        <f>VLOOKUP(B363,'[3]Federal Grants'!$B$9:$W$58,22,0)</f>
        <v>2017-165663-FF&amp;V-376</v>
      </c>
      <c r="N363" s="4" t="str">
        <f>VLOOKUP(B363,'[5]Federal Grants'!$B$9:$W$430,22,FALSE)</f>
        <v>17-165663-Title I-141</v>
      </c>
      <c r="O363" s="4"/>
      <c r="P363" s="4"/>
      <c r="Q363" s="4"/>
      <c r="R363" s="4"/>
      <c r="S363" s="4"/>
      <c r="T363" s="4"/>
      <c r="V363" s="11" t="str">
        <f>VLOOKUP(B363,'[9]Federal Grants'!$B$9:$W$430,22,FALSE)</f>
        <v>2017-165663-IDEA-341</v>
      </c>
      <c r="X363" s="10" t="str">
        <f>VLOOKUP(B363,'[11]Federal Grants'!$B$8:$W$80,22, FALSE)</f>
        <v>2017-165663-CP-CTE-400</v>
      </c>
      <c r="Z363" s="11" t="str">
        <f>VLOOKUP(B363,[24]!Table6623[[Agency Code 
(3)]:[DPI Grant Number 
(13)]],22,FALSE)</f>
        <v>17-165663-Pre-S-347</v>
      </c>
      <c r="AC363" s="4"/>
      <c r="AD363" s="10" t="str">
        <f>VLOOKUP(B363,'[13]Federal Grants'!$B$8:$W$26,22,FALSE)</f>
        <v>2016-17-165663-SPDG-349</v>
      </c>
      <c r="AF363" s="10" t="str">
        <f>VLOOKUP(B363,'[15]Federal Grants'!$B$9:$W$312,22,FALSE)</f>
        <v>17-165663-Title III A-391</v>
      </c>
      <c r="AH363" s="10" t="str">
        <f>VLOOKUP(B363,'[17]Federal Grants'!$B$9:$W$430,22,FALSE)</f>
        <v>17-165663-Title II-365</v>
      </c>
      <c r="AJ363" s="11" t="str">
        <f>VLOOKUP(B363,'[19]Federal Grants'!$B$8:$W$22,22,FALSE)</f>
        <v>2016-17-165663-WILY-334</v>
      </c>
    </row>
    <row r="364" spans="1:36" x14ac:dyDescent="0.25">
      <c r="A364" s="10" t="s">
        <v>366</v>
      </c>
      <c r="B364" s="13" t="s">
        <v>881</v>
      </c>
      <c r="D364" s="10" t="str">
        <f t="shared" si="55"/>
        <v>2017-425670-NSL-547</v>
      </c>
      <c r="F364" s="11" t="str">
        <f>CONCATENATE(2017,"-",B364,"-","NSL-Snacks","-",566)</f>
        <v>2017-425670-NSL-Snacks-566</v>
      </c>
      <c r="I364" s="9" t="str">
        <f>VLOOKUP(B364,[38]Sheet1!$D$2:$F$180,3,FALSE)</f>
        <v>2017-425670-SFSP-586</v>
      </c>
      <c r="K364" s="4"/>
      <c r="N364" s="4" t="str">
        <f>VLOOKUP(B364,'[5]Federal Grants'!$B$9:$W$430,22,FALSE)</f>
        <v>17-425670-Title I-141</v>
      </c>
      <c r="O364" s="4"/>
      <c r="P364" s="4"/>
      <c r="Q364" s="4"/>
      <c r="R364" s="4"/>
      <c r="S364" s="4"/>
      <c r="T364" s="4"/>
      <c r="V364" s="11" t="str">
        <f>VLOOKUP(B364,'[9]Federal Grants'!$B$9:$W$430,22,FALSE)</f>
        <v>2017-425670-IDEA-341</v>
      </c>
      <c r="Z364" s="11" t="str">
        <f>VLOOKUP(B364,[24]!Table6623[[Agency Code 
(3)]:[DPI Grant Number 
(13)]],22,FALSE)</f>
        <v>17-425670-Pre-S-347</v>
      </c>
      <c r="AC364" s="4" t="str">
        <f>CONCATENATE("17","-",B364,"-",367,"-","CLC")</f>
        <v>17-425670-367-CLC</v>
      </c>
      <c r="AF364" s="10" t="str">
        <f>VLOOKUP(B364,'[15]Federal Grants'!$B$9:$W$312,22,FALSE)</f>
        <v>17-425670-Title III A-391</v>
      </c>
      <c r="AH364" s="10" t="str">
        <f>VLOOKUP(B364,'[17]Federal Grants'!$B$9:$W$430,22,FALSE)</f>
        <v>17-425670-Title II-365</v>
      </c>
    </row>
    <row r="365" spans="1:36" x14ac:dyDescent="0.25">
      <c r="A365" s="10" t="s">
        <v>367</v>
      </c>
      <c r="B365" s="13" t="s">
        <v>882</v>
      </c>
      <c r="G365" s="10" t="str">
        <f>VLOOKUP(B365,[39]Sheet1!$D$2:$F$107,3,FALSE)</f>
        <v>2017-673510-SMP-548</v>
      </c>
      <c r="I365" s="9"/>
      <c r="K365" s="4"/>
      <c r="N365" s="4" t="str">
        <f>VLOOKUP(B365,'[5]Federal Grants'!$B$9:$W$430,22,FALSE)</f>
        <v>17-673510-Title I-141</v>
      </c>
      <c r="O365" s="4"/>
      <c r="P365" s="4"/>
      <c r="Q365" s="4"/>
      <c r="R365" s="4"/>
      <c r="S365" s="4"/>
      <c r="T365" s="4"/>
      <c r="V365" s="11" t="str">
        <f>VLOOKUP(B365,'[9]Federal Grants'!$B$9:$W$430,22,FALSE)</f>
        <v>2017-673510-IDEA-341</v>
      </c>
      <c r="Z365" s="11" t="str">
        <f>VLOOKUP(B365,[24]!Table6623[[Agency Code 
(3)]:[DPI Grant Number 
(13)]],22,FALSE)</f>
        <v>17-673510-Pre-S-347</v>
      </c>
      <c r="AC365" s="4"/>
      <c r="AH365" s="10" t="str">
        <f>VLOOKUP(B365,'[17]Federal Grants'!$B$9:$W$430,22,FALSE)</f>
        <v>17-673510-Title II-365</v>
      </c>
    </row>
    <row r="366" spans="1:36" x14ac:dyDescent="0.25">
      <c r="A366" s="10" t="s">
        <v>368</v>
      </c>
      <c r="B366" s="13" t="s">
        <v>883</v>
      </c>
      <c r="D366" s="10" t="str">
        <f t="shared" si="55"/>
        <v>2017-105726-NSL-547</v>
      </c>
      <c r="I366" s="9" t="str">
        <f>VLOOKUP(B366,[38]Sheet1!$D$2:$F$180,3,FALSE)</f>
        <v>2017-105726-SFSP-586</v>
      </c>
      <c r="K366" s="4"/>
      <c r="N366" s="4" t="str">
        <f>VLOOKUP(B366,'[5]Federal Grants'!$B$9:$W$430,22,FALSE)</f>
        <v>17-105726-Title I-141</v>
      </c>
      <c r="O366" s="4"/>
      <c r="P366" s="4"/>
      <c r="Q366" s="4"/>
      <c r="R366" s="4"/>
      <c r="S366" s="4"/>
      <c r="T366" s="4"/>
      <c r="V366" s="11" t="str">
        <f>VLOOKUP(B366,'[9]Federal Grants'!$B$9:$W$430,22,FALSE)</f>
        <v>2017-105726-IDEA-341</v>
      </c>
      <c r="Z366" s="11" t="str">
        <f>VLOOKUP(B366,[24]!Table6623[[Agency Code 
(3)]:[DPI Grant Number 
(13)]],22,FALSE)</f>
        <v>17-105726-Pre-S-347</v>
      </c>
      <c r="AC366" s="4"/>
      <c r="AE366" s="10" t="str">
        <f>VLOOKUP(B366,'[14]Federal Grants'!$B$8:$W$33,22,FALSE)</f>
        <v>FY 2017-105726-R&amp;LI-368</v>
      </c>
      <c r="AH366" s="10" t="str">
        <f>VLOOKUP(B366,'[17]Federal Grants'!$B$9:$W$430,22,FALSE)</f>
        <v>17-105726-Title II-365</v>
      </c>
    </row>
    <row r="367" spans="1:36" x14ac:dyDescent="0.25">
      <c r="A367" s="10" t="s">
        <v>369</v>
      </c>
      <c r="B367" s="13" t="s">
        <v>884</v>
      </c>
      <c r="C367" s="10" t="str">
        <f t="shared" ref="C367" si="67">CONCATENATE(2017,"-",B367,"-","SB","-",546)</f>
        <v>2017-435733-SB-546</v>
      </c>
      <c r="D367" s="10" t="str">
        <f t="shared" si="55"/>
        <v>2017-435733-NSL-547</v>
      </c>
      <c r="I367" s="9"/>
      <c r="K367" s="4"/>
      <c r="N367" s="4" t="str">
        <f>VLOOKUP(B367,'[5]Federal Grants'!$B$9:$W$430,22,FALSE)</f>
        <v>17-435733-Title I-141</v>
      </c>
      <c r="O367" s="4"/>
      <c r="P367" s="4"/>
      <c r="Q367" s="4"/>
      <c r="R367" s="4"/>
      <c r="S367" s="4"/>
      <c r="T367" s="4"/>
      <c r="V367" s="11" t="str">
        <f>VLOOKUP(B367,'[9]Federal Grants'!$B$9:$W$430,22,FALSE)</f>
        <v>2017-435733-IDEA-341</v>
      </c>
      <c r="Z367" s="11" t="str">
        <f>VLOOKUP(B367,[24]!Table6623[[Agency Code 
(3)]:[DPI Grant Number 
(13)]],22,FALSE)</f>
        <v>17-435733-Pre-S-347</v>
      </c>
      <c r="AC367" s="4"/>
      <c r="AF367" s="10" t="str">
        <f>VLOOKUP(B367,'[15]Federal Grants'!$B$9:$W$312,22,FALSE)</f>
        <v>17-435733-Title III A-391</v>
      </c>
      <c r="AH367" s="10" t="str">
        <f>VLOOKUP(B367,'[17]Federal Grants'!$B$9:$W$430,22,FALSE)</f>
        <v>17-435733-Title II-365</v>
      </c>
    </row>
    <row r="368" spans="1:36" x14ac:dyDescent="0.25">
      <c r="A368" s="10" t="s">
        <v>370</v>
      </c>
      <c r="B368" s="13" t="s">
        <v>885</v>
      </c>
      <c r="D368" s="10" t="str">
        <f t="shared" si="55"/>
        <v>2017-585740-NSL-547</v>
      </c>
      <c r="I368" s="9" t="str">
        <f>VLOOKUP(B368,[38]Sheet1!$D$2:$F$180,3,FALSE)</f>
        <v>2017-585740-SFSP-586</v>
      </c>
      <c r="K368" s="4" t="str">
        <f>VLOOKUP(B368,'[2]Federal Grants'!$B$8:$W$57,22,FALSE)</f>
        <v>2016-585740-FF&amp;VP-594</v>
      </c>
      <c r="L368" s="11" t="str">
        <f>VLOOKUP(B368,'[3]Federal Grants'!$B$9:$W$58,22,0)</f>
        <v>2017-585740-FF&amp;V-376</v>
      </c>
      <c r="N368" s="4" t="str">
        <f>VLOOKUP(B368,'[5]Federal Grants'!$B$9:$W$430,22,FALSE)</f>
        <v>17-585740-Title I-141</v>
      </c>
      <c r="O368" s="4"/>
      <c r="P368" s="4"/>
      <c r="Q368" s="4"/>
      <c r="R368" s="4"/>
      <c r="S368" s="4"/>
      <c r="T368" s="4"/>
      <c r="V368" s="11" t="str">
        <f>VLOOKUP(B368,'[9]Federal Grants'!$B$9:$W$430,22,FALSE)</f>
        <v>2017-585740-IDEA-341</v>
      </c>
      <c r="Z368" s="11" t="str">
        <f>VLOOKUP(B368,[24]!Table6623[[Agency Code 
(3)]:[DPI Grant Number 
(13)]],22,FALSE)</f>
        <v>17-585740-Pre-S-347</v>
      </c>
      <c r="AC368" s="4"/>
      <c r="AF368" s="10" t="str">
        <f>VLOOKUP(B368,'[15]Federal Grants'!$B$9:$W$312,22,FALSE)</f>
        <v>17-585740-Title III A-391</v>
      </c>
      <c r="AH368" s="10" t="str">
        <f>VLOOKUP(B368,'[17]Federal Grants'!$B$9:$W$430,22,FALSE)</f>
        <v>17-585740-Title II-365</v>
      </c>
    </row>
    <row r="369" spans="1:34" x14ac:dyDescent="0.25">
      <c r="A369" s="10" t="s">
        <v>371</v>
      </c>
      <c r="B369" s="13" t="s">
        <v>886</v>
      </c>
      <c r="C369" s="10" t="str">
        <f t="shared" ref="C369:C371" si="68">CONCATENATE(2017,"-",B369,"-","SB","-",546)</f>
        <v>2017-415747-SB-546</v>
      </c>
      <c r="D369" s="10" t="str">
        <f t="shared" si="55"/>
        <v>2017-415747-NSL-547</v>
      </c>
      <c r="I369" s="9" t="str">
        <f>VLOOKUP(B369,[38]Sheet1!$D$2:$F$180,3,FALSE)</f>
        <v>2017-415747-SFSP-586</v>
      </c>
      <c r="K369" s="4" t="str">
        <f>VLOOKUP(B369,'[2]Federal Grants'!$B$8:$W$57,22,FALSE)</f>
        <v>2016-415747-FF&amp;VP-594</v>
      </c>
      <c r="L369" s="11" t="str">
        <f>VLOOKUP(B369,'[3]Federal Grants'!$B$9:$W$58,22,0)</f>
        <v>2017-415747-FF&amp;V-376</v>
      </c>
      <c r="N369" s="4" t="str">
        <f>VLOOKUP(B369,'[5]Federal Grants'!$B$9:$W$430,22,FALSE)</f>
        <v>17-415747-Title I-141</v>
      </c>
      <c r="O369" s="4"/>
      <c r="P369" s="4"/>
      <c r="Q369" s="4"/>
      <c r="R369" s="4"/>
      <c r="S369" s="4"/>
      <c r="T369" s="4"/>
      <c r="V369" s="11" t="str">
        <f>VLOOKUP(B369,'[9]Federal Grants'!$B$9:$W$430,22,FALSE)</f>
        <v>2017-415747-IDEA-341</v>
      </c>
      <c r="X369" s="10" t="str">
        <f>VLOOKUP(B369,'[11]Federal Grants'!$B$8:$W$80,22, FALSE)</f>
        <v>2017-415747-CP-CTE-400</v>
      </c>
      <c r="Z369" s="11" t="str">
        <f>VLOOKUP(B369,[24]!Table6623[[Agency Code 
(3)]:[DPI Grant Number 
(13)]],22,FALSE)</f>
        <v>17-415747-Pre-S-347</v>
      </c>
      <c r="AC369" s="4"/>
      <c r="AF369" s="10" t="str">
        <f>VLOOKUP(B369,'[15]Federal Grants'!$B$9:$W$312,22,FALSE)</f>
        <v>17-415747-Title III A-391</v>
      </c>
      <c r="AH369" s="10" t="str">
        <f>VLOOKUP(B369,'[17]Federal Grants'!$B$9:$W$430,22,FALSE)</f>
        <v>17-415747-Title II-365</v>
      </c>
    </row>
    <row r="370" spans="1:34" x14ac:dyDescent="0.25">
      <c r="A370" s="10" t="s">
        <v>372</v>
      </c>
      <c r="B370" s="13" t="s">
        <v>887</v>
      </c>
      <c r="C370" s="10" t="str">
        <f t="shared" si="68"/>
        <v>2017-355754-SB-546</v>
      </c>
      <c r="D370" s="10" t="str">
        <f t="shared" si="55"/>
        <v>2017-355754-NSL-547</v>
      </c>
      <c r="E370" s="11" t="str">
        <f>CONCATENATE(2017,"-",B370,"-","NSL-Snacks","-",561)</f>
        <v>2017-355754-NSL-Snacks-561</v>
      </c>
      <c r="I370" s="9"/>
      <c r="K370" s="4"/>
      <c r="N370" s="4" t="str">
        <f>VLOOKUP(B370,'[5]Federal Grants'!$B$9:$W$430,22,FALSE)</f>
        <v>17-355754-Title I-141</v>
      </c>
      <c r="O370" s="4"/>
      <c r="P370" s="4"/>
      <c r="Q370" s="4"/>
      <c r="R370" s="4"/>
      <c r="S370" s="4"/>
      <c r="T370" s="4"/>
      <c r="V370" s="11" t="str">
        <f>VLOOKUP(B370,'[9]Federal Grants'!$B$9:$W$430,22,FALSE)</f>
        <v>2017-355754-IDEA-341</v>
      </c>
      <c r="Z370" s="11" t="str">
        <f>VLOOKUP(B370,[24]!Table6623[[Agency Code 
(3)]:[DPI Grant Number 
(13)]],22,FALSE)</f>
        <v>17-355754-Pre-S-347</v>
      </c>
      <c r="AC370" s="4"/>
      <c r="AF370" s="10" t="str">
        <f>VLOOKUP(B370,'[15]Federal Grants'!$B$9:$W$312,22,FALSE)</f>
        <v>17-355754-Title III A-391</v>
      </c>
      <c r="AH370" s="10" t="str">
        <f>VLOOKUP(B370,'[17]Federal Grants'!$B$9:$W$430,22,FALSE)</f>
        <v>17-355754-Title II-365</v>
      </c>
    </row>
    <row r="371" spans="1:34" x14ac:dyDescent="0.25">
      <c r="A371" s="10" t="s">
        <v>373</v>
      </c>
      <c r="B371" s="13" t="s">
        <v>888</v>
      </c>
      <c r="C371" s="10" t="str">
        <f t="shared" si="68"/>
        <v>2017-490126-SB-546</v>
      </c>
      <c r="D371" s="10" t="str">
        <f t="shared" si="55"/>
        <v>2017-490126-NSL-547</v>
      </c>
      <c r="I371" s="9"/>
      <c r="K371" s="4"/>
      <c r="N371" s="4" t="str">
        <f>VLOOKUP(B371,'[5]Federal Grants'!$B$9:$W$430,22,FALSE)</f>
        <v>17-490126-Title I-141</v>
      </c>
      <c r="O371" s="4"/>
      <c r="P371" s="4"/>
      <c r="Q371" s="4"/>
      <c r="R371" s="4"/>
      <c r="S371" s="4"/>
      <c r="T371" s="4"/>
      <c r="V371" s="11" t="str">
        <f>VLOOKUP(B371,'[9]Federal Grants'!$B$9:$W$430,22,FALSE)</f>
        <v>2017-490126-IDEA-341</v>
      </c>
      <c r="Z371" s="11" t="str">
        <f>VLOOKUP(B371,[24]!Table6623[[Agency Code 
(3)]:[DPI Grant Number 
(13)]],22,FALSE)</f>
        <v>17-490126-Pre-S-347</v>
      </c>
      <c r="AC371" s="4"/>
      <c r="AH371" s="10" t="str">
        <f>VLOOKUP(B371,'[17]Federal Grants'!$B$9:$W$430,22,FALSE)</f>
        <v>17-490126-Title II-365</v>
      </c>
    </row>
    <row r="372" spans="1:34" x14ac:dyDescent="0.25">
      <c r="A372" s="10" t="s">
        <v>374</v>
      </c>
      <c r="B372" s="13" t="s">
        <v>889</v>
      </c>
      <c r="D372" s="10" t="str">
        <f t="shared" si="55"/>
        <v>2017-305780-NSL-547</v>
      </c>
      <c r="I372" s="9"/>
      <c r="K372" s="4"/>
      <c r="N372" s="4" t="str">
        <f>VLOOKUP(B372,'[5]Federal Grants'!$B$9:$W$430,22,FALSE)</f>
        <v>17-305780-Title I-141</v>
      </c>
      <c r="O372" s="4"/>
      <c r="P372" s="4"/>
      <c r="Q372" s="4"/>
      <c r="R372" s="4"/>
      <c r="S372" s="4"/>
      <c r="T372" s="4"/>
      <c r="V372" s="11" t="str">
        <f>VLOOKUP(B372,'[9]Federal Grants'!$B$9:$W$430,22,FALSE)</f>
        <v>2017-305780-IDEA-341</v>
      </c>
      <c r="Z372" s="11" t="str">
        <f>VLOOKUP(B372,[24]!Table6623[[Agency Code 
(3)]:[DPI Grant Number 
(13)]],22,FALSE)</f>
        <v>17-305780-Pre-S-347</v>
      </c>
      <c r="AC372" s="4"/>
      <c r="AH372" s="10" t="str">
        <f>VLOOKUP(B372,'[17]Federal Grants'!$B$9:$W$430,22,FALSE)</f>
        <v>17-305780-Title II-365</v>
      </c>
    </row>
    <row r="373" spans="1:34" x14ac:dyDescent="0.25">
      <c r="A373" s="10" t="s">
        <v>375</v>
      </c>
      <c r="B373" s="13" t="s">
        <v>890</v>
      </c>
      <c r="D373" s="10" t="str">
        <f t="shared" si="55"/>
        <v>2017-694375-NSL-547</v>
      </c>
      <c r="F373" s="11" t="str">
        <f>CONCATENATE(2017,"-",B373,"-","NSL-Snacks","-",566)</f>
        <v>2017-694375-NSL-Snacks-566</v>
      </c>
      <c r="I373" s="9" t="str">
        <f>VLOOKUP(B373,[38]Sheet1!$D$2:$F$180,3,FALSE)</f>
        <v>2017-694375-SFSP-586</v>
      </c>
      <c r="K373" s="4" t="str">
        <f>VLOOKUP(B373,'[2]Federal Grants'!$B$8:$W$57,22,FALSE)</f>
        <v>2016-694375-FF&amp;VP-594</v>
      </c>
      <c r="L373" s="11" t="str">
        <f>VLOOKUP(B373,'[3]Federal Grants'!$B$9:$W$58,22,0)</f>
        <v>2017-694375-FF&amp;V-376</v>
      </c>
      <c r="N373" s="4" t="str">
        <f>VLOOKUP(B373,'[5]Federal Grants'!$B$9:$W$430,22,FALSE)</f>
        <v>17-694375-Title I-141</v>
      </c>
      <c r="O373" s="4" t="str">
        <f>VLOOKUP(B373,'[6]Federal Grants'!$B$9:$W$44,22,FALSE)</f>
        <v>2017-694375-Focus-145</v>
      </c>
      <c r="P373" s="4"/>
      <c r="Q373" s="4"/>
      <c r="R373" s="4"/>
      <c r="S373" s="4"/>
      <c r="T373" s="4"/>
      <c r="V373" s="11" t="str">
        <f>VLOOKUP(B373,'[9]Federal Grants'!$B$9:$W$430,22,FALSE)</f>
        <v>2017-694375-IDEA-341</v>
      </c>
      <c r="Z373" s="11" t="str">
        <f>VLOOKUP(B373,[24]!Table6623[[Agency Code 
(3)]:[DPI Grant Number 
(13)]],22,FALSE)</f>
        <v>17-694375-Pre-S-347</v>
      </c>
      <c r="AC373" s="4"/>
      <c r="AE373" s="10" t="str">
        <f>VLOOKUP(B373,'[14]Federal Grants'!$B$8:$W$33,22,FALSE)</f>
        <v>FY 2017-694375-R&amp;LI-368</v>
      </c>
      <c r="AF373" s="10" t="str">
        <f>VLOOKUP(B373,'[15]Federal Grants'!$B$9:$W$312,22,FALSE)</f>
        <v>17-694375-Title III A-391</v>
      </c>
      <c r="AH373" s="10" t="str">
        <f>VLOOKUP(B373,'[17]Federal Grants'!$B$9:$W$430,22,FALSE)</f>
        <v>17-694375-Title II-365</v>
      </c>
    </row>
    <row r="374" spans="1:34" x14ac:dyDescent="0.25">
      <c r="A374" s="10" t="s">
        <v>376</v>
      </c>
      <c r="B374" s="14" t="s">
        <v>951</v>
      </c>
      <c r="D374" s="10" t="str">
        <f t="shared" si="55"/>
        <v>2017-035810-NSL-547</v>
      </c>
      <c r="I374" s="9" t="str">
        <f>VLOOKUP(B374,[38]Sheet1!$D$2:$F$180,3,FALSE)</f>
        <v>2017-035810-SFSP-586</v>
      </c>
      <c r="J374" s="10" t="str">
        <f>VLOOKUP(B374,'[1]Federal Grants'!$B$9:$W$28,22,FALSE)</f>
        <v>FY 17-035810-Equip-531</v>
      </c>
      <c r="K374" s="4"/>
      <c r="N374" s="4" t="str">
        <f>VLOOKUP(B374,'[5]Federal Grants'!$B$9:$W$430,22,FALSE)</f>
        <v>17-035810-Title I-141</v>
      </c>
      <c r="O374" s="4"/>
      <c r="P374" s="4"/>
      <c r="Q374" s="4"/>
      <c r="R374" s="4"/>
      <c r="S374" s="4"/>
      <c r="T374" s="4"/>
      <c r="V374" s="11" t="str">
        <f>VLOOKUP(B374,'[9]Federal Grants'!$B$9:$W$430,22,FALSE)</f>
        <v>2017-035810-IDEA-341</v>
      </c>
      <c r="Z374" s="11" t="str">
        <f>VLOOKUP(B374,[24]!Table6623[[Agency Code 
(3)]:[DPI Grant Number 
(13)]],22,FALSE)</f>
        <v>17-035810-Pre-S-347</v>
      </c>
      <c r="AC374" s="4"/>
      <c r="AF374" s="10" t="str">
        <f>VLOOKUP(B374,'[15]Federal Grants'!$B$9:$W$312,22,FALSE)</f>
        <v>17-035810-Title III A-391</v>
      </c>
      <c r="AH374" s="10" t="str">
        <f>VLOOKUP(B374,'[17]Federal Grants'!$B$9:$W$430,22,FALSE)</f>
        <v>17-035810-Title II-365</v>
      </c>
    </row>
    <row r="375" spans="1:34" x14ac:dyDescent="0.25">
      <c r="A375" s="10" t="s">
        <v>377</v>
      </c>
      <c r="B375" s="13" t="s">
        <v>891</v>
      </c>
      <c r="D375" s="10" t="str">
        <f t="shared" si="55"/>
        <v>2017-305817-NSL-547</v>
      </c>
      <c r="F375" s="11" t="str">
        <f>CONCATENATE(2017,"-",B375,"-","NSL-Snacks","-",566)</f>
        <v>2017-305817-NSL-Snacks-566</v>
      </c>
      <c r="G375" s="10" t="str">
        <f>VLOOKUP(B375,[39]Sheet1!$D$2:$F$107,3,FALSE)</f>
        <v>2017-305817-SMP-548</v>
      </c>
      <c r="I375" s="9"/>
      <c r="K375" s="4"/>
      <c r="N375" s="4" t="str">
        <f>VLOOKUP(B375,'[5]Federal Grants'!$B$9:$W$430,22,FALSE)</f>
        <v>17-305817-Title I-141</v>
      </c>
      <c r="O375" s="4"/>
      <c r="P375" s="4"/>
      <c r="Q375" s="4"/>
      <c r="R375" s="4"/>
      <c r="S375" s="4"/>
      <c r="T375" s="4"/>
      <c r="V375" s="11" t="str">
        <f>VLOOKUP(B375,'[9]Federal Grants'!$B$9:$W$430,22,FALSE)</f>
        <v>2017-305817-IDEA-341</v>
      </c>
      <c r="Z375" s="11" t="str">
        <f>VLOOKUP(B375,[24]!Table6623[[Agency Code 
(3)]:[DPI Grant Number 
(13)]],22,FALSE)</f>
        <v>17-305817-Pre-S-347</v>
      </c>
      <c r="AC375" s="4" t="str">
        <f>CONCATENATE("17","-",B375,"-",367,"-","CLC")</f>
        <v>17-305817-367-CLC</v>
      </c>
      <c r="AF375" s="10" t="str">
        <f>VLOOKUP(B375,'[15]Federal Grants'!$B$9:$W$312,22,FALSE)</f>
        <v>17-305817-Title III A-391</v>
      </c>
      <c r="AH375" s="10" t="str">
        <f>VLOOKUP(B375,'[17]Federal Grants'!$B$9:$W$430,22,FALSE)</f>
        <v>17-305817-Title II-365</v>
      </c>
    </row>
    <row r="376" spans="1:34" x14ac:dyDescent="0.25">
      <c r="A376" s="10" t="s">
        <v>378</v>
      </c>
      <c r="B376" s="13" t="s">
        <v>892</v>
      </c>
      <c r="C376" s="10" t="str">
        <f t="shared" ref="C376:C377" si="69">CONCATENATE(2017,"-",B376,"-","SB","-",546)</f>
        <v>2017-365824-SB-546</v>
      </c>
      <c r="D376" s="10" t="str">
        <f t="shared" si="55"/>
        <v>2017-365824-NSL-547</v>
      </c>
      <c r="F376" s="11" t="str">
        <f>CONCATENATE(2017,"-",B376,"-","NSL-Snacks","-",566)</f>
        <v>2017-365824-NSL-Snacks-566</v>
      </c>
      <c r="I376" s="9"/>
      <c r="K376" s="4" t="str">
        <f>VLOOKUP(B376,'[2]Federal Grants'!$B$8:$W$57,22,FALSE)</f>
        <v>2016-365824-FF&amp;VP-594</v>
      </c>
      <c r="L376" s="11" t="str">
        <f>VLOOKUP(B376,'[3]Federal Grants'!$B$9:$W$58,22,0)</f>
        <v>2017-365824-FF&amp;V-376</v>
      </c>
      <c r="N376" s="4" t="str">
        <f>VLOOKUP(B376,'[5]Federal Grants'!$B$9:$W$430,22,FALSE)</f>
        <v>17-365824-Title I-141</v>
      </c>
      <c r="O376" s="4"/>
      <c r="P376" s="4"/>
      <c r="Q376" s="4"/>
      <c r="R376" s="4"/>
      <c r="S376" s="4"/>
      <c r="T376" s="4"/>
      <c r="V376" s="11" t="str">
        <f>VLOOKUP(B376,'[9]Federal Grants'!$B$9:$W$430,22,FALSE)</f>
        <v>2017-365824-IDEA-341</v>
      </c>
      <c r="Z376" s="11" t="str">
        <f>VLOOKUP(B376,[24]!Table6623[[Agency Code 
(3)]:[DPI Grant Number 
(13)]],22,FALSE)</f>
        <v>17-365824-Pre-S-347</v>
      </c>
      <c r="AC376" s="4" t="str">
        <f>CONCATENATE("17","-",B376,"-",367,"-","CLC")</f>
        <v>17-365824-367-CLC</v>
      </c>
      <c r="AF376" s="10" t="str">
        <f>VLOOKUP(B376,'[15]Federal Grants'!$B$9:$W$312,22,FALSE)</f>
        <v>17-365824-Title III A-391</v>
      </c>
      <c r="AH376" s="10" t="str">
        <f>VLOOKUP(B376,'[17]Federal Grants'!$B$9:$W$430,22,FALSE)</f>
        <v>17-365824-Title II-365</v>
      </c>
    </row>
    <row r="377" spans="1:34" x14ac:dyDescent="0.25">
      <c r="A377" s="10" t="s">
        <v>379</v>
      </c>
      <c r="B377" s="13" t="s">
        <v>893</v>
      </c>
      <c r="C377" s="10" t="str">
        <f t="shared" si="69"/>
        <v>2017-515859-SB-546</v>
      </c>
      <c r="D377" s="10" t="str">
        <f t="shared" si="55"/>
        <v>2017-515859-NSL-547</v>
      </c>
      <c r="G377" s="10" t="str">
        <f>VLOOKUP(B377,[39]Sheet1!$D$2:$F$107,3,FALSE)</f>
        <v>2017-515859-SMP-548</v>
      </c>
      <c r="I377" s="9"/>
      <c r="K377" s="4"/>
      <c r="N377" s="4" t="str">
        <f>VLOOKUP(B377,'[5]Federal Grants'!$B$9:$W$430,22,FALSE)</f>
        <v>17-515859-Title I-141</v>
      </c>
      <c r="O377" s="4"/>
      <c r="P377" s="4"/>
      <c r="Q377" s="4"/>
      <c r="R377" s="4"/>
      <c r="S377" s="4"/>
      <c r="T377" s="4"/>
      <c r="V377" s="11" t="str">
        <f>VLOOKUP(B377,'[9]Federal Grants'!$B$9:$W$430,22,FALSE)</f>
        <v>2017-515859-IDEA-341</v>
      </c>
      <c r="Z377" s="11" t="str">
        <f>VLOOKUP(B377,[24]!Table6623[[Agency Code 
(3)]:[DPI Grant Number 
(13)]],22,FALSE)</f>
        <v>17-515859-Pre-S-347</v>
      </c>
      <c r="AC377" s="4"/>
      <c r="AF377" s="10" t="str">
        <f>VLOOKUP(B377,'[15]Federal Grants'!$B$9:$W$312,22,FALSE)</f>
        <v>17-515859-Title III A-391</v>
      </c>
      <c r="AH377" s="10" t="str">
        <f>VLOOKUP(B377,'[17]Federal Grants'!$B$9:$W$430,22,FALSE)</f>
        <v>17-515859-Title II-365</v>
      </c>
    </row>
    <row r="378" spans="1:34" x14ac:dyDescent="0.25">
      <c r="A378" s="10" t="s">
        <v>380</v>
      </c>
      <c r="B378" s="13" t="s">
        <v>894</v>
      </c>
      <c r="I378" s="9"/>
      <c r="K378" s="4"/>
      <c r="N378" s="4" t="str">
        <f>VLOOKUP(B378,'[5]Federal Grants'!$B$9:$W$430,22,FALSE)</f>
        <v>17-515852-Title I-141</v>
      </c>
      <c r="O378" s="4"/>
      <c r="P378" s="4"/>
      <c r="Q378" s="4"/>
      <c r="R378" s="4"/>
      <c r="S378" s="4"/>
      <c r="T378" s="4"/>
      <c r="V378" s="11" t="str">
        <f>VLOOKUP(B378,'[9]Federal Grants'!$B$9:$W$430,22,FALSE)</f>
        <v>2017-515852-IDEA-341</v>
      </c>
      <c r="Z378" s="11" t="str">
        <f>VLOOKUP(B378,[24]!Table6623[[Agency Code 
(3)]:[DPI Grant Number 
(13)]],22,FALSE)</f>
        <v>17-515852-Pre-S-347</v>
      </c>
      <c r="AC378" s="4"/>
      <c r="AF378" s="10" t="str">
        <f>VLOOKUP(B378,'[15]Federal Grants'!$B$9:$W$312,22,FALSE)</f>
        <v>17-515852-Title III A-391</v>
      </c>
      <c r="AH378" s="10" t="str">
        <f>VLOOKUP(B378,'[17]Federal Grants'!$B$9:$W$430,22,FALSE)</f>
        <v>17-515852-Title II-365</v>
      </c>
    </row>
    <row r="379" spans="1:34" x14ac:dyDescent="0.25">
      <c r="A379" s="10" t="s">
        <v>381</v>
      </c>
      <c r="B379" s="13" t="s">
        <v>895</v>
      </c>
      <c r="D379" s="10" t="str">
        <f t="shared" si="55"/>
        <v>2017-480238-NSL-547</v>
      </c>
      <c r="I379" s="9" t="str">
        <f>VLOOKUP(B379,[38]Sheet1!$D$2:$F$180,3,FALSE)</f>
        <v>2017-480238-SFSP-586</v>
      </c>
      <c r="K379" s="4" t="str">
        <f>VLOOKUP(B379,'[2]Federal Grants'!$B$8:$W$57,22,FALSE)</f>
        <v>2016-480238-FF&amp;VP-594</v>
      </c>
      <c r="L379" s="11" t="str">
        <f>VLOOKUP(B379,'[3]Federal Grants'!$B$9:$W$58,22,0)</f>
        <v>2017-480238-FF&amp;V-376</v>
      </c>
      <c r="M379" s="11" t="str">
        <f>VLOOKUP(B379,'[4]Federal Grants'!$B$8:$W$27,22,FALSE)</f>
        <v>FY 17-480238-730 599-Bully</v>
      </c>
      <c r="N379" s="4" t="str">
        <f>VLOOKUP(B379,'[5]Federal Grants'!$B$9:$W$430,22,FALSE)</f>
        <v>17-480238-Title I-141</v>
      </c>
      <c r="O379" s="4"/>
      <c r="P379" s="4"/>
      <c r="Q379" s="4"/>
      <c r="R379" s="4"/>
      <c r="S379" s="4"/>
      <c r="T379" s="4"/>
      <c r="V379" s="11" t="str">
        <f>VLOOKUP(B379,'[9]Federal Grants'!$B$9:$W$430,22,FALSE)</f>
        <v>2017-480238-IDEA-341</v>
      </c>
      <c r="Z379" s="11" t="str">
        <f>VLOOKUP(B379,[24]!Table6623[[Agency Code 
(3)]:[DPI Grant Number 
(13)]],22,FALSE)</f>
        <v>17-480238-Pre-S-347</v>
      </c>
      <c r="AC379" s="4" t="str">
        <f>CONCATENATE("17","-",B379,"-",367,"-","CLC")</f>
        <v>17-480238-367-CLC</v>
      </c>
      <c r="AD379" s="10" t="str">
        <f>VLOOKUP(B379,'[13]Federal Grants'!$B$8:$W$26,22,FALSE)</f>
        <v>2016-17-480238-SPDG-349</v>
      </c>
      <c r="AF379" s="10" t="str">
        <f>VLOOKUP(B379,'[15]Federal Grants'!$B$9:$W$312,22,FALSE)</f>
        <v>17-480238-Title III A-391</v>
      </c>
      <c r="AH379" s="10" t="str">
        <f>VLOOKUP(B379,'[17]Federal Grants'!$B$9:$W$430,22,FALSE)</f>
        <v>17-480238-Title II-365</v>
      </c>
    </row>
    <row r="380" spans="1:34" x14ac:dyDescent="0.25">
      <c r="A380" s="10" t="s">
        <v>382</v>
      </c>
      <c r="B380" s="13" t="s">
        <v>896</v>
      </c>
      <c r="C380" s="10" t="str">
        <f t="shared" ref="C380:C382" si="70">CONCATENATE(2017,"-",B380,"-","SB","-",546)</f>
        <v>2017-365866-SB-546</v>
      </c>
      <c r="D380" s="10" t="str">
        <f t="shared" si="55"/>
        <v>2017-365866-NSL-547</v>
      </c>
      <c r="I380" s="9"/>
      <c r="K380" s="4"/>
      <c r="N380" s="4" t="str">
        <f>VLOOKUP(B380,'[5]Federal Grants'!$B$9:$W$430,22,FALSE)</f>
        <v>17-365866-Title I-141</v>
      </c>
      <c r="O380" s="4"/>
      <c r="P380" s="4"/>
      <c r="Q380" s="4"/>
      <c r="R380" s="4"/>
      <c r="S380" s="4"/>
      <c r="T380" s="4"/>
      <c r="V380" s="11" t="str">
        <f>VLOOKUP(B380,'[9]Federal Grants'!$B$9:$W$430,22,FALSE)</f>
        <v>2017-365866-IDEA-341</v>
      </c>
      <c r="Z380" s="11" t="str">
        <f>VLOOKUP(B380,[24]!Table6623[[Agency Code 
(3)]:[DPI Grant Number 
(13)]],22,FALSE)</f>
        <v>17-365866-Pre-S-347</v>
      </c>
      <c r="AC380" s="4"/>
      <c r="AF380" s="10" t="str">
        <f>VLOOKUP(B380,'[15]Federal Grants'!$B$9:$W$312,22,FALSE)</f>
        <v>17-365866-Title III A-391</v>
      </c>
      <c r="AH380" s="10" t="str">
        <f>VLOOKUP(B380,'[17]Federal Grants'!$B$9:$W$430,22,FALSE)</f>
        <v>17-365866-Title II-365</v>
      </c>
    </row>
    <row r="381" spans="1:34" x14ac:dyDescent="0.25">
      <c r="A381" s="10" t="s">
        <v>383</v>
      </c>
      <c r="B381" s="13" t="s">
        <v>897</v>
      </c>
      <c r="C381" s="10" t="str">
        <f t="shared" si="70"/>
        <v>2017-135901-SB-546</v>
      </c>
      <c r="D381" s="10" t="str">
        <f t="shared" si="55"/>
        <v>2017-135901-NSL-547</v>
      </c>
      <c r="E381" s="11" t="str">
        <f>CONCATENATE(2017,"-",B381,"-","NSL-Snacks","-",561)</f>
        <v>2017-135901-NSL-Snacks-561</v>
      </c>
      <c r="I381" s="9"/>
      <c r="K381" s="4"/>
      <c r="N381" s="4" t="str">
        <f>VLOOKUP(B381,'[5]Federal Grants'!$B$9:$W$430,22,FALSE)</f>
        <v>17-135901-Title I-141</v>
      </c>
      <c r="O381" s="4" t="str">
        <f>VLOOKUP(B381,'[6]Federal Grants'!$B$9:$W$44,22,FALSE)</f>
        <v>2017-135901-Focus-145</v>
      </c>
      <c r="P381" s="4"/>
      <c r="Q381" s="4"/>
      <c r="R381" s="4"/>
      <c r="S381" s="4"/>
      <c r="T381" s="4"/>
      <c r="V381" s="11" t="str">
        <f>VLOOKUP(B381,'[9]Federal Grants'!$B$9:$W$430,22,FALSE)</f>
        <v>2017-135901-IDEA-341</v>
      </c>
      <c r="Z381" s="11" t="str">
        <f>VLOOKUP(B381,[24]!Table6623[[Agency Code 
(3)]:[DPI Grant Number 
(13)]],22,FALSE)</f>
        <v>17-135901-Pre-S-347</v>
      </c>
      <c r="AC381" s="4"/>
      <c r="AF381" s="10" t="str">
        <f>VLOOKUP(B381,'[15]Federal Grants'!$B$9:$W$312,22,FALSE)</f>
        <v>17-135901-Title III A-391</v>
      </c>
      <c r="AH381" s="10" t="str">
        <f>VLOOKUP(B381,'[17]Federal Grants'!$B$9:$W$430,22,FALSE)</f>
        <v>17-135901-Title II-365</v>
      </c>
    </row>
    <row r="382" spans="1:34" x14ac:dyDescent="0.25">
      <c r="A382" s="10" t="s">
        <v>384</v>
      </c>
      <c r="B382" s="13" t="s">
        <v>898</v>
      </c>
      <c r="C382" s="10" t="str">
        <f t="shared" si="70"/>
        <v>2017-625985-SB-546</v>
      </c>
      <c r="D382" s="10" t="str">
        <f t="shared" si="55"/>
        <v>2017-625985-NSL-547</v>
      </c>
      <c r="I382" s="9" t="str">
        <f>VLOOKUP(B382,[38]Sheet1!$D$2:$F$180,3,FALSE)</f>
        <v>2017-625985-SFSP-586</v>
      </c>
      <c r="K382" s="4"/>
      <c r="N382" s="4" t="str">
        <f>VLOOKUP(B382,'[5]Federal Grants'!$B$9:$W$430,22,FALSE)</f>
        <v>17-625985-Title I-141</v>
      </c>
      <c r="O382" s="4"/>
      <c r="P382" s="4"/>
      <c r="Q382" s="4"/>
      <c r="R382" s="4"/>
      <c r="S382" s="4"/>
      <c r="T382" s="4"/>
      <c r="V382" s="11" t="str">
        <f>VLOOKUP(B382,'[9]Federal Grants'!$B$9:$W$430,22,FALSE)</f>
        <v>2017-625985-IDEA-341</v>
      </c>
      <c r="W382" s="11" t="str">
        <f>VLOOKUP(B382,'[10]Federal Grants'!$B$8:$W$66,22,FALSE)</f>
        <v>2017-625985-IDEA-342</v>
      </c>
      <c r="X382" s="10" t="str">
        <f>VLOOKUP(B382,'[11]Federal Grants'!$B$8:$W$80,22, FALSE)</f>
        <v>2017-625985-CP-CTE-400</v>
      </c>
      <c r="Z382" s="11" t="str">
        <f>VLOOKUP(B382,[24]!Table6623[[Agency Code 
(3)]:[DPI Grant Number 
(13)]],22,FALSE)</f>
        <v>17-625985-Pre-S-347</v>
      </c>
      <c r="AC382" s="4" t="str">
        <f>CONCATENATE("17","-",B382,"-",367,"-","CLC")</f>
        <v>17-625985-367-CLC</v>
      </c>
      <c r="AE382" s="10" t="str">
        <f>VLOOKUP(B382,'[14]Federal Grants'!$B$8:$W$33,22,FALSE)</f>
        <v>FY 2017-625985-R&amp;LI-368</v>
      </c>
      <c r="AF382" s="10" t="str">
        <f>VLOOKUP(B382,'[15]Federal Grants'!$B$9:$W$312,22,FALSE)</f>
        <v>17-625985-Title III A-391</v>
      </c>
      <c r="AH382" s="10" t="str">
        <f>VLOOKUP(B382,'[17]Federal Grants'!$B$9:$W$430,22,FALSE)</f>
        <v>17-625985-Title II-365</v>
      </c>
    </row>
    <row r="383" spans="1:34" x14ac:dyDescent="0.25">
      <c r="A383" s="10" t="s">
        <v>385</v>
      </c>
      <c r="B383" s="13" t="s">
        <v>899</v>
      </c>
      <c r="D383" s="10" t="str">
        <f t="shared" si="55"/>
        <v>2017-215992-NSL-547</v>
      </c>
      <c r="I383" s="9"/>
      <c r="K383" s="4"/>
      <c r="N383" s="4" t="str">
        <f>VLOOKUP(B383,'[5]Federal Grants'!$B$9:$W$430,22,FALSE)</f>
        <v>17-215992-Title I-141</v>
      </c>
      <c r="O383" s="4" t="str">
        <f>VLOOKUP(B383,'[6]Federal Grants'!$B$9:$W$44,22,FALSE)</f>
        <v>2017-215992-Focus-145</v>
      </c>
      <c r="P383" s="4"/>
      <c r="Q383" s="4"/>
      <c r="R383" s="4"/>
      <c r="S383" s="4"/>
      <c r="T383" s="4"/>
      <c r="V383" s="11" t="str">
        <f>VLOOKUP(B383,'[9]Federal Grants'!$B$9:$W$430,22,FALSE)</f>
        <v>2017-215992-IDEA-341</v>
      </c>
      <c r="Z383" s="11" t="str">
        <f>VLOOKUP(B383,[24]!Table6623[[Agency Code 
(3)]:[DPI Grant Number 
(13)]],22,FALSE)</f>
        <v>17-215992-Pre-S-347</v>
      </c>
      <c r="AC383" s="4"/>
      <c r="AF383" s="10" t="str">
        <f>VLOOKUP(B383,'[15]Federal Grants'!$B$9:$W$312,22,FALSE)</f>
        <v>17-215992-Title III A-391</v>
      </c>
      <c r="AH383" s="10" t="str">
        <f>VLOOKUP(B383,'[17]Federal Grants'!$B$9:$W$430,22,FALSE)</f>
        <v>17-215992-Title II-365</v>
      </c>
    </row>
    <row r="384" spans="1:34" x14ac:dyDescent="0.25">
      <c r="A384" s="10" t="s">
        <v>387</v>
      </c>
      <c r="B384" s="13" t="s">
        <v>900</v>
      </c>
      <c r="D384" s="10" t="str">
        <f t="shared" si="55"/>
        <v>2017-646022-NSL-547</v>
      </c>
      <c r="I384" s="9" t="str">
        <f>VLOOKUP(B384,[38]Sheet1!$D$2:$F$180,3,FALSE)</f>
        <v>2017-646022-SFSP-586</v>
      </c>
      <c r="K384" s="4"/>
      <c r="N384" s="4" t="str">
        <f>VLOOKUP(B384,'[5]Federal Grants'!$B$9:$W$430,22,FALSE)</f>
        <v>17-646022-Title I-141</v>
      </c>
      <c r="O384" s="4"/>
      <c r="P384" s="4"/>
      <c r="Q384" s="4"/>
      <c r="R384" s="4"/>
      <c r="S384" s="4"/>
      <c r="T384" s="4"/>
      <c r="V384" s="11" t="str">
        <f>VLOOKUP(B384,'[9]Federal Grants'!$B$9:$W$430,22,FALSE)</f>
        <v>2017-646022-IDEA-341</v>
      </c>
      <c r="Z384" s="11" t="str">
        <f>VLOOKUP(B384,[24]!Table6623[[Agency Code 
(3)]:[DPI Grant Number 
(13)]],22,FALSE)</f>
        <v>17-646022-Pre-S-347</v>
      </c>
      <c r="AC384" s="4"/>
      <c r="AF384" s="10" t="str">
        <f>VLOOKUP(B384,'[15]Federal Grants'!$B$9:$W$312,22,FALSE)</f>
        <v>17-646022-Title III A-391</v>
      </c>
      <c r="AH384" s="10" t="str">
        <f>VLOOKUP(B384,'[17]Federal Grants'!$B$9:$W$430,22,FALSE)</f>
        <v>17-646022-Title II-365</v>
      </c>
    </row>
    <row r="385" spans="1:36" x14ac:dyDescent="0.25">
      <c r="A385" s="10" t="s">
        <v>388</v>
      </c>
      <c r="B385" s="14" t="s">
        <v>901</v>
      </c>
      <c r="C385" s="10" t="str">
        <f t="shared" ref="C385" si="71">CONCATENATE(2017,"-",B385,"-","SB","-",546)</f>
        <v>2017-046027-SB-546</v>
      </c>
      <c r="D385" s="10" t="str">
        <f t="shared" si="55"/>
        <v>2017-046027-NSL-547</v>
      </c>
      <c r="I385" s="9" t="str">
        <f>VLOOKUP(B385,[38]Sheet1!$D$2:$F$180,3,FALSE)</f>
        <v>2017-046027-SFSP-586</v>
      </c>
      <c r="K385" s="4"/>
      <c r="N385" s="4" t="str">
        <f>VLOOKUP(B385,'[5]Federal Grants'!$B$9:$W$430,22,FALSE)</f>
        <v>17-046027-Title I-141</v>
      </c>
      <c r="O385" s="4"/>
      <c r="P385" s="4"/>
      <c r="Q385" s="4"/>
      <c r="R385" s="4"/>
      <c r="S385" s="4"/>
      <c r="T385" s="4"/>
      <c r="V385" s="11" t="str">
        <f>VLOOKUP(B385,'[9]Federal Grants'!$B$9:$W$430,22,FALSE)</f>
        <v>2017-046027-IDEA-341</v>
      </c>
      <c r="Z385" s="11" t="str">
        <f>VLOOKUP(B385,[24]!Table6623[[Agency Code 
(3)]:[DPI Grant Number 
(13)]],22,FALSE)</f>
        <v>17-046027-Pre-S-347</v>
      </c>
      <c r="AC385" s="4"/>
      <c r="AF385" s="10" t="str">
        <f>VLOOKUP(B385,'[15]Federal Grants'!$B$9:$W$312,22,FALSE)</f>
        <v>17-046027-Title III A-391</v>
      </c>
      <c r="AH385" s="10" t="str">
        <f>VLOOKUP(B385,'[17]Federal Grants'!$B$9:$W$430,22,FALSE)</f>
        <v>17-046027-Title II-365</v>
      </c>
    </row>
    <row r="386" spans="1:36" x14ac:dyDescent="0.25">
      <c r="A386" s="10" t="s">
        <v>389</v>
      </c>
      <c r="B386" s="13" t="s">
        <v>902</v>
      </c>
      <c r="I386" s="9"/>
      <c r="K386" s="4"/>
      <c r="N386" s="4" t="str">
        <f>VLOOKUP(B386,'[5]Federal Grants'!$B$9:$W$430,22,FALSE)</f>
        <v>17-156069-Title I-141</v>
      </c>
      <c r="O386" s="4"/>
      <c r="P386" s="4"/>
      <c r="Q386" s="4"/>
      <c r="R386" s="4"/>
      <c r="S386" s="4"/>
      <c r="T386" s="4"/>
      <c r="V386" s="11" t="str">
        <f>VLOOKUP(B386,'[9]Federal Grants'!$B$9:$W$430,22,FALSE)</f>
        <v>2017-156069-IDEA-341</v>
      </c>
      <c r="Z386" s="11" t="str">
        <f>VLOOKUP(B386,[24]!Table6623[[Agency Code 
(3)]:[DPI Grant Number 
(13)]],22,FALSE)</f>
        <v>17-156069-Pre-S-347</v>
      </c>
      <c r="AC386" s="4"/>
      <c r="AH386" s="10" t="str">
        <f>VLOOKUP(B386,'[17]Federal Grants'!$B$9:$W$430,22,FALSE)</f>
        <v>17-156069-Title II-365</v>
      </c>
    </row>
    <row r="387" spans="1:36" x14ac:dyDescent="0.25">
      <c r="A387" s="10" t="s">
        <v>390</v>
      </c>
      <c r="B387" s="13" t="s">
        <v>903</v>
      </c>
      <c r="I387" s="9"/>
      <c r="K387" s="4"/>
      <c r="N387" s="4" t="str">
        <f>VLOOKUP(B387,'[5]Federal Grants'!$B$9:$W$430,22,FALSE)</f>
        <v>17-516104-Title I-141</v>
      </c>
      <c r="O387" s="4"/>
      <c r="P387" s="4"/>
      <c r="Q387" s="4"/>
      <c r="R387" s="4"/>
      <c r="S387" s="4"/>
      <c r="T387" s="4"/>
      <c r="V387" s="11" t="str">
        <f>VLOOKUP(B387,'[9]Federal Grants'!$B$9:$W$430,22,FALSE)</f>
        <v>2017-516104-IDEA-341</v>
      </c>
      <c r="Z387" s="11" t="str">
        <f>VLOOKUP(B387,[24]!Table6623[[Agency Code 
(3)]:[DPI Grant Number 
(13)]],22,FALSE)</f>
        <v>17-516104-Pre-S-347</v>
      </c>
      <c r="AC387" s="4"/>
      <c r="AH387" s="10" t="str">
        <f>VLOOKUP(B387,'[17]Federal Grants'!$B$9:$W$430,22,FALSE)</f>
        <v>17-516104-Title II-365</v>
      </c>
    </row>
    <row r="388" spans="1:36" x14ac:dyDescent="0.25">
      <c r="A388" s="10" t="s">
        <v>391</v>
      </c>
      <c r="B388" s="13" t="s">
        <v>904</v>
      </c>
      <c r="C388" s="10" t="str">
        <f t="shared" ref="C388" si="72">CONCATENATE(2017,"-",B388,"-","SB","-",546)</f>
        <v>2017-516113-SB-546</v>
      </c>
      <c r="G388" s="10" t="str">
        <f>VLOOKUP(B388,[39]Sheet1!$D$2:$F$107,3,FALSE)</f>
        <v>2017-516113-SMP-548</v>
      </c>
      <c r="I388" s="9"/>
      <c r="K388" s="4"/>
      <c r="N388" s="4" t="str">
        <f>VLOOKUP(B388,'[5]Federal Grants'!$B$9:$W$430,22,FALSE)</f>
        <v>17-516113-Title I-141</v>
      </c>
      <c r="O388" s="4"/>
      <c r="P388" s="4"/>
      <c r="Q388" s="4"/>
      <c r="R388" s="4"/>
      <c r="S388" s="4"/>
      <c r="T388" s="4"/>
      <c r="V388" s="11" t="str">
        <f>VLOOKUP(B388,'[9]Federal Grants'!$B$9:$W$430,22,FALSE)</f>
        <v>2017-516113-IDEA-341</v>
      </c>
      <c r="Z388" s="11" t="str">
        <f>VLOOKUP(B388,[24]!Table6623[[Agency Code 
(3)]:[DPI Grant Number 
(13)]],22,FALSE)</f>
        <v>17-516113-Pre-S-347</v>
      </c>
      <c r="AC388" s="4"/>
      <c r="AF388" s="10" t="str">
        <f>VLOOKUP(B388,'[15]Federal Grants'!$B$9:$W$312,22,FALSE)</f>
        <v>17-516113-Title III A-391</v>
      </c>
      <c r="AH388" s="10" t="str">
        <f>VLOOKUP(B388,'[17]Federal Grants'!$B$9:$W$430,22,FALSE)</f>
        <v>17-516113-Title II-365</v>
      </c>
    </row>
    <row r="389" spans="1:36" x14ac:dyDescent="0.25">
      <c r="A389" s="10" t="s">
        <v>392</v>
      </c>
      <c r="B389" s="13" t="s">
        <v>905</v>
      </c>
      <c r="D389" s="10" t="str">
        <f>CONCATENATE(2017,"-",B389,"-","NSL","-",547)</f>
        <v>2017-516083-NSL-547</v>
      </c>
      <c r="E389" s="42"/>
      <c r="G389" s="10" t="str">
        <f>VLOOKUP(B389,[39]Sheet1!$D$2:$F$107,3,FALSE)</f>
        <v>2017-516083-SMP-548</v>
      </c>
      <c r="I389" s="9"/>
      <c r="K389" s="4"/>
      <c r="N389" s="4" t="str">
        <f>VLOOKUP(B389,'[5]Federal Grants'!$B$9:$W$430,22,FALSE)</f>
        <v>17-516083-Title I-141</v>
      </c>
      <c r="O389" s="4"/>
      <c r="P389" s="4"/>
      <c r="Q389" s="4"/>
      <c r="R389" s="4"/>
      <c r="S389" s="4"/>
      <c r="T389" s="4"/>
      <c r="V389" s="11" t="str">
        <f>VLOOKUP(B389,'[9]Federal Grants'!$B$9:$W$430,22,FALSE)</f>
        <v>2017-516083-IDEA-341</v>
      </c>
      <c r="Z389" s="11" t="str">
        <f>VLOOKUP(B389,[24]!Table6623[[Agency Code 
(3)]:[DPI Grant Number 
(13)]],22,FALSE)</f>
        <v>17-516083-Pre-S-347</v>
      </c>
      <c r="AC389" s="4"/>
      <c r="AH389" s="10" t="str">
        <f>VLOOKUP(B389,'[17]Federal Grants'!$B$9:$W$430,22,FALSE)</f>
        <v>17-516083-Title II-365</v>
      </c>
    </row>
    <row r="390" spans="1:36" x14ac:dyDescent="0.25">
      <c r="A390" s="10" t="s">
        <v>393</v>
      </c>
      <c r="B390" s="13" t="s">
        <v>906</v>
      </c>
      <c r="C390" s="10" t="str">
        <f t="shared" ref="C390:C392" si="73">CONCATENATE(2017,"-",B390,"-","SB","-",546)</f>
        <v>2017-286118-SB-546</v>
      </c>
      <c r="D390" s="10" t="str">
        <f>CONCATENATE(2017,"-",B390,"-","NSL","-",547)</f>
        <v>2017-286118-NSL-547</v>
      </c>
      <c r="E390" s="42"/>
      <c r="I390" s="9"/>
      <c r="K390" s="4"/>
      <c r="N390" s="4" t="str">
        <f>VLOOKUP(B390,'[5]Federal Grants'!$B$9:$W$430,22,FALSE)</f>
        <v>17-286118-Title I-141</v>
      </c>
      <c r="O390" s="4"/>
      <c r="P390" s="4"/>
      <c r="Q390" s="4"/>
      <c r="R390" s="4"/>
      <c r="S390" s="4"/>
      <c r="T390" s="4"/>
      <c r="V390" s="11" t="str">
        <f>VLOOKUP(B390,'[9]Federal Grants'!$B$9:$W$430,22,FALSE)</f>
        <v>2017-286118-IDEA-341</v>
      </c>
      <c r="Z390" s="11" t="str">
        <f>VLOOKUP(B390,[24]!Table6623[[Agency Code 
(3)]:[DPI Grant Number 
(13)]],22,FALSE)</f>
        <v>17-286118-Pre-S-347</v>
      </c>
      <c r="AC390" s="4"/>
      <c r="AF390" s="10" t="str">
        <f>VLOOKUP(B390,'[15]Federal Grants'!$B$9:$W$312,22,FALSE)</f>
        <v>17-286118-Title III A-391</v>
      </c>
      <c r="AH390" s="10" t="str">
        <f>VLOOKUP(B390,'[17]Federal Grants'!$B$9:$W$430,22,FALSE)</f>
        <v>17-286118-Title II-365</v>
      </c>
    </row>
    <row r="391" spans="1:36" x14ac:dyDescent="0.25">
      <c r="A391" s="10" t="s">
        <v>394</v>
      </c>
      <c r="B391" s="13" t="s">
        <v>907</v>
      </c>
      <c r="C391" s="10" t="str">
        <f t="shared" si="73"/>
        <v>2017-286125-SB-546</v>
      </c>
      <c r="D391" s="10" t="str">
        <f>CONCATENATE(2017,"-",B391,"-","NSL","-",547)</f>
        <v>2017-286125-NSL-547</v>
      </c>
      <c r="E391" s="42"/>
      <c r="I391" s="9" t="str">
        <f>VLOOKUP(B391,[38]Sheet1!$D$2:$F$180,3,FALSE)</f>
        <v>2017-286125-SFSP-586</v>
      </c>
      <c r="K391" s="4"/>
      <c r="N391" s="4" t="str">
        <f>VLOOKUP(B391,'[5]Federal Grants'!$B$9:$W$430,22,FALSE)</f>
        <v>17-286125-Title I-141</v>
      </c>
      <c r="O391" s="4"/>
      <c r="P391" s="4"/>
      <c r="Q391" s="4"/>
      <c r="R391" s="4"/>
      <c r="S391" s="4"/>
      <c r="T391" s="4"/>
      <c r="V391" s="11" t="str">
        <f>VLOOKUP(B391,'[9]Federal Grants'!$B$9:$W$430,22,FALSE)</f>
        <v>2017-286125-IDEA-341</v>
      </c>
      <c r="X391" s="10" t="str">
        <f>VLOOKUP(B391,'[11]Federal Grants'!$B$8:$W$80,22, FALSE)</f>
        <v>2017-286125-CP-CTE-400</v>
      </c>
      <c r="Z391" s="11" t="str">
        <f>VLOOKUP(B391,[24]!Table6623[[Agency Code 
(3)]:[DPI Grant Number 
(13)]],22,FALSE)</f>
        <v>17-286125-Pre-S-347</v>
      </c>
      <c r="AC391" s="4"/>
      <c r="AD391" s="10" t="str">
        <f>VLOOKUP(B391,'[13]Federal Grants'!$B$8:$W$26,22,FALSE)</f>
        <v>2016-17-286125-SPDG-349</v>
      </c>
      <c r="AF391" s="10" t="str">
        <f>VLOOKUP(B391,'[15]Federal Grants'!$B$9:$W$312,22,FALSE)</f>
        <v>17-286125-Title III A-391</v>
      </c>
      <c r="AH391" s="10" t="str">
        <f>VLOOKUP(B391,'[17]Federal Grants'!$B$9:$W$430,22,FALSE)</f>
        <v>17-286125-Title II-365</v>
      </c>
    </row>
    <row r="392" spans="1:36" x14ac:dyDescent="0.25">
      <c r="A392" s="10" t="s">
        <v>395</v>
      </c>
      <c r="B392" s="13" t="s">
        <v>908</v>
      </c>
      <c r="C392" s="10" t="str">
        <f t="shared" si="73"/>
        <v>2017-676174-SB-546</v>
      </c>
      <c r="D392" s="10" t="str">
        <f>CONCATENATE(2017,"-",B392,"-","NSL","-",547)</f>
        <v>2017-676174-NSL-547</v>
      </c>
      <c r="E392" s="42"/>
      <c r="F392" s="11" t="str">
        <f>CONCATENATE(2017,"-",B392,"-","NSL-Snacks","-",566)</f>
        <v>2017-676174-NSL-Snacks-566</v>
      </c>
      <c r="I392" s="9" t="str">
        <f>VLOOKUP(B392,[38]Sheet1!$D$2:$F$180,3,FALSE)</f>
        <v>2017-676174-SFSP-586</v>
      </c>
      <c r="K392" s="4" t="str">
        <f>VLOOKUP(B392,'[2]Federal Grants'!$B$8:$W$57,22,FALSE)</f>
        <v>2016-676174-FF&amp;VP-594</v>
      </c>
      <c r="L392" s="11" t="str">
        <f>VLOOKUP(B392,'[3]Federal Grants'!$B$9:$W$58,22,0)</f>
        <v>2017-676174-FF&amp;V-376</v>
      </c>
      <c r="N392" s="4" t="str">
        <f>VLOOKUP(B392,'[5]Federal Grants'!$B$9:$W$430,22,FALSE)</f>
        <v>17-676174-Title I-141</v>
      </c>
      <c r="O392" s="4"/>
      <c r="P392" s="4"/>
      <c r="Q392" s="4"/>
      <c r="R392" s="4"/>
      <c r="S392" s="4"/>
      <c r="T392" s="4"/>
      <c r="V392" s="11" t="str">
        <f>VLOOKUP(B392,'[9]Federal Grants'!$B$9:$W$430,22,FALSE)</f>
        <v>2017-676174-IDEA-341</v>
      </c>
      <c r="Z392" s="11" t="str">
        <f>VLOOKUP(B392,[24]!Table6623[[Agency Code 
(3)]:[DPI Grant Number 
(13)]],22,FALSE)</f>
        <v>17-676174-Pre-S-347</v>
      </c>
      <c r="AC392" s="4"/>
      <c r="AF392" s="10" t="str">
        <f>VLOOKUP(B392,'[15]Federal Grants'!$B$9:$W$312,22,FALSE)</f>
        <v>17-676174-Title III A-391</v>
      </c>
      <c r="AH392" s="10" t="str">
        <f>VLOOKUP(B392,'[17]Federal Grants'!$B$9:$W$430,22,FALSE)</f>
        <v>17-676174-Title II-365</v>
      </c>
    </row>
    <row r="393" spans="1:36" x14ac:dyDescent="0.25">
      <c r="A393" s="10" t="s">
        <v>396</v>
      </c>
      <c r="B393" s="13" t="s">
        <v>909</v>
      </c>
      <c r="E393" s="42"/>
      <c r="G393" s="10" t="str">
        <f>VLOOKUP(B393,[39]Sheet1!$D$2:$F$107,3,FALSE)</f>
        <v>2017-136181-SMP-548</v>
      </c>
      <c r="I393" s="9"/>
      <c r="K393" s="4"/>
      <c r="N393" s="4" t="str">
        <f>VLOOKUP(B393,'[5]Federal Grants'!$B$9:$W$430,22,FALSE)</f>
        <v>17-136181-Title I-141</v>
      </c>
      <c r="O393" s="4"/>
      <c r="P393" s="4"/>
      <c r="Q393" s="4"/>
      <c r="R393" s="4"/>
      <c r="S393" s="4"/>
      <c r="T393" s="4"/>
      <c r="V393" s="11" t="str">
        <f>VLOOKUP(B393,'[9]Federal Grants'!$B$9:$W$430,22,FALSE)</f>
        <v>2017-136181-IDEA-341</v>
      </c>
      <c r="X393" s="10" t="str">
        <f>VLOOKUP(B393,'[11]Federal Grants'!$B$8:$W$80,22, FALSE)</f>
        <v>2017-136181-CP-CTE-400</v>
      </c>
      <c r="Z393" s="11" t="str">
        <f>VLOOKUP(B393,[24]!Table6623[[Agency Code 
(3)]:[DPI Grant Number 
(13)]],22,FALSE)</f>
        <v>17-136181-Pre-S-347</v>
      </c>
      <c r="AC393" s="4"/>
      <c r="AH393" s="10" t="str">
        <f>VLOOKUP(B393,'[17]Federal Grants'!$B$9:$W$430,22,FALSE)</f>
        <v>17-136181-Title II-365</v>
      </c>
    </row>
    <row r="394" spans="1:36" x14ac:dyDescent="0.25">
      <c r="A394" s="10" t="s">
        <v>397</v>
      </c>
      <c r="B394" s="13" t="s">
        <v>910</v>
      </c>
      <c r="C394" s="10" t="str">
        <f t="shared" ref="C394" si="74">CONCATENATE(2017,"-",B394,"-","SB","-",546)</f>
        <v>2017-686195-SB-546</v>
      </c>
      <c r="D394" s="10" t="str">
        <f t="shared" ref="D394:D411" si="75">CONCATENATE(2017,"-",B394,"-","NSL","-",547)</f>
        <v>2017-686195-NSL-547</v>
      </c>
      <c r="E394" s="42"/>
      <c r="I394" s="9" t="str">
        <f>VLOOKUP(B394,[38]Sheet1!$D$2:$F$180,3,FALSE)</f>
        <v>2017-686195-SFSP-586</v>
      </c>
      <c r="K394" s="4"/>
      <c r="N394" s="4" t="str">
        <f>VLOOKUP(B394,'[5]Federal Grants'!$B$9:$W$430,22,FALSE)</f>
        <v>17-686195-Title I-141</v>
      </c>
      <c r="O394" s="4"/>
      <c r="P394" s="4"/>
      <c r="Q394" s="4"/>
      <c r="R394" s="4"/>
      <c r="S394" s="5" t="s">
        <v>2026</v>
      </c>
      <c r="T394" s="4"/>
      <c r="V394" s="11" t="str">
        <f>VLOOKUP(B394,'[9]Federal Grants'!$B$9:$W$430,22,FALSE)</f>
        <v>2017-686195-IDEA-341</v>
      </c>
      <c r="X394" s="10" t="str">
        <f>VLOOKUP(B394,'[11]Federal Grants'!$B$8:$W$80,22, FALSE)</f>
        <v>2017-686195-CP-CTE-400</v>
      </c>
      <c r="Z394" s="11" t="str">
        <f>VLOOKUP(B394,[24]!Table6623[[Agency Code 
(3)]:[DPI Grant Number 
(13)]],22,FALSE)</f>
        <v>17-686195-Pre-S-347</v>
      </c>
      <c r="AC394" s="4"/>
      <c r="AF394" s="10" t="str">
        <f>VLOOKUP(B394,'[15]Federal Grants'!$B$9:$W$312,22,FALSE)</f>
        <v>17-686195-Title III A-391</v>
      </c>
      <c r="AH394" s="10" t="str">
        <f>VLOOKUP(B394,'[17]Federal Grants'!$B$9:$W$430,22,FALSE)</f>
        <v>17-686195-Title II-365</v>
      </c>
    </row>
    <row r="395" spans="1:36" x14ac:dyDescent="0.25">
      <c r="A395" s="10" t="s">
        <v>398</v>
      </c>
      <c r="B395" s="13" t="s">
        <v>911</v>
      </c>
      <c r="D395" s="10" t="str">
        <f t="shared" si="75"/>
        <v>2017-206216-NSL-547</v>
      </c>
      <c r="E395" s="11" t="str">
        <f>CONCATENATE(2017,"-",B395,"-","NSL-Snacks","-",561)</f>
        <v>2017-206216-NSL-Snacks-561</v>
      </c>
      <c r="G395" s="10" t="str">
        <f>VLOOKUP(B395,[39]Sheet1!$D$2:$F$107,3,FALSE)</f>
        <v>2017-206216-SMP-548</v>
      </c>
      <c r="I395" s="9"/>
      <c r="K395" s="4"/>
      <c r="N395" s="4" t="str">
        <f>VLOOKUP(B395,'[5]Federal Grants'!$B$9:$W$430,22,FALSE)</f>
        <v>17-206216-Title I-141</v>
      </c>
      <c r="O395" s="4"/>
      <c r="P395" s="4"/>
      <c r="Q395" s="4"/>
      <c r="R395" s="4"/>
      <c r="S395" s="4"/>
      <c r="T395" s="4"/>
      <c r="V395" s="11" t="str">
        <f>VLOOKUP(B395,'[9]Federal Grants'!$B$9:$W$430,22,FALSE)</f>
        <v>2017-206216-IDEA-341</v>
      </c>
      <c r="Z395" s="11" t="str">
        <f>VLOOKUP(B395,[24]!Table6623[[Agency Code 
(3)]:[DPI Grant Number 
(13)]],22,FALSE)</f>
        <v>17-206216-Pre-S-347</v>
      </c>
      <c r="AC395" s="4" t="str">
        <f>CONCATENATE("17","-",B395,"-",367,"-","CLC")</f>
        <v>17-206216-367-CLC</v>
      </c>
      <c r="AH395" s="10" t="str">
        <f>VLOOKUP(B395,'[17]Federal Grants'!$B$9:$W$430,22,FALSE)</f>
        <v>17-206216-Title II-365</v>
      </c>
    </row>
    <row r="396" spans="1:36" x14ac:dyDescent="0.25">
      <c r="A396" s="10" t="s">
        <v>399</v>
      </c>
      <c r="B396" s="13" t="s">
        <v>912</v>
      </c>
      <c r="C396" s="10" t="str">
        <f t="shared" ref="C396" si="76">CONCATENATE(2017,"-",B396,"-","SB","-",546)</f>
        <v>2017-376223-SB-546</v>
      </c>
      <c r="D396" s="10" t="str">
        <f t="shared" si="75"/>
        <v>2017-376223-NSL-547</v>
      </c>
      <c r="E396" s="11" t="str">
        <f>CONCATENATE(2017,"-",B396,"-","NSL-Snacks","-",561)</f>
        <v>2017-376223-NSL-Snacks-561</v>
      </c>
      <c r="F396" s="11" t="str">
        <f>CONCATENATE(2017,"-",B396,"-","NSL-Snacks","-",566)</f>
        <v>2017-376223-NSL-Snacks-566</v>
      </c>
      <c r="G396" s="10" t="str">
        <f>VLOOKUP(B396,[39]Sheet1!$D$2:$F$107,3,FALSE)</f>
        <v>2017-376223-SMP-548</v>
      </c>
      <c r="I396" s="9" t="str">
        <f>VLOOKUP(B396,[38]Sheet1!$D$2:$F$180,3,FALSE)</f>
        <v>2017-376223-SFSP-586</v>
      </c>
      <c r="K396" s="4"/>
      <c r="N396" s="4" t="str">
        <f>VLOOKUP(B396,'[5]Federal Grants'!$B$9:$W$430,22,FALSE)</f>
        <v>17-376223-Title I-141</v>
      </c>
      <c r="O396" s="4"/>
      <c r="P396" s="4"/>
      <c r="Q396" s="4"/>
      <c r="R396" s="4"/>
      <c r="S396" s="4"/>
      <c r="T396" s="4"/>
      <c r="V396" s="11" t="str">
        <f>VLOOKUP(B396,'[9]Federal Grants'!$B$9:$W$430,22,FALSE)</f>
        <v>2017-376223-IDEA-341</v>
      </c>
      <c r="X396" s="10" t="str">
        <f>VLOOKUP(B396,'[11]Federal Grants'!$B$8:$W$80,22, FALSE)</f>
        <v>2017-376223-CP-CTE-400</v>
      </c>
      <c r="Z396" s="11" t="str">
        <f>VLOOKUP(B396,[24]!Table6623[[Agency Code 
(3)]:[DPI Grant Number 
(13)]],22,FALSE)</f>
        <v>17-376223-Pre-S-347</v>
      </c>
      <c r="AC396" s="4" t="str">
        <f>CONCATENATE("17","-",B396,"-",367,"-","CLC")</f>
        <v>17-376223-367-CLC</v>
      </c>
      <c r="AF396" s="10" t="str">
        <f>VLOOKUP(B396,'[15]Federal Grants'!$B$9:$W$312,22,FALSE)</f>
        <v>17-376223-Title III A-391</v>
      </c>
      <c r="AH396" s="10" t="str">
        <f>VLOOKUP(B396,'[17]Federal Grants'!$B$9:$W$430,22,FALSE)</f>
        <v>17-376223-Title II-365</v>
      </c>
      <c r="AJ396" s="11" t="str">
        <f>VLOOKUP(B396,'[19]Federal Grants'!$B$8:$W$22,22,FALSE)</f>
        <v>2016-17-376223-WILY-334</v>
      </c>
    </row>
    <row r="397" spans="1:36" x14ac:dyDescent="0.25">
      <c r="A397" s="10" t="s">
        <v>400</v>
      </c>
      <c r="B397" s="13" t="s">
        <v>913</v>
      </c>
      <c r="D397" s="10" t="str">
        <f t="shared" si="75"/>
        <v>2017-386230-NSL-547</v>
      </c>
      <c r="E397" s="42"/>
      <c r="I397" s="9" t="str">
        <f>VLOOKUP(B397,[38]Sheet1!$D$2:$F$180,3,FALSE)</f>
        <v>2017-386230-SFSP-586</v>
      </c>
      <c r="K397" s="4"/>
      <c r="N397" s="4" t="str">
        <f>VLOOKUP(B397,'[5]Federal Grants'!$B$9:$W$430,22,FALSE)</f>
        <v>17-386230-Title I-141</v>
      </c>
      <c r="O397" s="4"/>
      <c r="P397" s="4"/>
      <c r="Q397" s="4"/>
      <c r="R397" s="4"/>
      <c r="S397" s="4"/>
      <c r="T397" s="4"/>
      <c r="V397" s="11" t="str">
        <f>VLOOKUP(B397,'[9]Federal Grants'!$B$9:$W$430,22,FALSE)</f>
        <v>2017-386230-IDEA-341</v>
      </c>
      <c r="Z397" s="11" t="str">
        <f>VLOOKUP(B397,[24]!Table6623[[Agency Code 
(3)]:[DPI Grant Number 
(13)]],22,FALSE)</f>
        <v>17-386230-Pre-S-347</v>
      </c>
      <c r="AC397" s="4"/>
      <c r="AF397" s="10" t="str">
        <f>VLOOKUP(B397,'[15]Federal Grants'!$B$9:$W$312,22,FALSE)</f>
        <v>17-386230-Title III A-391</v>
      </c>
      <c r="AH397" s="10" t="str">
        <f>VLOOKUP(B397,'[17]Federal Grants'!$B$9:$W$430,22,FALSE)</f>
        <v>17-386230-Title II-365</v>
      </c>
    </row>
    <row r="398" spans="1:36" x14ac:dyDescent="0.25">
      <c r="A398" s="10" t="s">
        <v>401</v>
      </c>
      <c r="B398" s="13" t="s">
        <v>914</v>
      </c>
      <c r="D398" s="10" t="str">
        <f t="shared" si="75"/>
        <v>2017-696237-NSL-547</v>
      </c>
      <c r="E398" s="42"/>
      <c r="F398" s="11" t="str">
        <f>CONCATENATE(2017,"-",B398,"-","NSL-Snacks","-",566)</f>
        <v>2017-696237-NSL-Snacks-566</v>
      </c>
      <c r="I398" s="9" t="str">
        <f>VLOOKUP(B398,[38]Sheet1!$D$2:$F$180,3,FALSE)</f>
        <v>2017-696237-SFSP-586</v>
      </c>
      <c r="K398" s="4"/>
      <c r="N398" s="4" t="str">
        <f>VLOOKUP(B398,'[5]Federal Grants'!$B$9:$W$430,22,FALSE)</f>
        <v>17-696237-Title I-141</v>
      </c>
      <c r="O398" s="4"/>
      <c r="P398" s="4"/>
      <c r="Q398" s="4"/>
      <c r="R398" s="4"/>
      <c r="S398" s="4"/>
      <c r="T398" s="4"/>
      <c r="U398" s="10" t="str">
        <f>VLOOKUP(B398,'[8]Federal Grants'!$B$16:$W$18,22,FALSE)</f>
        <v>2016-696237-Mig. Summer-142</v>
      </c>
      <c r="V398" s="11" t="str">
        <f>VLOOKUP(B398,'[9]Federal Grants'!$B$9:$W$430,22,FALSE)</f>
        <v>2017-696237-IDEA-341</v>
      </c>
      <c r="Z398" s="11" t="str">
        <f>VLOOKUP(B398,[24]!Table6623[[Agency Code 
(3)]:[DPI Grant Number 
(13)]],22,FALSE)</f>
        <v>17-696237-Pre-S-347</v>
      </c>
      <c r="AC398" s="4" t="str">
        <f>CONCATENATE("17","-",B398,"-",367,"-","CLC")</f>
        <v>17-696237-367-CLC</v>
      </c>
      <c r="AE398" s="10" t="str">
        <f>VLOOKUP(B398,'[14]Federal Grants'!$B$8:$W$33,22,FALSE)</f>
        <v>FY 2017-696237-R&amp;LI-368</v>
      </c>
      <c r="AF398" s="10" t="str">
        <f>VLOOKUP(B398,'[15]Federal Grants'!$B$9:$W$312,22,FALSE)</f>
        <v>17-696237-Title III A-391</v>
      </c>
      <c r="AH398" s="10" t="str">
        <f>VLOOKUP(B398,'[17]Federal Grants'!$B$9:$W$430,22,FALSE)</f>
        <v>17-696237-Title II-365</v>
      </c>
    </row>
    <row r="399" spans="1:36" x14ac:dyDescent="0.25">
      <c r="A399" s="10" t="s">
        <v>402</v>
      </c>
      <c r="B399" s="13" t="s">
        <v>915</v>
      </c>
      <c r="D399" s="10" t="str">
        <f t="shared" si="75"/>
        <v>2017-406244-NSL-547</v>
      </c>
      <c r="E399" s="42"/>
      <c r="I399" s="9"/>
      <c r="K399" s="4"/>
      <c r="N399" s="4" t="str">
        <f>VLOOKUP(B399,'[5]Federal Grants'!$B$9:$W$430,22,FALSE)</f>
        <v>17-406244-Title I-141</v>
      </c>
      <c r="O399" s="4"/>
      <c r="P399" s="4"/>
      <c r="Q399" s="4"/>
      <c r="R399" s="10" t="s">
        <v>2041</v>
      </c>
      <c r="S399" s="4"/>
      <c r="T399" s="4"/>
      <c r="V399" s="11" t="str">
        <f>VLOOKUP(B399,'[9]Federal Grants'!$B$9:$W$430,22,FALSE)</f>
        <v>2017-406244-IDEA-341</v>
      </c>
      <c r="X399" s="10" t="str">
        <f>VLOOKUP(B399,'[11]Federal Grants'!$B$8:$W$80,22, FALSE)</f>
        <v>2017-406244-CP-CTE-400</v>
      </c>
      <c r="Z399" s="11" t="str">
        <f>VLOOKUP(B399,[24]!Table6623[[Agency Code 
(3)]:[DPI Grant Number 
(13)]],22,FALSE)</f>
        <v>17-406244-Pre-S-347</v>
      </c>
      <c r="AC399" s="4"/>
      <c r="AF399" s="10" t="str">
        <f>VLOOKUP(B399,'[15]Federal Grants'!$B$9:$W$312,22,FALSE)</f>
        <v>17-406244-Title III A-391</v>
      </c>
      <c r="AH399" s="10" t="str">
        <f>VLOOKUP(B399,'[17]Federal Grants'!$B$9:$W$430,22,FALSE)</f>
        <v>17-406244-Title II-365</v>
      </c>
    </row>
    <row r="400" spans="1:36" x14ac:dyDescent="0.25">
      <c r="A400" s="10" t="s">
        <v>403</v>
      </c>
      <c r="B400" s="13" t="s">
        <v>916</v>
      </c>
      <c r="D400" s="10" t="str">
        <f t="shared" si="75"/>
        <v>2017-126251-NSL-547</v>
      </c>
      <c r="E400" s="42"/>
      <c r="I400" s="9" t="str">
        <f>VLOOKUP(B400,[38]Sheet1!$D$2:$F$180,3,FALSE)</f>
        <v>2017-126251-SFSP-586</v>
      </c>
      <c r="K400" s="4"/>
      <c r="N400" s="4" t="str">
        <f>VLOOKUP(B400,'[5]Federal Grants'!$B$9:$W$430,22,FALSE)</f>
        <v>17-126251-Title I-141</v>
      </c>
      <c r="O400" s="4"/>
      <c r="P400" s="4"/>
      <c r="Q400" s="4"/>
      <c r="R400" s="4"/>
      <c r="S400" s="4"/>
      <c r="T400" s="4"/>
      <c r="V400" s="11" t="str">
        <f>VLOOKUP(B400,'[9]Federal Grants'!$B$9:$W$430,22,FALSE)</f>
        <v>2017-126251-IDEA-341</v>
      </c>
      <c r="Z400" s="11" t="str">
        <f>VLOOKUP(B400,[24]!Table6623[[Agency Code 
(3)]:[DPI Grant Number 
(13)]],22,FALSE)</f>
        <v>17-126251-Pre-S-347</v>
      </c>
      <c r="AC400" s="4"/>
      <c r="AH400" s="10" t="str">
        <f>VLOOKUP(B400,'[17]Federal Grants'!$B$9:$W$430,22,FALSE)</f>
        <v>17-126251-Title II-365</v>
      </c>
    </row>
    <row r="401" spans="1:37" x14ac:dyDescent="0.25">
      <c r="A401" s="10" t="s">
        <v>404</v>
      </c>
      <c r="B401" s="14" t="s">
        <v>917</v>
      </c>
      <c r="D401" s="10" t="str">
        <f t="shared" si="75"/>
        <v>2017-076293-NSL-547</v>
      </c>
      <c r="E401" s="42"/>
      <c r="F401" s="11" t="str">
        <f>CONCATENATE(2017,"-",B401,"-","NSL-Snacks","-",566)</f>
        <v>2017-076293-NSL-Snacks-566</v>
      </c>
      <c r="I401" s="9" t="str">
        <f>VLOOKUP(B401,[38]Sheet1!$D$2:$F$180,3,FALSE)</f>
        <v>2017-076293-SFSP-586</v>
      </c>
      <c r="K401" s="4" t="str">
        <f>VLOOKUP(B401,'[2]Federal Grants'!$B$8:$W$57,22,FALSE)</f>
        <v>2016-076293-FF&amp;VP-594</v>
      </c>
      <c r="L401" s="11" t="str">
        <f>VLOOKUP(B401,'[3]Federal Grants'!$B$9:$W$58,22,0)</f>
        <v>2017-076293-FF&amp;V-376</v>
      </c>
      <c r="N401" s="4" t="str">
        <f>VLOOKUP(B401,'[5]Federal Grants'!$B$9:$W$430,22,FALSE)</f>
        <v>17-076293-Title I-141</v>
      </c>
      <c r="O401" s="4"/>
      <c r="P401" s="4"/>
      <c r="Q401" s="4"/>
      <c r="R401" s="4"/>
      <c r="S401" s="4"/>
      <c r="T401" s="4"/>
      <c r="V401" s="11" t="str">
        <f>VLOOKUP(B401,'[9]Federal Grants'!$B$9:$W$430,22,FALSE)</f>
        <v>2017-076293-IDEA-341</v>
      </c>
      <c r="Z401" s="11" t="str">
        <f>VLOOKUP(B401,[24]!Table6623[[Agency Code 
(3)]:[DPI Grant Number 
(13)]],22,FALSE)</f>
        <v>17-076293-Pre-S-347</v>
      </c>
      <c r="AB401" s="10" t="e">
        <f>VLOOKUP(B401,'[12]Federal Grants'!$B$8:$W$22,22,FALSE)</f>
        <v>#N/A</v>
      </c>
      <c r="AC401" s="4" t="str">
        <f>CONCATENATE("17","-",B401,"-",367,"-","CLC")</f>
        <v>17-076293-367-CLC</v>
      </c>
      <c r="AE401" s="10" t="str">
        <f>VLOOKUP(B401,'[14]Federal Grants'!$B$8:$W$33,22,FALSE)</f>
        <v>FY 2017-076293-R&amp;LI-368</v>
      </c>
      <c r="AF401" s="10" t="str">
        <f>VLOOKUP(B401,'[15]Federal Grants'!$B$9:$W$312,22,FALSE)</f>
        <v>17-076293-Title III A-391</v>
      </c>
      <c r="AH401" s="10" t="str">
        <f>VLOOKUP(B401,'[17]Federal Grants'!$B$9:$W$430,22,FALSE)</f>
        <v>17-076293-Title II-365</v>
      </c>
    </row>
    <row r="402" spans="1:37" x14ac:dyDescent="0.25">
      <c r="A402" s="10" t="s">
        <v>405</v>
      </c>
      <c r="B402" s="13" t="s">
        <v>918</v>
      </c>
      <c r="C402" s="10" t="str">
        <f t="shared" ref="C402:C406" si="77">CONCATENATE(2017,"-",B402,"-","SB","-",546)</f>
        <v>2017-406300-SB-546</v>
      </c>
      <c r="D402" s="10" t="str">
        <f t="shared" si="75"/>
        <v>2017-406300-NSL-547</v>
      </c>
      <c r="E402" s="11" t="str">
        <f>CONCATENATE(2017,"-",B402,"-","NSL-Snacks","-",561)</f>
        <v>2017-406300-NSL-Snacks-561</v>
      </c>
      <c r="I402" s="9" t="str">
        <f>VLOOKUP(B402,[38]Sheet1!$D$2:$F$180,3,FALSE)</f>
        <v>2017-406300-SFSP-586</v>
      </c>
      <c r="K402" s="4" t="str">
        <f>VLOOKUP(B402,'[2]Federal Grants'!$B$8:$W$57,22,FALSE)</f>
        <v>2016-406300-FF&amp;VP-594</v>
      </c>
      <c r="L402" s="11" t="str">
        <f>VLOOKUP(B402,'[3]Federal Grants'!$B$9:$W$58,22,0)</f>
        <v>2017-406300-FF&amp;V-376</v>
      </c>
      <c r="N402" s="4" t="str">
        <f>VLOOKUP(B402,'[5]Federal Grants'!$B$9:$W$430,22,FALSE)</f>
        <v>17-406300-Title I-141</v>
      </c>
      <c r="O402" s="4"/>
      <c r="P402" s="4"/>
      <c r="Q402" s="4"/>
      <c r="R402" s="4"/>
      <c r="S402" s="4"/>
      <c r="T402" s="4"/>
      <c r="V402" s="11" t="str">
        <f>VLOOKUP(B402,'[9]Federal Grants'!$B$9:$W$430,22,FALSE)</f>
        <v>2017-406300-IDEA-341</v>
      </c>
      <c r="W402" s="11" t="str">
        <f>VLOOKUP(B402,'[10]Federal Grants'!$B$8:$W$66,22,FALSE)</f>
        <v>2017-406300-IDEA-342</v>
      </c>
      <c r="X402" s="10" t="str">
        <f>VLOOKUP(B402,'[11]Federal Grants'!$B$8:$W$80,22, FALSE)</f>
        <v>2017-406300-CP-CTE-400</v>
      </c>
      <c r="Z402" s="11" t="str">
        <f>VLOOKUP(B402,[24]!Table6623[[Agency Code 
(3)]:[DPI Grant Number 
(13)]],22,FALSE)</f>
        <v>17-406300-Pre-S-347</v>
      </c>
      <c r="AB402" s="10" t="str">
        <f>VLOOKUP(B402,'[12]Federal Grants'!$B$8:$W$22,22,FALSE)</f>
        <v>2017-406300-Homeless-335</v>
      </c>
      <c r="AC402" s="4" t="str">
        <f>CONCATENATE("17","-",B402,"-",367,"-","CLC")</f>
        <v>17-406300-367-CLC</v>
      </c>
      <c r="AF402" s="10" t="str">
        <f>VLOOKUP(B402,'[15]Federal Grants'!$B$9:$W$312,22,FALSE)</f>
        <v>17-406300-Title III A-391</v>
      </c>
      <c r="AH402" s="10" t="str">
        <f>VLOOKUP(B402,'[17]Federal Grants'!$B$9:$W$430,22,FALSE)</f>
        <v>17-406300-Title II-365</v>
      </c>
      <c r="AK402" s="11" t="str">
        <f>VLOOKUP(B402,'[20]Federal Grants'!$B$8:$W$20,22,FALSE)</f>
        <v>17-406300-InSPIRE-591</v>
      </c>
    </row>
    <row r="403" spans="1:37" x14ac:dyDescent="0.25">
      <c r="A403" s="10" t="s">
        <v>406</v>
      </c>
      <c r="B403" s="13" t="s">
        <v>919</v>
      </c>
      <c r="C403" s="10" t="str">
        <f t="shared" si="77"/>
        <v>2017-666307-SB-546</v>
      </c>
      <c r="D403" s="10" t="str">
        <f t="shared" si="75"/>
        <v>2017-666307-NSL-547</v>
      </c>
      <c r="H403" s="10" t="s">
        <v>1943</v>
      </c>
      <c r="I403" s="9"/>
      <c r="K403" s="4"/>
      <c r="N403" s="4" t="str">
        <f>VLOOKUP(B403,'[5]Federal Grants'!$B$9:$W$430,22,FALSE)</f>
        <v>17-666307-Title I-141</v>
      </c>
      <c r="O403" s="4"/>
      <c r="P403" s="4"/>
      <c r="Q403" s="4"/>
      <c r="R403" s="10" t="s">
        <v>2042</v>
      </c>
      <c r="S403" s="4"/>
      <c r="T403" s="4"/>
      <c r="V403" s="11" t="str">
        <f>VLOOKUP(B403,'[9]Federal Grants'!$B$9:$W$430,22,FALSE)</f>
        <v>2017-666307-IDEA-341</v>
      </c>
      <c r="X403" s="10" t="str">
        <f>VLOOKUP(B403,'[11]Federal Grants'!$B$8:$W$80,22, FALSE)</f>
        <v>2017-666307-CP-CTE-400</v>
      </c>
      <c r="Z403" s="11" t="str">
        <f>VLOOKUP(B403,[24]!Table6623[[Agency Code 
(3)]:[DPI Grant Number 
(13)]],22,FALSE)</f>
        <v>17-666307-Pre-S-347</v>
      </c>
      <c r="AC403" s="4"/>
      <c r="AF403" s="10" t="str">
        <f>VLOOKUP(B403,'[15]Federal Grants'!$B$9:$W$312,22,FALSE)</f>
        <v>17-666307-Title III A-391</v>
      </c>
      <c r="AH403" s="10" t="str">
        <f>VLOOKUP(B403,'[17]Federal Grants'!$B$9:$W$430,22,FALSE)</f>
        <v>17-666307-Title II-365</v>
      </c>
    </row>
    <row r="404" spans="1:37" x14ac:dyDescent="0.25">
      <c r="A404" s="10" t="s">
        <v>407</v>
      </c>
      <c r="B404" s="14" t="s">
        <v>920</v>
      </c>
      <c r="C404" s="10" t="str">
        <f t="shared" si="77"/>
        <v>2017-056328-SB-546</v>
      </c>
      <c r="D404" s="10" t="str">
        <f t="shared" si="75"/>
        <v>2017-056328-NSL-547</v>
      </c>
      <c r="I404" s="9"/>
      <c r="K404" s="4"/>
      <c r="N404" s="4" t="str">
        <f>VLOOKUP(B404,'[5]Federal Grants'!$B$9:$W$430,22,FALSE)</f>
        <v>17-056328-Title I-141</v>
      </c>
      <c r="O404" s="4"/>
      <c r="P404" s="4"/>
      <c r="Q404" s="4"/>
      <c r="R404" s="10" t="s">
        <v>2043</v>
      </c>
      <c r="S404" s="4"/>
      <c r="T404" s="4"/>
      <c r="V404" s="11" t="str">
        <f>VLOOKUP(B404,'[9]Federal Grants'!$B$9:$W$430,22,FALSE)</f>
        <v>2017-056328-IDEA-341</v>
      </c>
      <c r="Z404" s="11" t="str">
        <f>VLOOKUP(B404,[24]!Table6623[[Agency Code 
(3)]:[DPI Grant Number 
(13)]],22,FALSE)</f>
        <v>17-056328-Pre-S-347</v>
      </c>
      <c r="AC404" s="4"/>
      <c r="AF404" s="10" t="str">
        <f>VLOOKUP(B404,'[15]Federal Grants'!$B$9:$W$312,22,FALSE)</f>
        <v>17-056328-Title III A-391</v>
      </c>
      <c r="AH404" s="10" t="str">
        <f>VLOOKUP(B404,'[17]Federal Grants'!$B$9:$W$430,22,FALSE)</f>
        <v>17-056328-Title II-365</v>
      </c>
    </row>
    <row r="405" spans="1:37" x14ac:dyDescent="0.25">
      <c r="A405" s="10" t="s">
        <v>408</v>
      </c>
      <c r="B405" s="13" t="s">
        <v>921</v>
      </c>
      <c r="C405" s="10" t="str">
        <f t="shared" si="77"/>
        <v>2017-326370-SB-546</v>
      </c>
      <c r="D405" s="10" t="str">
        <f t="shared" si="75"/>
        <v>2017-326370-NSL-547</v>
      </c>
      <c r="G405" s="10" t="str">
        <f>VLOOKUP(B405,[39]Sheet1!$D$2:$F$107,3,FALSE)</f>
        <v>2017-326370-SMP-548</v>
      </c>
      <c r="H405" s="42"/>
      <c r="I405" s="9"/>
      <c r="K405" s="4"/>
      <c r="N405" s="4" t="str">
        <f>VLOOKUP(B405,'[5]Federal Grants'!$B$9:$W$430,22,FALSE)</f>
        <v>17-326370-Title I-141</v>
      </c>
      <c r="O405" s="4"/>
      <c r="P405" s="4"/>
      <c r="Q405" s="4"/>
      <c r="R405" s="4"/>
      <c r="S405" s="4"/>
      <c r="T405" s="4"/>
      <c r="V405" s="11" t="str">
        <f>VLOOKUP(B405,'[9]Federal Grants'!$B$9:$W$430,22,FALSE)</f>
        <v>2017-326370-IDEA-341</v>
      </c>
      <c r="Z405" s="11" t="str">
        <f>VLOOKUP(B405,[24]!Table6623[[Agency Code 
(3)]:[DPI Grant Number 
(13)]],22,FALSE)</f>
        <v>17-326370-Pre-S-347</v>
      </c>
      <c r="AC405" s="4"/>
      <c r="AF405" s="10" t="str">
        <f>VLOOKUP(B405,'[15]Federal Grants'!$B$9:$W$312,22,FALSE)</f>
        <v>17-326370-Title III A-391</v>
      </c>
      <c r="AH405" s="10" t="str">
        <f>VLOOKUP(B405,'[17]Federal Grants'!$B$9:$W$430,22,FALSE)</f>
        <v>17-326370-Title II-365</v>
      </c>
    </row>
    <row r="406" spans="1:37" x14ac:dyDescent="0.25">
      <c r="A406" s="10" t="s">
        <v>409</v>
      </c>
      <c r="B406" s="13" t="s">
        <v>922</v>
      </c>
      <c r="C406" s="10" t="str">
        <f t="shared" si="77"/>
        <v>2017-626321-SB-546</v>
      </c>
      <c r="D406" s="10" t="str">
        <f t="shared" si="75"/>
        <v>2017-626321-NSL-547</v>
      </c>
      <c r="I406" s="9"/>
      <c r="K406" s="4"/>
      <c r="N406" s="4" t="str">
        <f>VLOOKUP(B406,'[5]Federal Grants'!$B$9:$W$430,22,FALSE)</f>
        <v>17-626321-Title I-141</v>
      </c>
      <c r="O406" s="4"/>
      <c r="P406" s="4"/>
      <c r="Q406" s="4"/>
      <c r="R406" s="4"/>
      <c r="S406" s="4"/>
      <c r="T406" s="4"/>
      <c r="V406" s="11" t="str">
        <f>VLOOKUP(B406,'[9]Federal Grants'!$B$9:$W$430,22,FALSE)</f>
        <v>2017-626321-IDEA-341</v>
      </c>
      <c r="Z406" s="11" t="str">
        <f>VLOOKUP(B406,[24]!Table6623[[Agency Code 
(3)]:[DPI Grant Number 
(13)]],22,FALSE)</f>
        <v>17-626321-Pre-S-347</v>
      </c>
      <c r="AC406" s="4"/>
      <c r="AE406" s="10" t="str">
        <f>VLOOKUP(B406,'[14]Federal Grants'!$B$8:$W$33,22,FALSE)</f>
        <v>FY 2017-626321-R&amp;LI-368</v>
      </c>
      <c r="AF406" s="10" t="str">
        <f>VLOOKUP(B406,'[15]Federal Grants'!$B$9:$W$312,22,FALSE)</f>
        <v>17-626321-Title III A-391</v>
      </c>
      <c r="AH406" s="10" t="str">
        <f>VLOOKUP(B406,'[17]Federal Grants'!$B$9:$W$430,22,FALSE)</f>
        <v>17-626321-Title II-365</v>
      </c>
    </row>
    <row r="407" spans="1:37" x14ac:dyDescent="0.25">
      <c r="A407" s="10" t="s">
        <v>410</v>
      </c>
      <c r="B407" s="13" t="s">
        <v>923</v>
      </c>
      <c r="D407" s="10" t="str">
        <f t="shared" si="75"/>
        <v>2017-396335-NSL-547</v>
      </c>
      <c r="I407" s="9" t="str">
        <f>VLOOKUP(B407,[38]Sheet1!$D$2:$F$180,3,FALSE)</f>
        <v>2017-396335-SFSP-586</v>
      </c>
      <c r="K407" s="4"/>
      <c r="N407" s="4" t="str">
        <f>VLOOKUP(B407,'[5]Federal Grants'!$B$9:$W$430,22,FALSE)</f>
        <v>17-396335-Title I-141</v>
      </c>
      <c r="O407" s="4"/>
      <c r="P407" s="4"/>
      <c r="Q407" s="4"/>
      <c r="R407" s="4"/>
      <c r="S407" s="4"/>
      <c r="T407" s="4"/>
      <c r="U407" s="10" t="str">
        <f>VLOOKUP(B407,'[8]Federal Grants'!$B$16:$W$18,22,FALSE)</f>
        <v>2016-396335-Mig. Summer-142</v>
      </c>
      <c r="V407" s="11" t="str">
        <f>VLOOKUP(B407,'[9]Federal Grants'!$B$9:$W$430,22,FALSE)</f>
        <v>2017-396335-IDEA-341</v>
      </c>
      <c r="Z407" s="11" t="str">
        <f>VLOOKUP(B407,[24]!Table6623[[Agency Code 
(3)]:[DPI Grant Number 
(13)]],22,FALSE)</f>
        <v>17-396335-Pre-S-347</v>
      </c>
      <c r="AC407" s="4"/>
      <c r="AF407" s="10" t="str">
        <f>VLOOKUP(B407,'[15]Federal Grants'!$B$9:$W$312,22,FALSE)</f>
        <v>17-396335-Title III A-391</v>
      </c>
      <c r="AH407" s="10" t="str">
        <f>VLOOKUP(B407,'[17]Federal Grants'!$B$9:$W$430,22,FALSE)</f>
        <v>17-396335-Title II-365</v>
      </c>
    </row>
    <row r="408" spans="1:37" x14ac:dyDescent="0.25">
      <c r="A408" s="10" t="s">
        <v>411</v>
      </c>
      <c r="B408" s="13" t="s">
        <v>924</v>
      </c>
      <c r="D408" s="10" t="str">
        <f t="shared" si="75"/>
        <v>2017-566354-NSL-547</v>
      </c>
      <c r="F408" s="11" t="str">
        <f>CONCATENATE(2017,"-",B408,"-","NSL-Snacks","-",566)</f>
        <v>2017-566354-NSL-Snacks-566</v>
      </c>
      <c r="I408" s="9" t="str">
        <f>VLOOKUP(B408,[38]Sheet1!$D$2:$F$180,3,FALSE)</f>
        <v>2017-566354-SFSP-586</v>
      </c>
      <c r="K408" s="4"/>
      <c r="N408" s="4" t="str">
        <f>VLOOKUP(B408,'[5]Federal Grants'!$B$9:$W$430,22,FALSE)</f>
        <v>17-566354-Title I-141</v>
      </c>
      <c r="O408" s="4"/>
      <c r="P408" s="4"/>
      <c r="Q408" s="4"/>
      <c r="R408" s="4"/>
      <c r="S408" s="4"/>
      <c r="T408" s="4"/>
      <c r="V408" s="11" t="str">
        <f>VLOOKUP(B408,'[9]Federal Grants'!$B$9:$W$430,22,FALSE)</f>
        <v>2017-566354-IDEA-341</v>
      </c>
      <c r="Z408" s="11" t="str">
        <f>VLOOKUP(B408,[24]!Table6623[[Agency Code 
(3)]:[DPI Grant Number 
(13)]],22,FALSE)</f>
        <v>17-566354-Pre-S-347</v>
      </c>
      <c r="AC408" s="4"/>
      <c r="AH408" s="10" t="str">
        <f>VLOOKUP(B408,'[17]Federal Grants'!$B$9:$W$430,22,FALSE)</f>
        <v>17-566354-Title II-365</v>
      </c>
    </row>
    <row r="409" spans="1:37" x14ac:dyDescent="0.25">
      <c r="A409" s="10" t="s">
        <v>412</v>
      </c>
      <c r="B409" s="13" t="s">
        <v>925</v>
      </c>
      <c r="C409" s="10" t="str">
        <f t="shared" ref="C409" si="78">CONCATENATE(2017,"-",B409,"-","SB","-",546)</f>
        <v>2017-686384-SB-546</v>
      </c>
      <c r="D409" s="10" t="str">
        <f t="shared" si="75"/>
        <v>2017-686384-NSL-547</v>
      </c>
      <c r="I409" s="9" t="str">
        <f>VLOOKUP(B409,[38]Sheet1!$D$2:$F$180,3,FALSE)</f>
        <v>2017-686384-SFSP-586</v>
      </c>
      <c r="K409" s="4"/>
      <c r="N409" s="4" t="str">
        <f>VLOOKUP(B409,'[5]Federal Grants'!$B$9:$W$430,22,FALSE)</f>
        <v>17-686384-Title I-141</v>
      </c>
      <c r="O409" s="4"/>
      <c r="P409" s="4"/>
      <c r="Q409" s="4"/>
      <c r="R409" s="4"/>
      <c r="S409" s="4"/>
      <c r="T409" s="4"/>
      <c r="V409" s="11" t="str">
        <f>VLOOKUP(B409,'[9]Federal Grants'!$B$9:$W$430,22,FALSE)</f>
        <v>2017-686384-IDEA-341</v>
      </c>
      <c r="Z409" s="11" t="str">
        <f>VLOOKUP(B409,[24]!Table6623[[Agency Code 
(3)]:[DPI Grant Number 
(13)]],22,FALSE)</f>
        <v>17-686384-Pre-S-347</v>
      </c>
      <c r="AC409" s="4"/>
      <c r="AF409" s="10" t="str">
        <f>VLOOKUP(B409,'[15]Federal Grants'!$B$9:$W$312,22,FALSE)</f>
        <v>17-686384-Title III A-391</v>
      </c>
      <c r="AH409" s="10" t="str">
        <f>VLOOKUP(B409,'[17]Federal Grants'!$B$9:$W$430,22,FALSE)</f>
        <v>17-686384-Title II-365</v>
      </c>
    </row>
    <row r="410" spans="1:37" x14ac:dyDescent="0.25">
      <c r="A410" s="10" t="s">
        <v>413</v>
      </c>
      <c r="B410" s="13" t="s">
        <v>926</v>
      </c>
      <c r="D410" s="10" t="str">
        <f t="shared" si="75"/>
        <v>2017-306412-NSL-547</v>
      </c>
      <c r="I410" s="9"/>
      <c r="K410" s="4"/>
      <c r="N410" s="4" t="str">
        <f>VLOOKUP(B410,'[5]Federal Grants'!$B$9:$W$430,22,FALSE)</f>
        <v>17-306412-Title I-141</v>
      </c>
      <c r="O410" s="4"/>
      <c r="P410" s="4"/>
      <c r="Q410" s="4"/>
      <c r="R410" s="4"/>
      <c r="S410" s="4"/>
      <c r="T410" s="4"/>
      <c r="V410" s="11" t="str">
        <f>VLOOKUP(B410,'[9]Federal Grants'!$B$9:$W$430,22,FALSE)</f>
        <v>2017-306412-IDEA-341</v>
      </c>
      <c r="Z410" s="11" t="str">
        <f>VLOOKUP(B410,[24]!Table6623[[Agency Code 
(3)]:[DPI Grant Number 
(13)]],22,FALSE)</f>
        <v>17-306412-Pre-S-347</v>
      </c>
      <c r="AC410" s="4"/>
      <c r="AF410" s="10" t="str">
        <f>VLOOKUP(B410,'[15]Federal Grants'!$B$9:$W$312,22,FALSE)</f>
        <v>17-306412-Title III A-391</v>
      </c>
      <c r="AH410" s="10" t="str">
        <f>VLOOKUP(B410,'[17]Federal Grants'!$B$9:$W$430,22,FALSE)</f>
        <v>17-306412-Title II-365</v>
      </c>
    </row>
    <row r="411" spans="1:37" x14ac:dyDescent="0.25">
      <c r="A411" s="10" t="s">
        <v>414</v>
      </c>
      <c r="B411" s="13" t="s">
        <v>927</v>
      </c>
      <c r="D411" s="10" t="str">
        <f t="shared" si="75"/>
        <v>2017-346440-NSL-547</v>
      </c>
      <c r="F411" s="11" t="str">
        <f>CONCATENATE(2017,"-",B411,"-","NSL-Snacks","-",566)</f>
        <v>2017-346440-NSL-Snacks-566</v>
      </c>
      <c r="I411" s="9" t="str">
        <f>VLOOKUP(B411,[38]Sheet1!$D$2:$F$180,3,FALSE)</f>
        <v>2017-346440-SFSP-586</v>
      </c>
      <c r="K411" s="4"/>
      <c r="N411" s="4" t="str">
        <f>VLOOKUP(B411,'[5]Federal Grants'!$B$9:$W$430,22,FALSE)</f>
        <v>17-346440-Title I-141</v>
      </c>
      <c r="O411" s="4"/>
      <c r="P411" s="4"/>
      <c r="Q411" s="4"/>
      <c r="R411" s="4"/>
      <c r="S411" s="4"/>
      <c r="T411" s="4"/>
      <c r="V411" s="11" t="str">
        <f>VLOOKUP(B411,'[9]Federal Grants'!$B$9:$W$430,22,FALSE)</f>
        <v>2017-346440-IDEA-341</v>
      </c>
      <c r="Z411" s="11" t="str">
        <f>VLOOKUP(B411,[24]!Table6623[[Agency Code 
(3)]:[DPI Grant Number 
(13)]],22,FALSE)</f>
        <v>17-346440-Pre-S-347</v>
      </c>
      <c r="AC411" s="4"/>
      <c r="AF411" s="10" t="str">
        <f>VLOOKUP(B411,'[15]Federal Grants'!$B$9:$W$312,22,FALSE)</f>
        <v>17-346440-Title III A-391</v>
      </c>
      <c r="AH411" s="10" t="str">
        <f>VLOOKUP(B411,'[17]Federal Grants'!$B$9:$W$430,22,FALSE)</f>
        <v>17-346440-Title II-365</v>
      </c>
    </row>
    <row r="412" spans="1:37" x14ac:dyDescent="0.25">
      <c r="A412" s="10" t="s">
        <v>415</v>
      </c>
      <c r="B412" s="13" t="s">
        <v>928</v>
      </c>
      <c r="G412" s="10" t="str">
        <f>VLOOKUP(B412,[39]Sheet1!$D$2:$F$107,3,FALSE)</f>
        <v>2017-406419-SMP-548</v>
      </c>
      <c r="I412" s="9"/>
      <c r="K412" s="4"/>
      <c r="N412" s="4" t="str">
        <f>VLOOKUP(B412,'[5]Federal Grants'!$B$9:$W$430,22,FALSE)</f>
        <v>17-406419-Title I-141</v>
      </c>
      <c r="O412" s="4"/>
      <c r="P412" s="4"/>
      <c r="Q412" s="4"/>
      <c r="R412" s="4"/>
      <c r="S412" s="4"/>
      <c r="T412" s="4"/>
      <c r="V412" s="11" t="str">
        <f>VLOOKUP(B412,'[9]Federal Grants'!$B$9:$W$430,22,FALSE)</f>
        <v>2017-406419-IDEA-341</v>
      </c>
      <c r="Z412" s="11" t="str">
        <f>VLOOKUP(B412,[24]!Table6623[[Agency Code 
(3)]:[DPI Grant Number 
(13)]],22,FALSE)</f>
        <v>17-406419-Pre-S-347</v>
      </c>
      <c r="AC412" s="4"/>
      <c r="AF412" s="10" t="str">
        <f>VLOOKUP(B412,'[15]Federal Grants'!$B$9:$W$312,22,FALSE)</f>
        <v>17-406419-Title III A-391</v>
      </c>
      <c r="AH412" s="10" t="str">
        <f>VLOOKUP(B412,'[17]Federal Grants'!$B$9:$W$430,22,FALSE)</f>
        <v>17-406419-Title II-365</v>
      </c>
    </row>
    <row r="413" spans="1:37" x14ac:dyDescent="0.25">
      <c r="A413" s="10" t="s">
        <v>416</v>
      </c>
      <c r="B413" s="13" t="s">
        <v>929</v>
      </c>
      <c r="D413" s="10" t="str">
        <f t="shared" ref="D413:D427" si="79">CONCATENATE(2017,"-",B413,"-","NSL","-",547)</f>
        <v>2017-616426-NSL-547</v>
      </c>
      <c r="F413" s="11" t="str">
        <f>CONCATENATE(2017,"-",B413,"-","NSL-Snacks","-",566)</f>
        <v>2017-616426-NSL-Snacks-566</v>
      </c>
      <c r="I413" s="9" t="str">
        <f>VLOOKUP(B413,[38]Sheet1!$D$2:$F$180,3,FALSE)</f>
        <v>2017-616426-SFSP-586</v>
      </c>
      <c r="K413" s="4"/>
      <c r="N413" s="4" t="str">
        <f>VLOOKUP(B413,'[5]Federal Grants'!$B$9:$W$430,22,FALSE)</f>
        <v>17-616426-Title I-141</v>
      </c>
      <c r="O413" s="4"/>
      <c r="P413" s="4"/>
      <c r="Q413" s="4"/>
      <c r="R413" s="4"/>
      <c r="S413" s="4"/>
      <c r="T413" s="4"/>
      <c r="V413" s="11" t="str">
        <f>VLOOKUP(B413,'[9]Federal Grants'!$B$9:$W$430,22,FALSE)</f>
        <v>2017-616426-IDEA-341</v>
      </c>
      <c r="Z413" s="11" t="str">
        <f>VLOOKUP(B413,[24]!Table6623[[Agency Code 
(3)]:[DPI Grant Number 
(13)]],22,FALSE)</f>
        <v>17-616426-Pre-S-347</v>
      </c>
      <c r="AC413" s="4" t="str">
        <f>CONCATENATE("17","-",B413,"-",367,"-","CLC")</f>
        <v>17-616426-367-CLC</v>
      </c>
      <c r="AE413" s="10" t="str">
        <f>VLOOKUP(B413,'[14]Federal Grants'!$B$8:$W$33,22,FALSE)</f>
        <v>FY 2017-616426-R&amp;LI-368</v>
      </c>
      <c r="AF413" s="10" t="str">
        <f>VLOOKUP(B413,'[15]Federal Grants'!$B$9:$W$312,22,FALSE)</f>
        <v>17-616426-Title III A-391</v>
      </c>
      <c r="AH413" s="10" t="str">
        <f>VLOOKUP(B413,'[17]Federal Grants'!$B$9:$W$430,22,FALSE)</f>
        <v>17-616426-Title II-365</v>
      </c>
    </row>
    <row r="414" spans="1:37" x14ac:dyDescent="0.25">
      <c r="A414" s="10" t="s">
        <v>417</v>
      </c>
      <c r="B414" s="13" t="s">
        <v>930</v>
      </c>
      <c r="C414" s="10" t="str">
        <f t="shared" ref="C414:C415" si="80">CONCATENATE(2017,"-",B414,"-","SB","-",546)</f>
        <v>2017-646461-SB-546</v>
      </c>
      <c r="D414" s="10" t="str">
        <f t="shared" si="79"/>
        <v>2017-646461-NSL-547</v>
      </c>
      <c r="G414" s="10" t="str">
        <f>VLOOKUP(B414,[39]Sheet1!$D$2:$F$107,3,FALSE)</f>
        <v>2017-646461-SMP-548</v>
      </c>
      <c r="I414" s="9" t="str">
        <f>VLOOKUP(B414,[38]Sheet1!$D$2:$F$180,3,FALSE)</f>
        <v>2017-646461-SFSP-586</v>
      </c>
      <c r="K414" s="4"/>
      <c r="N414" s="4" t="str">
        <f>VLOOKUP(B414,'[5]Federal Grants'!$B$9:$W$430,22,FALSE)</f>
        <v>17-646461-Title I-141</v>
      </c>
      <c r="O414" s="4" t="str">
        <f>VLOOKUP(B414,'[6]Federal Grants'!$B$9:$W$44,22,FALSE)</f>
        <v>2017-646461-Focus-145</v>
      </c>
      <c r="P414" s="4"/>
      <c r="Q414" s="4"/>
      <c r="R414" s="4"/>
      <c r="S414" s="4"/>
      <c r="T414" s="4"/>
      <c r="V414" s="11" t="str">
        <f>VLOOKUP(B414,'[9]Federal Grants'!$B$9:$W$430,22,FALSE)</f>
        <v>2017-646461-IDEA-341</v>
      </c>
      <c r="Z414" s="11" t="str">
        <f>VLOOKUP(B414,[24]!Table6623[[Agency Code 
(3)]:[DPI Grant Number 
(13)]],22,FALSE)</f>
        <v>17-646461-Pre-S-347</v>
      </c>
      <c r="AC414" s="4"/>
      <c r="AF414" s="10" t="str">
        <f>VLOOKUP(B414,'[15]Federal Grants'!$B$9:$W$312,22,FALSE)</f>
        <v>17-646461-Title III A-391</v>
      </c>
      <c r="AG414" s="10" t="str">
        <f>VLOOKUP(B414,'[16]Federal Grants'!$B$8:$W$14,22,FALSE)</f>
        <v>17-646461-Immigrant-371</v>
      </c>
      <c r="AH414" s="10" t="str">
        <f>VLOOKUP(B414,'[17]Federal Grants'!$B$9:$W$430,22,FALSE)</f>
        <v>17-646461-Title II-365</v>
      </c>
    </row>
    <row r="415" spans="1:37" x14ac:dyDescent="0.25">
      <c r="A415" s="10" t="s">
        <v>418</v>
      </c>
      <c r="B415" s="13" t="s">
        <v>931</v>
      </c>
      <c r="C415" s="10" t="str">
        <f t="shared" si="80"/>
        <v>2017-406470-SB-546</v>
      </c>
      <c r="D415" s="10" t="str">
        <f t="shared" si="79"/>
        <v>2017-406470-NSL-547</v>
      </c>
      <c r="I415" s="9"/>
      <c r="K415" s="4"/>
      <c r="N415" s="4" t="str">
        <f>VLOOKUP(B415,'[5]Federal Grants'!$B$9:$W$430,22,FALSE)</f>
        <v>17-406470-Title I-141</v>
      </c>
      <c r="O415" s="4"/>
      <c r="P415" s="4"/>
      <c r="Q415" s="4"/>
      <c r="R415" s="4"/>
      <c r="S415" s="4"/>
      <c r="T415" s="4"/>
      <c r="V415" s="11" t="str">
        <f>VLOOKUP(B415,'[9]Federal Grants'!$B$9:$W$430,22,FALSE)</f>
        <v>2017-406470-IDEA-341</v>
      </c>
      <c r="X415" s="10" t="str">
        <f>VLOOKUP(B415,'[11]Federal Grants'!$B$8:$W$80,22, FALSE)</f>
        <v>2017-406470-CP-CTE-400</v>
      </c>
      <c r="Z415" s="11" t="str">
        <f>VLOOKUP(B415,[24]!Table6623[[Agency Code 
(3)]:[DPI Grant Number 
(13)]],22,FALSE)</f>
        <v>17-406470-Pre-S-347</v>
      </c>
      <c r="AC415" s="4"/>
      <c r="AF415" s="10" t="str">
        <f>VLOOKUP(B415,'[15]Federal Grants'!$B$9:$W$312,22,FALSE)</f>
        <v>17-406470-Title III A-391</v>
      </c>
      <c r="AH415" s="10" t="str">
        <f>VLOOKUP(B415,'[17]Federal Grants'!$B$9:$W$430,22,FALSE)</f>
        <v>17-406470-Title II-365</v>
      </c>
    </row>
    <row r="416" spans="1:37" x14ac:dyDescent="0.25">
      <c r="A416" s="10" t="s">
        <v>419</v>
      </c>
      <c r="B416" s="13" t="s">
        <v>932</v>
      </c>
      <c r="D416" s="10" t="str">
        <f t="shared" si="79"/>
        <v>2017-696475-NSL-547</v>
      </c>
      <c r="F416" s="11" t="str">
        <f>CONCATENATE(2017,"-",B416,"-","NSL-Snacks","-",566)</f>
        <v>2017-696475-NSL-Snacks-566</v>
      </c>
      <c r="I416" s="9"/>
      <c r="J416" s="10" t="str">
        <f>VLOOKUP(B416,'[1]Federal Grants'!$B$9:$W$28,22,FALSE)</f>
        <v>FY 17-696475-Equip-531</v>
      </c>
      <c r="K416" s="4"/>
      <c r="N416" s="4" t="str">
        <f>VLOOKUP(B416,'[5]Federal Grants'!$B$9:$W$430,22,FALSE)</f>
        <v>17-696475-Title I-141</v>
      </c>
      <c r="O416" s="4"/>
      <c r="P416" s="4"/>
      <c r="Q416" s="4"/>
      <c r="R416" s="4"/>
      <c r="S416" s="4"/>
      <c r="T416" s="4"/>
      <c r="U416" s="10" t="str">
        <f>VLOOKUP(B416,'[8]Federal Grants'!$B$16:$W$18,22,FALSE)</f>
        <v>2016-696475-Mig. Summer-142</v>
      </c>
      <c r="V416" s="11" t="str">
        <f>VLOOKUP(B416,'[9]Federal Grants'!$B$9:$W$430,22,FALSE)</f>
        <v>2017-696475-IDEA-341</v>
      </c>
      <c r="Z416" s="11" t="str">
        <f>VLOOKUP(B416,[24]!Table6623[[Agency Code 
(3)]:[DPI Grant Number 
(13)]],22,FALSE)</f>
        <v>17-696475-Pre-S-347</v>
      </c>
      <c r="AC416" s="4" t="str">
        <f>CONCATENATE("17","-",B416,"-",367,"-","CLC")</f>
        <v>17-696475-367-CLC</v>
      </c>
      <c r="AF416" s="10" t="str">
        <f>VLOOKUP(B416,'[15]Federal Grants'!$B$9:$W$312,22,FALSE)</f>
        <v>17-696475-Title III A-391</v>
      </c>
      <c r="AH416" s="10" t="str">
        <f>VLOOKUP(B416,'[17]Federal Grants'!$B$9:$W$430,22,FALSE)</f>
        <v>17-696475-Title II-365</v>
      </c>
    </row>
    <row r="417" spans="1:34" x14ac:dyDescent="0.25">
      <c r="A417" s="10" t="s">
        <v>420</v>
      </c>
      <c r="B417" s="13" t="s">
        <v>933</v>
      </c>
      <c r="D417" s="10" t="str">
        <f t="shared" si="79"/>
        <v>2017-646482-NSL-547</v>
      </c>
      <c r="G417" s="10" t="str">
        <f>VLOOKUP(B417,[39]Sheet1!$D$2:$F$107,3,FALSE)</f>
        <v>2017-646482-SMP-548</v>
      </c>
      <c r="I417" s="9"/>
      <c r="K417" s="4"/>
      <c r="N417" s="4" t="str">
        <f>VLOOKUP(B417,'[5]Federal Grants'!$B$9:$W$430,22,FALSE)</f>
        <v>17-646482-Title I-141</v>
      </c>
      <c r="O417" s="4"/>
      <c r="P417" s="4"/>
      <c r="Q417" s="4"/>
      <c r="R417" s="4"/>
      <c r="S417" s="4"/>
      <c r="T417" s="4"/>
      <c r="V417" s="11" t="str">
        <f>VLOOKUP(B417,'[9]Federal Grants'!$B$9:$W$430,22,FALSE)</f>
        <v>2017-646482-IDEA-341</v>
      </c>
      <c r="Z417" s="11" t="str">
        <f>VLOOKUP(B417,[24]!Table6623[[Agency Code 
(3)]:[DPI Grant Number 
(13)]],22,FALSE)</f>
        <v>17-646482-Pre-S-347</v>
      </c>
      <c r="AC417" s="4"/>
      <c r="AF417" s="10" t="str">
        <f>VLOOKUP(B417,'[15]Federal Grants'!$B$9:$W$312,22,FALSE)</f>
        <v>17-646482-Title III A-391</v>
      </c>
      <c r="AH417" s="10" t="str">
        <f>VLOOKUP(B417,'[17]Federal Grants'!$B$9:$W$430,22,FALSE)</f>
        <v>17-646482-Title II-365</v>
      </c>
    </row>
    <row r="418" spans="1:34" x14ac:dyDescent="0.25">
      <c r="A418" s="10" t="s">
        <v>421</v>
      </c>
      <c r="B418" s="13" t="s">
        <v>934</v>
      </c>
      <c r="D418" s="10" t="str">
        <f t="shared" si="79"/>
        <v>2017-306545-NSL-547</v>
      </c>
      <c r="G418" s="10" t="str">
        <f>VLOOKUP(B418,[39]Sheet1!$D$2:$F$107,3,FALSE)</f>
        <v>2017-306545-SMP-548</v>
      </c>
      <c r="I418" s="9"/>
      <c r="K418" s="4"/>
      <c r="N418" s="4" t="str">
        <f>VLOOKUP(B418,'[5]Federal Grants'!$B$9:$W$430,22,FALSE)</f>
        <v>17-306545-Title I-141</v>
      </c>
      <c r="O418" s="4"/>
      <c r="P418" s="4"/>
      <c r="Q418" s="4"/>
      <c r="R418" s="4"/>
      <c r="S418" s="4"/>
      <c r="T418" s="4"/>
      <c r="V418" s="11" t="str">
        <f>VLOOKUP(B418,'[9]Federal Grants'!$B$9:$W$430,22,FALSE)</f>
        <v>2017-306545-IDEA-341</v>
      </c>
      <c r="Z418" s="11" t="str">
        <f>VLOOKUP(B418,[24]!Table6623[[Agency Code 
(3)]:[DPI Grant Number 
(13)]],22,FALSE)</f>
        <v>17-306545-Pre-S-347</v>
      </c>
      <c r="AC418" s="4"/>
      <c r="AF418" s="10" t="str">
        <f>VLOOKUP(B418,'[15]Federal Grants'!$B$9:$W$312,22,FALSE)</f>
        <v>17-306545-Title III A-391</v>
      </c>
      <c r="AH418" s="10" t="str">
        <f>VLOOKUP(B418,'[17]Federal Grants'!$B$9:$W$430,22,FALSE)</f>
        <v>17-306545-Title II-365</v>
      </c>
    </row>
    <row r="419" spans="1:34" x14ac:dyDescent="0.25">
      <c r="A419" s="10" t="s">
        <v>422</v>
      </c>
      <c r="B419" s="13" t="s">
        <v>935</v>
      </c>
      <c r="C419" s="10" t="str">
        <f t="shared" ref="C419" si="81">CONCATENATE(2017,"-",B419,"-","SB","-",546)</f>
        <v>2017-706608-SB-546</v>
      </c>
      <c r="D419" s="10" t="str">
        <f t="shared" si="79"/>
        <v>2017-706608-NSL-547</v>
      </c>
      <c r="I419" s="9"/>
      <c r="K419" s="4"/>
      <c r="N419" s="4" t="str">
        <f>VLOOKUP(B419,'[5]Federal Grants'!$B$9:$W$430,22,FALSE)</f>
        <v>17-706608-Title I-141</v>
      </c>
      <c r="O419" s="4"/>
      <c r="P419" s="4"/>
      <c r="Q419" s="4"/>
      <c r="R419" s="4"/>
      <c r="S419" s="4"/>
      <c r="T419" s="4"/>
      <c r="V419" s="11" t="str">
        <f>VLOOKUP(B419,'[9]Federal Grants'!$B$9:$W$430,22,FALSE)</f>
        <v>2017-706608-IDEA-341</v>
      </c>
      <c r="Z419" s="11" t="str">
        <f>VLOOKUP(B419,[24]!Table6623[[Agency Code 
(3)]:[DPI Grant Number 
(13)]],22,FALSE)</f>
        <v>17-706608-Pre-S-347</v>
      </c>
      <c r="AC419" s="4"/>
      <c r="AF419" s="10" t="str">
        <f>VLOOKUP(B419,'[15]Federal Grants'!$B$9:$W$312,22,FALSE)</f>
        <v>17-706608-Title III A-391</v>
      </c>
      <c r="AH419" s="10" t="str">
        <f>VLOOKUP(B419,'[17]Federal Grants'!$B$9:$W$430,22,FALSE)</f>
        <v>17-706608-Title II-365</v>
      </c>
    </row>
    <row r="420" spans="1:34" x14ac:dyDescent="0.25">
      <c r="A420" s="10" t="s">
        <v>423</v>
      </c>
      <c r="B420" s="13" t="s">
        <v>936</v>
      </c>
      <c r="D420" s="10" t="str">
        <f t="shared" si="79"/>
        <v>2017-576615-NSL-547</v>
      </c>
      <c r="F420" s="11" t="str">
        <f>CONCATENATE(2017,"-",B420,"-","NSL-Snacks","-",566)</f>
        <v>2017-576615-NSL-Snacks-566</v>
      </c>
      <c r="I420" s="9" t="str">
        <f>VLOOKUP(B420,[38]Sheet1!$D$2:$F$180,3,FALSE)</f>
        <v>2017-576615-SFSP-586</v>
      </c>
      <c r="K420" s="4"/>
      <c r="N420" s="4" t="str">
        <f>VLOOKUP(B420,'[5]Federal Grants'!$B$9:$W$430,22,FALSE)</f>
        <v>17-576615-Title I-141</v>
      </c>
      <c r="O420" s="4"/>
      <c r="P420" s="4"/>
      <c r="Q420" s="4"/>
      <c r="R420" s="4"/>
      <c r="S420" s="4"/>
      <c r="T420" s="4"/>
      <c r="V420" s="11" t="str">
        <f>VLOOKUP(B420,'[9]Federal Grants'!$B$9:$W$430,22,FALSE)</f>
        <v>2017-576615-IDEA-341</v>
      </c>
      <c r="Z420" s="11" t="str">
        <f>VLOOKUP(B420,[24]!Table6623[[Agency Code 
(3)]:[DPI Grant Number 
(13)]],22,FALSE)</f>
        <v>17-576615-Pre-S-347</v>
      </c>
      <c r="AC420" s="4" t="str">
        <f>CONCATENATE("17","-",B420,"-",367,"-","CLC")</f>
        <v>17-576615-367-CLC</v>
      </c>
      <c r="AF420" s="10" t="str">
        <f>VLOOKUP(B420,'[15]Federal Grants'!$B$9:$W$312,22,FALSE)</f>
        <v>17-576615-Title III A-391</v>
      </c>
      <c r="AH420" s="10" t="str">
        <f>VLOOKUP(B420,'[17]Federal Grants'!$B$9:$W$430,22,FALSE)</f>
        <v>17-576615-Title II-365</v>
      </c>
    </row>
    <row r="421" spans="1:34" x14ac:dyDescent="0.25">
      <c r="A421" s="10" t="s">
        <v>424</v>
      </c>
      <c r="B421" s="13" t="s">
        <v>937</v>
      </c>
      <c r="D421" s="10" t="str">
        <f t="shared" si="79"/>
        <v>2017-566678-NSL-547</v>
      </c>
      <c r="F421" s="11" t="str">
        <f>CONCATENATE(2017,"-",B421,"-","NSL-Snacks","-",566)</f>
        <v>2017-566678-NSL-Snacks-566</v>
      </c>
      <c r="G421" s="10" t="str">
        <f>VLOOKUP(B421,[39]Sheet1!$D$2:$F$107,3,FALSE)</f>
        <v>2017-566678-SMP-548</v>
      </c>
      <c r="I421" s="9" t="str">
        <f>VLOOKUP(B421,[38]Sheet1!$D$2:$F$180,3,FALSE)</f>
        <v>2017-566678-SFSP-586</v>
      </c>
      <c r="J421" s="10" t="str">
        <f>VLOOKUP(B421,'[1]Federal Grants'!$B$9:$W$28,22,FALSE)</f>
        <v>FY 17-566678-Equip-531</v>
      </c>
      <c r="K421" s="4"/>
      <c r="N421" s="4" t="str">
        <f>VLOOKUP(B421,'[5]Federal Grants'!$B$9:$W$430,22,FALSE)</f>
        <v>17-566678-Title I-141</v>
      </c>
      <c r="O421" s="4"/>
      <c r="P421" s="4"/>
      <c r="Q421" s="4"/>
      <c r="R421" s="4"/>
      <c r="S421" s="4"/>
      <c r="T421" s="4"/>
      <c r="V421" s="11" t="str">
        <f>VLOOKUP(B421,'[9]Federal Grants'!$B$9:$W$430,22,FALSE)</f>
        <v>2017-566678-IDEA-341</v>
      </c>
      <c r="Z421" s="11" t="str">
        <f>VLOOKUP(B421,[24]!Table6623[[Agency Code 
(3)]:[DPI Grant Number 
(13)]],22,FALSE)</f>
        <v>17-566678-Pre-S-347</v>
      </c>
      <c r="AC421" s="4"/>
      <c r="AF421" s="10" t="str">
        <f>VLOOKUP(B421,'[15]Federal Grants'!$B$9:$W$312,22,FALSE)</f>
        <v>17-566678-Title III A-391</v>
      </c>
      <c r="AH421" s="10" t="str">
        <f>VLOOKUP(B421,'[17]Federal Grants'!$B$9:$W$430,22,FALSE)</f>
        <v>17-566678-Title II-365</v>
      </c>
    </row>
    <row r="422" spans="1:34" x14ac:dyDescent="0.25">
      <c r="A422" s="10" t="s">
        <v>425</v>
      </c>
      <c r="B422" s="13" t="s">
        <v>938</v>
      </c>
      <c r="C422" s="10" t="str">
        <f t="shared" ref="C422:C425" si="82">CONCATENATE(2017,"-",B422,"-","SB","-",546)</f>
        <v>2017-130469-SB-546</v>
      </c>
      <c r="D422" s="10" t="str">
        <f t="shared" si="79"/>
        <v>2017-130469-NSL-547</v>
      </c>
      <c r="I422" s="9"/>
      <c r="K422" s="4"/>
      <c r="N422" s="4" t="str">
        <f>VLOOKUP(B422,'[5]Federal Grants'!$B$9:$W$430,22,FALSE)</f>
        <v>17-130469-Title I-141</v>
      </c>
      <c r="O422" s="4"/>
      <c r="P422" s="4"/>
      <c r="Q422" s="4"/>
      <c r="R422" s="4"/>
      <c r="S422" s="4"/>
      <c r="T422" s="4"/>
      <c r="V422" s="11" t="str">
        <f>VLOOKUP(B422,'[9]Federal Grants'!$B$9:$W$430,22,FALSE)</f>
        <v>2017-130469-IDEA-341</v>
      </c>
      <c r="Z422" s="11" t="str">
        <f>VLOOKUP(B422,[24]!Table6623[[Agency Code 
(3)]:[DPI Grant Number 
(13)]],22,FALSE)</f>
        <v>17-130469-Pre-S-347</v>
      </c>
      <c r="AC422" s="4"/>
      <c r="AH422" s="10" t="str">
        <f>VLOOKUP(B422,'[17]Federal Grants'!$B$9:$W$430,22,FALSE)</f>
        <v>17-130469-Title II-365</v>
      </c>
    </row>
    <row r="423" spans="1:34" x14ac:dyDescent="0.25">
      <c r="A423" s="10" t="s">
        <v>426</v>
      </c>
      <c r="B423" s="13" t="s">
        <v>939</v>
      </c>
      <c r="C423" s="10" t="str">
        <f t="shared" si="82"/>
        <v>2017-716685-SB-546</v>
      </c>
      <c r="D423" s="10" t="str">
        <f t="shared" si="79"/>
        <v>2017-716685-NSL-547</v>
      </c>
      <c r="F423" s="11" t="str">
        <f>CONCATENATE(2017,"-",B423,"-","NSL-Snacks","-",566)</f>
        <v>2017-716685-NSL-Snacks-566</v>
      </c>
      <c r="G423" s="10" t="str">
        <f>VLOOKUP(B423,[39]Sheet1!$D$2:$F$107,3,FALSE)</f>
        <v>2017-716685-SMP-548</v>
      </c>
      <c r="I423" s="9" t="str">
        <f>VLOOKUP(B423,[38]Sheet1!$D$2:$F$180,3,FALSE)</f>
        <v>2017-716685-SFSP-586</v>
      </c>
      <c r="K423" s="4" t="str">
        <f>VLOOKUP(B423,'[2]Federal Grants'!$B$8:$W$57,22,FALSE)</f>
        <v>2016-716685-FF&amp;VP-594</v>
      </c>
      <c r="L423" s="11" t="str">
        <f>VLOOKUP(B423,'[3]Federal Grants'!$B$9:$W$58,22,0)</f>
        <v>2017-716685-FF&amp;V-376</v>
      </c>
      <c r="N423" s="4" t="str">
        <f>VLOOKUP(B423,'[5]Federal Grants'!$B$9:$W$430,22,FALSE)</f>
        <v>17-716685-Title I-141</v>
      </c>
      <c r="O423" s="4"/>
      <c r="P423" s="4"/>
      <c r="Q423" s="4"/>
      <c r="R423" s="4"/>
      <c r="S423" s="4"/>
      <c r="T423" s="4"/>
      <c r="V423" s="11" t="str">
        <f>VLOOKUP(B423,'[9]Federal Grants'!$B$9:$W$430,22,FALSE)</f>
        <v>2017-716685-IDEA-341</v>
      </c>
      <c r="X423" s="10" t="str">
        <f>VLOOKUP(B423,'[11]Federal Grants'!$B$8:$W$80,22, FALSE)</f>
        <v>2017-716685-CP-CTE-400</v>
      </c>
      <c r="Z423" s="11" t="str">
        <f>VLOOKUP(B423,[24]!Table6623[[Agency Code 
(3)]:[DPI Grant Number 
(13)]],22,FALSE)</f>
        <v>17-716685-Pre-S-347</v>
      </c>
      <c r="AC423" s="4" t="str">
        <f>CONCATENATE("17","-",B423,"-",367,"-","CLC")</f>
        <v>17-716685-367-CLC</v>
      </c>
      <c r="AF423" s="10" t="str">
        <f>VLOOKUP(B423,'[15]Federal Grants'!$B$9:$W$312,22,FALSE)</f>
        <v>17-716685-Title III A-391</v>
      </c>
      <c r="AH423" s="10" t="str">
        <f>VLOOKUP(B423,'[17]Federal Grants'!$B$9:$W$430,22,FALSE)</f>
        <v>17-716685-Title II-365</v>
      </c>
    </row>
    <row r="424" spans="1:34" x14ac:dyDescent="0.25">
      <c r="A424" s="10" t="s">
        <v>427</v>
      </c>
      <c r="B424" s="13" t="s">
        <v>940</v>
      </c>
      <c r="C424" s="10" t="str">
        <f t="shared" si="82"/>
        <v>2017-586692-SB-546</v>
      </c>
      <c r="D424" s="10" t="str">
        <f t="shared" si="79"/>
        <v>2017-586692-NSL-547</v>
      </c>
      <c r="I424" s="9"/>
      <c r="K424" s="4"/>
      <c r="N424" s="4" t="str">
        <f>VLOOKUP(B424,'[5]Federal Grants'!$B$9:$W$430,22,FALSE)</f>
        <v>17-586692-Title I-141</v>
      </c>
      <c r="O424" s="4"/>
      <c r="P424" s="4"/>
      <c r="Q424" s="4"/>
      <c r="R424" s="10" t="s">
        <v>2044</v>
      </c>
      <c r="S424" s="4"/>
      <c r="T424" s="4"/>
      <c r="V424" s="11" t="str">
        <f>VLOOKUP(B424,'[9]Federal Grants'!$B$9:$W$430,22,FALSE)</f>
        <v>2017-586692-IDEA-341</v>
      </c>
      <c r="Z424" s="11" t="str">
        <f>VLOOKUP(B424,[24]!Table6623[[Agency Code 
(3)]:[DPI Grant Number 
(13)]],22,FALSE)</f>
        <v>17-586692-Pre-S-347</v>
      </c>
      <c r="AC424" s="4"/>
      <c r="AF424" s="10" t="str">
        <f>VLOOKUP(B424,'[15]Federal Grants'!$B$9:$W$312,22,FALSE)</f>
        <v>17-586692-Title III A-391</v>
      </c>
      <c r="AH424" s="10" t="str">
        <f>VLOOKUP(B424,'[17]Federal Grants'!$B$9:$W$430,22,FALSE)</f>
        <v>17-586692-Title II-365</v>
      </c>
    </row>
    <row r="425" spans="1:34" x14ac:dyDescent="0.25">
      <c r="A425" s="10" t="s">
        <v>428</v>
      </c>
      <c r="B425" s="13" t="s">
        <v>941</v>
      </c>
      <c r="C425" s="10" t="str">
        <f t="shared" si="82"/>
        <v>2017-296713-SB-546</v>
      </c>
      <c r="D425" s="10" t="str">
        <f t="shared" si="79"/>
        <v>2017-296713-NSL-547</v>
      </c>
      <c r="F425" s="11" t="str">
        <f>CONCATENATE(2017,"-",B425,"-","NSL-Snacks","-",566)</f>
        <v>2017-296713-NSL-Snacks-566</v>
      </c>
      <c r="G425" s="10" t="str">
        <f>VLOOKUP(B425,[39]Sheet1!$D$2:$F$107,3,FALSE)</f>
        <v>2017-296713-SMP-548</v>
      </c>
      <c r="I425" s="9" t="str">
        <f>VLOOKUP(B425,[38]Sheet1!$D$2:$F$180,3,FALSE)</f>
        <v>2017-296713-SFSP-586</v>
      </c>
      <c r="K425" s="4"/>
      <c r="N425" s="4" t="str">
        <f>VLOOKUP(B425,'[5]Federal Grants'!$B$9:$W$430,22,FALSE)</f>
        <v>17-296713-Title I-141</v>
      </c>
      <c r="O425" s="4"/>
      <c r="P425" s="4"/>
      <c r="Q425" s="4"/>
      <c r="R425" s="4"/>
      <c r="S425" s="4"/>
      <c r="T425" s="4"/>
      <c r="V425" s="11" t="str">
        <f>VLOOKUP(B425,'[9]Federal Grants'!$B$9:$W$430,22,FALSE)</f>
        <v>2017-296713-IDEA-341</v>
      </c>
      <c r="W425" s="11" t="str">
        <f>VLOOKUP(B425,'[10]Federal Grants'!$B$8:$W$66,22,FALSE)</f>
        <v>2017-296713-IDEA-342</v>
      </c>
      <c r="Z425" s="11" t="str">
        <f>VLOOKUP(B425,[24]!Table6623[[Agency Code 
(3)]:[DPI Grant Number 
(13)]],22,FALSE)</f>
        <v>17-296713-Pre-S-347</v>
      </c>
      <c r="AC425" s="4" t="str">
        <f>CONCATENATE("17","-",B425,"-",367,"-","CLC")</f>
        <v>17-296713-367-CLC</v>
      </c>
      <c r="AF425" s="10" t="str">
        <f>VLOOKUP(B425,'[15]Federal Grants'!$B$9:$W$312,22,FALSE)</f>
        <v>17-296713-Title III A-391</v>
      </c>
      <c r="AH425" s="10" t="str">
        <f>VLOOKUP(B425,'[17]Federal Grants'!$B$9:$W$430,22,FALSE)</f>
        <v>17-296713-Title II-365</v>
      </c>
    </row>
    <row r="426" spans="1:34" x14ac:dyDescent="0.25">
      <c r="A426" s="10" t="s">
        <v>430</v>
      </c>
      <c r="B426" s="13" t="s">
        <v>942</v>
      </c>
      <c r="D426" s="10" t="str">
        <f t="shared" si="79"/>
        <v>2017-636720-NSL-547</v>
      </c>
      <c r="I426" s="9"/>
      <c r="K426" s="4"/>
      <c r="N426" s="4" t="str">
        <f>VLOOKUP(B426,'[5]Federal Grants'!$B$9:$W$430,22,FALSE)</f>
        <v>17-636720-Title I-141</v>
      </c>
      <c r="O426" s="4"/>
      <c r="P426" s="4"/>
      <c r="Q426" s="4"/>
      <c r="R426" s="4"/>
      <c r="S426" s="4"/>
      <c r="T426" s="4"/>
      <c r="V426" s="11" t="str">
        <f>VLOOKUP(B426,'[9]Federal Grants'!$B$9:$W$430,22,FALSE)</f>
        <v>2017-636720-IDEA-341</v>
      </c>
      <c r="Z426" s="11" t="str">
        <f>VLOOKUP(B426,[24]!Table6623[[Agency Code 
(3)]:[DPI Grant Number 
(13)]],22,FALSE)</f>
        <v>17-636720-Pre-S-347</v>
      </c>
      <c r="AC426" s="4"/>
      <c r="AF426" s="10" t="str">
        <f>VLOOKUP(B426,'[15]Federal Grants'!$B$9:$W$312,22,FALSE)</f>
        <v>17-636720-Title III A-391</v>
      </c>
      <c r="AH426" s="10" t="str">
        <f>VLOOKUP(B426,'[17]Federal Grants'!$B$9:$W$430,22,FALSE)</f>
        <v>17-636720-Title II-365</v>
      </c>
    </row>
    <row r="427" spans="1:34" x14ac:dyDescent="0.25">
      <c r="A427" s="10" t="s">
        <v>431</v>
      </c>
      <c r="B427" s="14" t="s">
        <v>943</v>
      </c>
      <c r="C427" s="10" t="str">
        <f t="shared" ref="C427" si="83">CONCATENATE(2017,"-",B427,"-","SB","-",546)</f>
        <v>2017-056734-SB-546</v>
      </c>
      <c r="D427" s="10" t="str">
        <f t="shared" si="79"/>
        <v>2017-056734-NSL-547</v>
      </c>
      <c r="I427" s="9"/>
      <c r="K427" s="4"/>
      <c r="N427" s="4" t="str">
        <f>VLOOKUP(B427,'[5]Federal Grants'!$B$9:$W$430,22,FALSE)</f>
        <v>17-056734-Title I-141</v>
      </c>
      <c r="O427" s="4"/>
      <c r="P427" s="4"/>
      <c r="Q427" s="4"/>
      <c r="R427" s="4"/>
      <c r="S427" s="4"/>
      <c r="T427" s="4"/>
      <c r="V427" s="11" t="str">
        <f>VLOOKUP(B427,'[9]Federal Grants'!$B$9:$W$430,22,FALSE)</f>
        <v>2017-056734-IDEA-341</v>
      </c>
      <c r="W427" s="11" t="str">
        <f>VLOOKUP(B427,'[10]Federal Grants'!$B$8:$W$66,22,FALSE)</f>
        <v>2017-056734-IDEA-342</v>
      </c>
      <c r="Z427" s="11" t="str">
        <f>VLOOKUP(B427,[24]!Table6623[[Agency Code 
(3)]:[DPI Grant Number 
(13)]],22,FALSE)</f>
        <v>17-056734-Pre-S-347</v>
      </c>
      <c r="AC427" s="4"/>
      <c r="AF427" s="10" t="str">
        <f>VLOOKUP(B427,'[15]Federal Grants'!$B$9:$W$312,22,FALSE)</f>
        <v>17-056734-Title III A-391</v>
      </c>
      <c r="AH427" s="10" t="str">
        <f>VLOOKUP(B427,'[17]Federal Grants'!$B$9:$W$430,22,FALSE)</f>
        <v>17-056734-Title II-365</v>
      </c>
    </row>
    <row r="428" spans="1:34" x14ac:dyDescent="0.25">
      <c r="A428" s="10" t="s">
        <v>432</v>
      </c>
      <c r="B428" s="13" t="s">
        <v>944</v>
      </c>
      <c r="K428" s="4"/>
      <c r="N428" s="4" t="str">
        <f>VLOOKUP(B428,'[5]Federal Grants'!$B$9:$W$430,22,FALSE)</f>
        <v>17-516748-Title I-141</v>
      </c>
      <c r="O428" s="4"/>
      <c r="P428" s="4"/>
      <c r="Q428" s="4"/>
      <c r="R428" s="4"/>
      <c r="S428" s="4"/>
      <c r="T428" s="4"/>
      <c r="V428" s="11" t="str">
        <f>VLOOKUP(B428,'[9]Federal Grants'!$B$9:$W$430,22,FALSE)</f>
        <v>2017-516748-IDEA-341</v>
      </c>
      <c r="Z428" s="11" t="str">
        <f>VLOOKUP(B428,[24]!Table6623[[Agency Code 
(3)]:[DPI Grant Number 
(13)]],22,FALSE)</f>
        <v>17-516748-Pre-S-347</v>
      </c>
      <c r="AC428" s="4"/>
      <c r="AH428" s="10" t="str">
        <f>VLOOKUP(B428,'[17]Federal Grants'!$B$9:$W$430,22,FALSE)</f>
        <v>17-516748-Title II-365</v>
      </c>
    </row>
  </sheetData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pane xSplit="1" topLeftCell="H1" activePane="topRight" state="frozen"/>
      <selection pane="topRight" activeCell="N6" sqref="N6"/>
    </sheetView>
  </sheetViews>
  <sheetFormatPr defaultRowHeight="15" x14ac:dyDescent="0.25"/>
  <cols>
    <col min="1" max="1" width="36.140625" style="10" bestFit="1" customWidth="1"/>
    <col min="2" max="2" width="36.28515625" style="10" customWidth="1"/>
    <col min="3" max="3" width="36.140625" style="10" customWidth="1"/>
    <col min="4" max="4" width="30.5703125" style="10" bestFit="1" customWidth="1"/>
    <col min="5" max="5" width="26.85546875" style="10" customWidth="1"/>
    <col min="6" max="6" width="29.7109375" style="11" bestFit="1" customWidth="1"/>
    <col min="7" max="8" width="21.7109375" style="11" bestFit="1" customWidth="1"/>
    <col min="9" max="9" width="20.85546875" style="10" bestFit="1" customWidth="1"/>
    <col min="10" max="10" width="19.42578125" style="10" bestFit="1" customWidth="1"/>
    <col min="11" max="11" width="21.42578125" style="10" bestFit="1" customWidth="1"/>
    <col min="12" max="12" width="23.5703125" style="11" bestFit="1" customWidth="1"/>
    <col min="13" max="13" width="20.5703125" style="11" customWidth="1"/>
    <col min="14" max="14" width="19.140625" style="11" bestFit="1" customWidth="1"/>
    <col min="15" max="15" width="19.85546875" style="10" customWidth="1"/>
    <col min="16" max="16" width="23.7109375" style="10" customWidth="1"/>
    <col min="17" max="17" width="20" style="10" bestFit="1" customWidth="1"/>
    <col min="18" max="18" width="22.28515625" customWidth="1"/>
  </cols>
  <sheetData>
    <row r="1" spans="1:18" ht="72" customHeight="1" x14ac:dyDescent="0.25">
      <c r="A1" s="16" t="s">
        <v>433</v>
      </c>
      <c r="B1" s="16"/>
      <c r="C1" s="9" t="s">
        <v>527</v>
      </c>
      <c r="D1" s="9" t="s">
        <v>522</v>
      </c>
      <c r="E1" s="9" t="s">
        <v>522</v>
      </c>
      <c r="F1" s="12" t="s">
        <v>516</v>
      </c>
      <c r="G1" s="6" t="s">
        <v>439</v>
      </c>
      <c r="H1" s="6" t="s">
        <v>439</v>
      </c>
      <c r="I1" s="3" t="s">
        <v>448</v>
      </c>
      <c r="J1" s="3" t="s">
        <v>448</v>
      </c>
      <c r="K1" s="3" t="s">
        <v>448</v>
      </c>
      <c r="L1" s="6" t="s">
        <v>448</v>
      </c>
      <c r="M1" s="6" t="s">
        <v>446</v>
      </c>
      <c r="N1" s="6" t="s">
        <v>445</v>
      </c>
      <c r="O1" s="3" t="s">
        <v>436</v>
      </c>
      <c r="P1" s="3" t="s">
        <v>452</v>
      </c>
      <c r="Q1" s="3" t="s">
        <v>449</v>
      </c>
      <c r="R1" s="6" t="s">
        <v>444</v>
      </c>
    </row>
    <row r="2" spans="1:18" ht="57.75" customHeight="1" x14ac:dyDescent="0.25">
      <c r="A2" s="17" t="s">
        <v>435</v>
      </c>
      <c r="B2" s="17"/>
      <c r="C2" s="12" t="s">
        <v>524</v>
      </c>
      <c r="D2" s="12" t="s">
        <v>525</v>
      </c>
      <c r="E2" s="6" t="s">
        <v>949</v>
      </c>
      <c r="F2" s="12" t="s">
        <v>516</v>
      </c>
      <c r="G2" s="6" t="s">
        <v>439</v>
      </c>
      <c r="H2" s="6" t="s">
        <v>439</v>
      </c>
      <c r="I2" s="6" t="s">
        <v>456</v>
      </c>
      <c r="J2" s="6" t="s">
        <v>456</v>
      </c>
      <c r="K2" s="6" t="s">
        <v>456</v>
      </c>
      <c r="L2" s="6" t="s">
        <v>456</v>
      </c>
      <c r="M2" s="6" t="s">
        <v>446</v>
      </c>
      <c r="N2" s="6" t="s">
        <v>478</v>
      </c>
      <c r="O2" s="6" t="s">
        <v>458</v>
      </c>
      <c r="P2" s="6" t="s">
        <v>452</v>
      </c>
      <c r="Q2" s="6" t="s">
        <v>477</v>
      </c>
      <c r="R2" s="6" t="s">
        <v>444</v>
      </c>
    </row>
    <row r="3" spans="1:18" ht="59.25" customHeight="1" x14ac:dyDescent="0.25">
      <c r="A3" s="17" t="s">
        <v>952</v>
      </c>
      <c r="B3" s="17"/>
      <c r="C3" s="12" t="s">
        <v>521</v>
      </c>
      <c r="D3" s="12" t="s">
        <v>522</v>
      </c>
      <c r="E3" s="12" t="s">
        <v>1969</v>
      </c>
      <c r="F3" s="12" t="s">
        <v>1628</v>
      </c>
      <c r="G3" s="6" t="s">
        <v>439</v>
      </c>
      <c r="H3" s="6" t="s">
        <v>439</v>
      </c>
      <c r="I3" s="6" t="s">
        <v>499</v>
      </c>
      <c r="J3" s="10" t="s">
        <v>1050</v>
      </c>
      <c r="K3" s="3" t="s">
        <v>999</v>
      </c>
      <c r="L3" s="6" t="s">
        <v>507</v>
      </c>
      <c r="M3" s="6" t="s">
        <v>511</v>
      </c>
      <c r="N3" s="6" t="s">
        <v>497</v>
      </c>
      <c r="O3" s="6" t="s">
        <v>490</v>
      </c>
      <c r="P3" s="6" t="s">
        <v>493</v>
      </c>
      <c r="Q3" s="6" t="s">
        <v>480</v>
      </c>
      <c r="R3" s="6" t="s">
        <v>444</v>
      </c>
    </row>
    <row r="4" spans="1:18" x14ac:dyDescent="0.25">
      <c r="A4" s="16" t="s">
        <v>434</v>
      </c>
      <c r="C4" s="9" t="s">
        <v>518</v>
      </c>
      <c r="D4" s="9" t="s">
        <v>519</v>
      </c>
      <c r="E4" s="9"/>
      <c r="F4" s="12" t="s">
        <v>517</v>
      </c>
      <c r="G4" s="6" t="s">
        <v>463</v>
      </c>
      <c r="H4" s="6" t="s">
        <v>463</v>
      </c>
      <c r="I4" s="3" t="s">
        <v>474</v>
      </c>
      <c r="J4" s="3" t="s">
        <v>474</v>
      </c>
      <c r="K4" s="3" t="s">
        <v>474</v>
      </c>
      <c r="L4" s="6" t="s">
        <v>474</v>
      </c>
      <c r="M4" s="6" t="s">
        <v>473</v>
      </c>
      <c r="N4" s="6" t="s">
        <v>471</v>
      </c>
      <c r="O4" s="3" t="s">
        <v>457</v>
      </c>
      <c r="P4" s="3" t="s">
        <v>472</v>
      </c>
      <c r="Q4" s="3" t="s">
        <v>475</v>
      </c>
      <c r="R4" s="6" t="s">
        <v>470</v>
      </c>
    </row>
    <row r="5" spans="1:18" x14ac:dyDescent="0.25">
      <c r="A5" s="16"/>
      <c r="B5" s="16" t="s">
        <v>954</v>
      </c>
      <c r="C5" s="9"/>
      <c r="D5" s="9"/>
      <c r="E5" s="9"/>
      <c r="F5" s="12"/>
      <c r="G5" s="6"/>
      <c r="H5" s="6"/>
      <c r="I5" s="3"/>
      <c r="J5" s="3"/>
      <c r="K5" s="3"/>
      <c r="L5" s="6"/>
      <c r="M5" s="6"/>
      <c r="N5" s="6"/>
      <c r="O5" s="3"/>
      <c r="P5" s="3"/>
      <c r="Q5" s="3"/>
    </row>
    <row r="6" spans="1:18" x14ac:dyDescent="0.25">
      <c r="A6" s="11" t="s">
        <v>0</v>
      </c>
      <c r="B6" s="13" t="s">
        <v>1146</v>
      </c>
      <c r="C6" s="12"/>
      <c r="D6" s="12" t="str">
        <f>CONCATENATE(2017,"-",B6,"-","NSL","-",547)</f>
        <v>2017-518110-NSL-547</v>
      </c>
      <c r="E6" s="12" t="s">
        <v>1972</v>
      </c>
      <c r="I6" s="4" t="str">
        <f>'[6]Federal Grants'!$W$9</f>
        <v>2017-518110-Focus-145</v>
      </c>
      <c r="J6" s="4" t="str">
        <f>'[5]Federal Grants'!$W$431</f>
        <v>17-518110-Title I-141</v>
      </c>
      <c r="K6" s="4"/>
      <c r="L6" s="4" t="str">
        <f>'[7]Federal Grants'!$W$8</f>
        <v>2016-518110-Cohort I-154</v>
      </c>
      <c r="M6" s="11" t="str">
        <f>VLOOKUP(B6,'[9]Federal Grants'!$B$429:$W$450,22,FALSE)</f>
        <v>2017-518110-IDEA-341</v>
      </c>
      <c r="N6" s="11" t="str">
        <f>'[24]Federal Grants'!$W$431</f>
        <v>17-518110-Pre-S-347</v>
      </c>
      <c r="O6" s="4"/>
      <c r="P6" s="4"/>
      <c r="Q6" s="10" t="str">
        <f>'[17]Federal Grants'!$W$431</f>
        <v>17-518110-Title II-365</v>
      </c>
      <c r="R6" s="4"/>
    </row>
    <row r="7" spans="1:18" x14ac:dyDescent="0.25">
      <c r="A7" s="11" t="s">
        <v>51</v>
      </c>
      <c r="B7" s="13" t="s">
        <v>1147</v>
      </c>
      <c r="C7" s="10" t="str">
        <f t="shared" ref="C7" si="0">CONCATENATE(2017,"-",B7,"-","SB","-",546)</f>
        <v>2017-408123-SB-546</v>
      </c>
      <c r="D7" s="12" t="str">
        <f t="shared" ref="D7:D10" si="1">CONCATENATE(2017,"-",B7,"-","NSL","-",547)</f>
        <v>2017-408123-NSL-547</v>
      </c>
      <c r="E7" s="12" t="s">
        <v>1973</v>
      </c>
      <c r="F7" s="12"/>
      <c r="I7" s="11"/>
      <c r="J7" s="10" t="str">
        <f>'[5]Federal Grants'!$W$433</f>
        <v>17-408123-Title I-141</v>
      </c>
      <c r="K7" s="4"/>
      <c r="L7" s="4"/>
      <c r="M7" s="11" t="str">
        <f>VLOOKUP(B7,'[9]Federal Grants'!$B$429:$W$450,22,FALSE)</f>
        <v>2017-408123-IDEA-341</v>
      </c>
      <c r="N7" s="11" t="str">
        <f>'[24]Federal Grants'!$W$433</f>
        <v>17-408123-Pre-S-347</v>
      </c>
      <c r="O7" s="4"/>
      <c r="P7" s="4"/>
      <c r="R7" s="4"/>
    </row>
    <row r="8" spans="1:18" x14ac:dyDescent="0.25">
      <c r="A8" s="11" t="s">
        <v>60</v>
      </c>
      <c r="B8" s="13" t="s">
        <v>1148</v>
      </c>
      <c r="C8" s="12"/>
      <c r="D8" s="12" t="str">
        <f t="shared" si="1"/>
        <v>2017-408114-NSL-547</v>
      </c>
      <c r="E8" s="12" t="s">
        <v>1974</v>
      </c>
      <c r="I8" s="4" t="str">
        <f>'[6]Federal Grants'!$W$16</f>
        <v>2017-408114-Focus-145</v>
      </c>
      <c r="J8" s="10" t="str">
        <f>'[5]Federal Grants'!$W$432</f>
        <v>17-408114-Title I-141</v>
      </c>
      <c r="K8" s="4"/>
      <c r="L8" s="4"/>
      <c r="M8" s="11" t="str">
        <f>VLOOKUP(B8,'[9]Federal Grants'!$B$429:$W$450,22,FALSE)</f>
        <v>2017-408114-IDEA-341</v>
      </c>
      <c r="N8" s="11" t="str">
        <f>'[24]Federal Grants'!$W$432</f>
        <v>17-408114-Pre-S-347</v>
      </c>
      <c r="O8" s="4"/>
      <c r="P8" s="4" t="str">
        <f>'[13]Federal Grants'!$W$9</f>
        <v>2016-17-408114-SPDG-349</v>
      </c>
      <c r="Q8" s="10" t="str">
        <f>'[17]Federal Grants'!$W$432</f>
        <v>17-408114-Title II-365</v>
      </c>
      <c r="R8" s="4"/>
    </row>
    <row r="9" spans="1:18" x14ac:dyDescent="0.25">
      <c r="A9" s="11" t="s">
        <v>65</v>
      </c>
      <c r="B9" s="13" t="s">
        <v>1149</v>
      </c>
      <c r="C9" s="12"/>
      <c r="D9" s="12" t="str">
        <f t="shared" si="1"/>
        <v>2017-408105-NSL-547</v>
      </c>
      <c r="E9" s="12" t="s">
        <v>1975</v>
      </c>
      <c r="G9" s="11" t="str">
        <f>'[2]Federal Grants'!$W$19</f>
        <v>2016-408105-FF&amp;VP-594</v>
      </c>
      <c r="H9" s="11" t="str">
        <f>'[3]Federal Grants'!$W$20</f>
        <v>2017-408105-FF&amp;V-376</v>
      </c>
      <c r="I9" s="11"/>
      <c r="J9" s="10" t="str">
        <f>'[5]Federal Grants'!$W$434</f>
        <v>17-408105-Title I-141</v>
      </c>
      <c r="K9" s="4"/>
      <c r="L9" s="4"/>
      <c r="M9" s="11" t="str">
        <f>VLOOKUP(B9,'[9]Federal Grants'!$B$429:$W$450,22,FALSE)</f>
        <v>2017-408105-IDEA-341</v>
      </c>
      <c r="N9" s="11" t="str">
        <f>'[24]Federal Grants'!$W$434</f>
        <v>17-408105-Pre-S-347</v>
      </c>
      <c r="O9" s="4" t="str">
        <f>CONCATENATE("17","-",B9,"-",367,"-","CLC")</f>
        <v>17-408105-367-CLC</v>
      </c>
      <c r="P9" s="4"/>
      <c r="Q9" s="10" t="str">
        <f>'[17]Federal Grants'!$W$434</f>
        <v>17-408105-Title II-365</v>
      </c>
      <c r="R9" s="4"/>
    </row>
    <row r="10" spans="1:18" x14ac:dyDescent="0.25">
      <c r="A10" s="11" t="s">
        <v>88</v>
      </c>
      <c r="B10" s="13" t="s">
        <v>1150</v>
      </c>
      <c r="C10" s="12"/>
      <c r="D10" s="12" t="str">
        <f t="shared" si="1"/>
        <v>2017-408109-NSL-547</v>
      </c>
      <c r="E10" s="42"/>
      <c r="I10" s="11"/>
      <c r="J10" s="10" t="str">
        <f>'[5]Federal Grants'!$W$435</f>
        <v>17-408109-Title I-141</v>
      </c>
      <c r="K10" s="4"/>
      <c r="L10" s="4"/>
      <c r="M10" s="11" t="str">
        <f>VLOOKUP(B10,'[9]Federal Grants'!$B$429:$W$450,22,FALSE)</f>
        <v>2017-408109-IDEA-341</v>
      </c>
      <c r="N10" s="11" t="str">
        <f>'[24]Federal Grants'!$W$435</f>
        <v>17-408109-Pre-S-347</v>
      </c>
      <c r="O10" s="4"/>
      <c r="P10" s="4"/>
      <c r="Q10" s="10" t="str">
        <f>'[17]Federal Grants'!$W$435</f>
        <v>17-408109-Title II-365</v>
      </c>
      <c r="R10" t="str">
        <f>'[25]Federal Grants'!$W$9</f>
        <v>2017-408109-SIG-151</v>
      </c>
    </row>
    <row r="11" spans="1:18" x14ac:dyDescent="0.25">
      <c r="A11" s="10" t="s">
        <v>481</v>
      </c>
      <c r="B11" s="33" t="s">
        <v>1151</v>
      </c>
      <c r="I11" s="11"/>
      <c r="J11" s="10" t="str">
        <f>'[5]Federal Grants'!$W$436</f>
        <v>17-408101-Title I-141</v>
      </c>
      <c r="K11" s="4"/>
      <c r="L11" s="4"/>
      <c r="M11" s="11" t="str">
        <f>VLOOKUP(B11,'[9]Federal Grants'!$B$429:$W$450,22,FALSE)</f>
        <v>2017-408101-IDEA-341</v>
      </c>
      <c r="N11" s="11" t="str">
        <f>'[24]Federal Grants'!$W$436</f>
        <v>17-408101-Pre-S-347</v>
      </c>
      <c r="O11" s="4"/>
      <c r="P11" s="4"/>
      <c r="Q11" s="10" t="str">
        <f>'[17]Federal Grants'!$W$436</f>
        <v>17-408101-Title II-365</v>
      </c>
      <c r="R11" s="4"/>
    </row>
    <row r="12" spans="1:18" x14ac:dyDescent="0.25">
      <c r="A12" s="10" t="s">
        <v>482</v>
      </c>
      <c r="B12" s="33" t="s">
        <v>1152</v>
      </c>
      <c r="I12" s="11"/>
      <c r="J12" s="10" t="str">
        <f>'[5]Federal Grants'!$W$437</f>
        <v>17-408131-Title I-141</v>
      </c>
      <c r="K12" s="4"/>
      <c r="L12" s="4"/>
      <c r="M12" s="11" t="str">
        <f>VLOOKUP(B12,'[9]Federal Grants'!$B$429:$W$450,22,FALSE)</f>
        <v>2017-408131-IDEA-341</v>
      </c>
      <c r="N12" s="11" t="str">
        <f>'[24]Federal Grants'!$W$437</f>
        <v>17-408131-Pre-S-347</v>
      </c>
      <c r="O12" s="4"/>
      <c r="P12" s="4"/>
      <c r="Q12" s="10" t="str">
        <f>'[17]Federal Grants'!$W$437</f>
        <v>17-408131-Title II-365</v>
      </c>
      <c r="R12" s="4"/>
    </row>
    <row r="13" spans="1:18" x14ac:dyDescent="0.25">
      <c r="A13" s="15" t="s">
        <v>180</v>
      </c>
      <c r="B13" s="34" t="s">
        <v>1153</v>
      </c>
      <c r="C13" s="15"/>
      <c r="D13" s="12" t="str">
        <f t="shared" ref="D13:D19" si="2">CONCATENATE(2017,"-",B13,"-","NSL","-",547)</f>
        <v>2017-678135-NSL-547</v>
      </c>
      <c r="E13" s="15"/>
      <c r="F13" s="15" t="s">
        <v>1939</v>
      </c>
      <c r="I13" s="11"/>
      <c r="J13" s="10" t="str">
        <f>'[5]Federal Grants'!$W$438</f>
        <v>17-678135-Title I-141</v>
      </c>
      <c r="K13" s="4"/>
      <c r="L13" s="4"/>
      <c r="M13" s="11" t="str">
        <f>VLOOKUP(B13,'[9]Federal Grants'!$B$429:$W$450,22,FALSE)</f>
        <v>2017-678135-IDEA-341</v>
      </c>
      <c r="N13" s="11" t="str">
        <f>'[24]Federal Grants'!$W$438</f>
        <v>17-678135-Pre-S-347</v>
      </c>
      <c r="O13" s="4" t="str">
        <f>CONCATENATE("17","-",B13,"-",367,"-","CLC")</f>
        <v>17-678135-367-CLC</v>
      </c>
      <c r="P13" s="4"/>
      <c r="Q13" s="10" t="str">
        <f>'[17]Federal Grants'!$W$438</f>
        <v>17-678135-Title II-365</v>
      </c>
      <c r="R13" s="4"/>
    </row>
    <row r="14" spans="1:18" x14ac:dyDescent="0.25">
      <c r="A14" s="15" t="s">
        <v>491</v>
      </c>
      <c r="B14" s="34" t="s">
        <v>1154</v>
      </c>
      <c r="C14" s="15"/>
      <c r="D14" s="15"/>
      <c r="E14" s="15"/>
      <c r="F14" s="15"/>
      <c r="I14" s="11"/>
      <c r="K14" s="4"/>
      <c r="L14" s="4"/>
      <c r="O14" s="4" t="str">
        <f>CONCATENATE("17","-",B14,"-",367,"-","CLC")</f>
        <v>17-406803-367-CLC</v>
      </c>
      <c r="P14" s="4"/>
      <c r="R14" s="4"/>
    </row>
    <row r="15" spans="1:18" x14ac:dyDescent="0.25">
      <c r="A15" s="15" t="s">
        <v>483</v>
      </c>
      <c r="B15" s="34" t="s">
        <v>1155</v>
      </c>
      <c r="C15" s="15"/>
      <c r="D15" s="12" t="str">
        <f t="shared" si="2"/>
        <v>2017-408106-NSL-547</v>
      </c>
      <c r="E15" s="12"/>
      <c r="F15" s="15"/>
      <c r="I15" s="11"/>
      <c r="J15" s="10" t="str">
        <f>'[5]Federal Grants'!$W$439</f>
        <v>17-408106-Title I-141</v>
      </c>
      <c r="K15" s="4" t="s">
        <v>1000</v>
      </c>
      <c r="L15" s="4"/>
      <c r="M15" s="11" t="str">
        <f>VLOOKUP(B15,'[9]Federal Grants'!$B$429:$W$450,22,FALSE)</f>
        <v>2017-408106-IDEA-341</v>
      </c>
      <c r="N15" s="11" t="str">
        <f>'[24]Federal Grants'!$W$439</f>
        <v>17-408106-Pre-S-347</v>
      </c>
      <c r="O15" s="4"/>
      <c r="P15" s="4"/>
      <c r="Q15" s="10" t="str">
        <f>'[17]Federal Grants'!$W$439</f>
        <v>17-408106-Title II-365</v>
      </c>
      <c r="R15" s="4"/>
    </row>
    <row r="16" spans="1:18" x14ac:dyDescent="0.25">
      <c r="A16" s="15" t="s">
        <v>484</v>
      </c>
      <c r="B16" s="34">
        <v>408103</v>
      </c>
      <c r="C16" s="15"/>
      <c r="D16" s="12"/>
      <c r="E16" s="15"/>
      <c r="F16" s="15"/>
      <c r="I16" s="11"/>
      <c r="K16" s="4"/>
      <c r="L16" s="4"/>
      <c r="O16" s="4"/>
      <c r="P16" s="4"/>
      <c r="R16" s="4"/>
    </row>
    <row r="17" spans="1:18" x14ac:dyDescent="0.25">
      <c r="A17" s="42" t="s">
        <v>1980</v>
      </c>
      <c r="B17" s="34" t="s">
        <v>1156</v>
      </c>
      <c r="C17" s="15"/>
      <c r="D17" s="12" t="str">
        <f t="shared" si="2"/>
        <v>2017-408127-NSL-547</v>
      </c>
      <c r="E17" s="15"/>
      <c r="F17" s="15"/>
      <c r="I17" s="11"/>
      <c r="J17" s="10" t="str">
        <f>'[5]Federal Grants'!$W$440</f>
        <v>17-408127-Title I-141</v>
      </c>
      <c r="K17" s="4"/>
      <c r="L17" s="4"/>
      <c r="M17" s="11" t="str">
        <f>VLOOKUP(B17,'[9]Federal Grants'!$B$429:$W$450,22,FALSE)</f>
        <v>2017-408127-IDEA-341</v>
      </c>
      <c r="N17" s="11" t="str">
        <f>'[24]Federal Grants'!$W$440</f>
        <v>17-408127-Pre-S-347</v>
      </c>
      <c r="O17" s="4"/>
      <c r="P17" s="4"/>
      <c r="Q17" s="10" t="str">
        <f>'[17]Federal Grants'!$W$440</f>
        <v>17-408127-Title II-365</v>
      </c>
      <c r="R17" s="4"/>
    </row>
    <row r="18" spans="1:18" x14ac:dyDescent="0.25">
      <c r="A18" s="15" t="s">
        <v>231</v>
      </c>
      <c r="B18" s="34" t="s">
        <v>1157</v>
      </c>
      <c r="C18" s="15"/>
      <c r="D18" s="12" t="str">
        <f t="shared" si="2"/>
        <v>2017-408128-NSL-547</v>
      </c>
      <c r="E18" s="15"/>
      <c r="F18" s="15"/>
      <c r="G18" s="11" t="str">
        <f>'[2]Federal Grants'!$W$37</f>
        <v>2016-408128-FF&amp;VP-594</v>
      </c>
      <c r="H18" s="11" t="str">
        <f>'[3]Federal Grants'!$W$38</f>
        <v>2017-408128-FF&amp;V-376</v>
      </c>
      <c r="I18" s="11"/>
      <c r="J18" s="10" t="str">
        <f>'[5]Federal Grants'!$W$441</f>
        <v>17-408128-Title I-141</v>
      </c>
      <c r="K18" s="4"/>
      <c r="L18" s="4"/>
      <c r="M18" s="11" t="str">
        <f>VLOOKUP(B18,'[9]Federal Grants'!$B$429:$W$450,22,FALSE)</f>
        <v>2017-408128-IDEA-341</v>
      </c>
      <c r="N18" s="11" t="str">
        <f>'[24]Federal Grants'!$W$441</f>
        <v>17-408128-Pre-S-347</v>
      </c>
      <c r="O18" s="4"/>
      <c r="P18" s="4"/>
      <c r="Q18" s="10" t="str">
        <f>'[17]Federal Grants'!$W$441</f>
        <v>17-408128-Title II-365</v>
      </c>
      <c r="R18" s="4"/>
    </row>
    <row r="19" spans="1:18" x14ac:dyDescent="0.25">
      <c r="A19" s="15" t="s">
        <v>485</v>
      </c>
      <c r="B19" s="34" t="s">
        <v>1145</v>
      </c>
      <c r="C19" s="15"/>
      <c r="D19" s="12" t="str">
        <f t="shared" si="2"/>
        <v>2017-408129-NSL-547</v>
      </c>
      <c r="E19" s="15"/>
      <c r="F19" s="15"/>
      <c r="I19" s="11"/>
      <c r="J19" s="10" t="str">
        <f>'[5]Federal Grants'!$W$442</f>
        <v>17-408129-Title I-141</v>
      </c>
      <c r="K19" s="4"/>
      <c r="L19" s="4"/>
      <c r="M19" s="11" t="str">
        <f>VLOOKUP(B19,'[9]Federal Grants'!$B$429:$W$450,22,FALSE)</f>
        <v>2017-408129-IDEA-341</v>
      </c>
      <c r="N19" s="11" t="str">
        <f>'[24]Federal Grants'!$W$442</f>
        <v>17-408129-Pre-S-347</v>
      </c>
      <c r="O19" s="4"/>
      <c r="P19" s="4"/>
      <c r="Q19" s="10" t="str">
        <f>'[17]Federal Grants'!$W$442</f>
        <v>17-408129-Title II-365</v>
      </c>
      <c r="R19" s="4"/>
    </row>
    <row r="20" spans="1:18" x14ac:dyDescent="0.25">
      <c r="A20" s="15" t="s">
        <v>1009</v>
      </c>
      <c r="B20" s="34" t="s">
        <v>1008</v>
      </c>
      <c r="C20" s="10" t="str">
        <f t="shared" ref="C20" si="3">CONCATENATE(2017,"-",B20,"-","SB","-",546)</f>
        <v>2017-408138-SB-546</v>
      </c>
      <c r="D20" s="10" t="str">
        <f>CONCATENATE(2017,"-",B20,"-","NSL","-",547)</f>
        <v>2017-408138-NSL-547</v>
      </c>
      <c r="E20" s="15"/>
      <c r="F20" s="15"/>
      <c r="G20" s="4"/>
      <c r="H20" s="4"/>
      <c r="I20" s="11"/>
      <c r="J20" s="10" t="str">
        <f>'[5]Federal Grants'!$W$443</f>
        <v>17-408138-Title I-141</v>
      </c>
      <c r="K20" s="4"/>
      <c r="L20" s="4"/>
      <c r="M20" s="11" t="str">
        <f>VLOOKUP(B20,'[9]Federal Grants'!$B$429:$W$450,22,FALSE)</f>
        <v>2017-408138-IDEA-341</v>
      </c>
      <c r="N20" s="35" t="str">
        <f>'[24]Federal Grants'!$W$443</f>
        <v>17-408138-Pre-S-347</v>
      </c>
      <c r="Q20" s="10" t="str">
        <f>'[17]Federal Grants'!$W$443</f>
        <v>17-408138-Title II-365</v>
      </c>
      <c r="R20" s="4"/>
    </row>
    <row r="21" spans="1:18" x14ac:dyDescent="0.25">
      <c r="A21" s="10" t="s">
        <v>487</v>
      </c>
      <c r="B21" s="33" t="s">
        <v>1144</v>
      </c>
      <c r="C21" s="15"/>
      <c r="E21" s="15"/>
      <c r="I21" s="11"/>
      <c r="J21" s="10" t="str">
        <f>'[5]Federal Grants'!$W$444</f>
        <v>17-408133-Title I-141</v>
      </c>
      <c r="K21" s="4"/>
      <c r="L21" s="4"/>
      <c r="M21" s="11" t="str">
        <f>VLOOKUP(B21,'[9]Federal Grants'!$B$429:$W$450,22,FALSE)</f>
        <v>2017-408133-IDEA-341</v>
      </c>
      <c r="N21" s="11" t="str">
        <f>'[24]Federal Grants'!$W$444</f>
        <v>17-408133-Pre-S-347</v>
      </c>
      <c r="O21" s="4"/>
      <c r="P21" s="4"/>
      <c r="Q21" s="10" t="str">
        <f>'[17]Federal Grants'!$W$444</f>
        <v>17-408133-Title II-365</v>
      </c>
      <c r="R21" s="4"/>
    </row>
    <row r="22" spans="1:18" x14ac:dyDescent="0.25">
      <c r="A22" s="4" t="s">
        <v>489</v>
      </c>
      <c r="B22" s="36" t="s">
        <v>1014</v>
      </c>
      <c r="C22" s="4"/>
      <c r="D22" s="10" t="str">
        <f t="shared" ref="D22:D24" si="4">CONCATENATE(2017,"-",B22,"-","NSL","-",547)</f>
        <v>2017-408001-NSL-547</v>
      </c>
      <c r="E22" s="4"/>
      <c r="F22" s="4"/>
      <c r="I22" s="11"/>
      <c r="J22" s="10" t="str">
        <f>'[5]Federal Grants'!$W$446</f>
        <v>17-408001-Title I-141</v>
      </c>
      <c r="K22" s="4"/>
      <c r="L22" s="4"/>
      <c r="M22" s="11" t="str">
        <f>VLOOKUP(B22,'[9]Federal Grants'!$B$429:$W$450,22,FALSE)</f>
        <v>2017-408001-IDEA-341</v>
      </c>
      <c r="N22" s="11" t="str">
        <f>'[24]Federal Grants'!$W$446</f>
        <v>17-408001-Pre-S-347</v>
      </c>
      <c r="O22" s="4"/>
      <c r="P22" s="4"/>
      <c r="Q22" s="10" t="str">
        <f>'[17]Federal Grants'!$W$446</f>
        <v>17-408001-Title II-365</v>
      </c>
      <c r="R22" s="4"/>
    </row>
    <row r="23" spans="1:18" x14ac:dyDescent="0.25">
      <c r="A23" s="10" t="s">
        <v>486</v>
      </c>
      <c r="B23" s="33" t="s">
        <v>1143</v>
      </c>
      <c r="C23" s="15"/>
      <c r="D23" s="10" t="str">
        <f t="shared" si="4"/>
        <v>2017-408107-NSL-547</v>
      </c>
      <c r="E23" s="15"/>
      <c r="G23" s="11" t="str">
        <f>'[2]Federal Grants'!$W$45</f>
        <v>2016-408107-FF&amp;VP-594</v>
      </c>
      <c r="H23" s="11" t="str">
        <f>'[3]Federal Grants'!$W$46</f>
        <v>2017-408107-FF&amp;V-376</v>
      </c>
      <c r="I23" s="11"/>
      <c r="J23" s="10" t="str">
        <f>'[5]Federal Grants'!$W$445</f>
        <v>17-408107-Title I-141</v>
      </c>
      <c r="K23" s="4"/>
      <c r="L23" s="4"/>
      <c r="M23" s="11" t="str">
        <f>VLOOKUP(B23,'[9]Federal Grants'!$B$429:$W$450,22,FALSE)</f>
        <v>2017-408107-IDEA-341</v>
      </c>
      <c r="N23" s="11" t="str">
        <f>'[24]Federal Grants'!$W$445</f>
        <v>17-408107-Pre-S-347</v>
      </c>
      <c r="O23" s="4"/>
      <c r="P23" s="4"/>
      <c r="Q23" s="10" t="str">
        <f>'[17]Federal Grants'!$W$445</f>
        <v>17-408107-Title II-365</v>
      </c>
      <c r="R23" s="4"/>
    </row>
    <row r="24" spans="1:18" x14ac:dyDescent="0.25">
      <c r="A24" s="10" t="s">
        <v>1011</v>
      </c>
      <c r="B24" s="33" t="s">
        <v>1013</v>
      </c>
      <c r="C24" s="10" t="str">
        <f t="shared" ref="C24" si="5">CONCATENATE(2017,"-",B24,"-","SB","-",546)</f>
        <v>2017-408136-SB-546</v>
      </c>
      <c r="D24" s="10" t="str">
        <f t="shared" si="4"/>
        <v>2017-408136-NSL-547</v>
      </c>
      <c r="E24" s="15"/>
      <c r="G24" s="4"/>
      <c r="H24" s="4"/>
      <c r="I24" s="11"/>
      <c r="J24" s="10" t="str">
        <f>'[5]Federal Grants'!$W$447</f>
        <v>17-408136-Title I-141</v>
      </c>
      <c r="K24" s="4"/>
      <c r="L24" s="4"/>
      <c r="M24" s="11" t="str">
        <f>VLOOKUP(B24,'[9]Federal Grants'!$B$429:$W$450,22,FALSE)</f>
        <v>2017-408136-IDEA-341</v>
      </c>
      <c r="N24" s="11" t="str">
        <f>'[24]Federal Grants'!$W$447</f>
        <v>17-408136-Pre-S-347</v>
      </c>
      <c r="Q24" s="10" t="str">
        <f>'[17]Federal Grants'!$W$447</f>
        <v>17-408136-Title II-365</v>
      </c>
      <c r="R24" s="4"/>
    </row>
    <row r="25" spans="1:18" x14ac:dyDescent="0.25">
      <c r="A25" s="10" t="s">
        <v>1010</v>
      </c>
      <c r="B25" s="33" t="s">
        <v>1012</v>
      </c>
      <c r="C25" s="15"/>
      <c r="E25" s="15"/>
      <c r="G25" s="4"/>
      <c r="H25" s="4"/>
      <c r="I25" s="11"/>
      <c r="J25" s="10" t="str">
        <f>'[5]Federal Grants'!$W$448</f>
        <v>17-408137-Title I-141</v>
      </c>
      <c r="K25" s="4"/>
      <c r="L25" s="4"/>
      <c r="M25" s="11" t="str">
        <f>VLOOKUP(B25,'[9]Federal Grants'!$B$429:$W$450,22,FALSE)</f>
        <v>2017-408137-IDEA-341</v>
      </c>
      <c r="N25" s="11" t="str">
        <f>'[24]Federal Grants'!$W$448</f>
        <v>17-408137-Pre-S-347</v>
      </c>
      <c r="Q25" s="10" t="str">
        <f>'[17]Federal Grants'!$W$448</f>
        <v>17-408137-Title II-365</v>
      </c>
      <c r="R25" s="4"/>
    </row>
    <row r="26" spans="1:18" x14ac:dyDescent="0.25">
      <c r="A26" s="10" t="s">
        <v>488</v>
      </c>
      <c r="B26" s="33" t="s">
        <v>1141</v>
      </c>
      <c r="D26" s="10" t="str">
        <f t="shared" ref="D26:D27" si="6">CONCATENATE(2017,"-",B26,"-","NSL","-",547)</f>
        <v>2017-408132-NSL-547</v>
      </c>
      <c r="I26" s="11"/>
      <c r="J26" s="10" t="str">
        <f>'[5]Federal Grants'!$W$450</f>
        <v>17-408132-Title I-141</v>
      </c>
      <c r="K26" s="4"/>
      <c r="L26" s="4"/>
      <c r="M26" s="11" t="str">
        <f>VLOOKUP(B26,'[9]Federal Grants'!$B$429:$W$450,22,FALSE)</f>
        <v>2017-408132-IDEA-341</v>
      </c>
      <c r="N26" s="11" t="str">
        <f>'[24]Federal Grants'!$W$450</f>
        <v>17-408132-Pre-S-347</v>
      </c>
      <c r="O26" s="4"/>
      <c r="P26" s="4"/>
      <c r="Q26" s="10" t="str">
        <f>'[17]Federal Grants'!$W$450</f>
        <v>17-408132-Title II-365</v>
      </c>
      <c r="R26" s="4"/>
    </row>
    <row r="27" spans="1:18" x14ac:dyDescent="0.25">
      <c r="A27" s="10" t="s">
        <v>429</v>
      </c>
      <c r="B27" s="33" t="s">
        <v>1142</v>
      </c>
      <c r="D27" s="10" t="str">
        <f t="shared" si="6"/>
        <v>2017-408113-NSL-547</v>
      </c>
      <c r="I27" s="11"/>
      <c r="J27" s="10" t="str">
        <f>'[5]Federal Grants'!$W$449</f>
        <v>17-408113-Title I-141</v>
      </c>
      <c r="K27" s="4"/>
      <c r="L27" s="4"/>
      <c r="M27" s="11" t="str">
        <f>VLOOKUP(B27,'[9]Federal Grants'!$B$429:$W$450,22,FALSE)</f>
        <v>2017-408113-IDEA-341</v>
      </c>
      <c r="N27" s="11" t="str">
        <f>'[24]Federal Grants'!$W$449</f>
        <v>17-408113-Pre-S-347</v>
      </c>
      <c r="O27" s="4"/>
      <c r="P27" s="4"/>
      <c r="Q27" s="10" t="str">
        <f>'[17]Federal Grants'!$W$449</f>
        <v>17-408113-Title II-365</v>
      </c>
      <c r="R27" s="4"/>
    </row>
    <row r="29" spans="1:18" x14ac:dyDescent="0.25">
      <c r="A29" s="11"/>
      <c r="B29" s="11"/>
      <c r="C29" s="11"/>
      <c r="D29" s="11"/>
      <c r="E29" s="11"/>
    </row>
    <row r="30" spans="1:18" x14ac:dyDescent="0.25">
      <c r="A30" s="11"/>
      <c r="B30" s="11"/>
      <c r="C30" s="11"/>
      <c r="D30" s="11"/>
      <c r="E30" s="11"/>
    </row>
    <row r="31" spans="1:18" x14ac:dyDescent="0.25">
      <c r="A31" s="11"/>
      <c r="B31" s="11"/>
      <c r="C31" s="11"/>
      <c r="D31" s="11"/>
      <c r="E31" s="11"/>
    </row>
    <row r="32" spans="1:18" x14ac:dyDescent="0.25">
      <c r="A32" s="11"/>
      <c r="B32" s="11"/>
      <c r="C32" s="11"/>
      <c r="D32" s="11"/>
      <c r="E32" s="11"/>
    </row>
    <row r="33" spans="1:5" x14ac:dyDescent="0.25">
      <c r="A33" s="11"/>
      <c r="B33" s="11"/>
      <c r="C33" s="11"/>
      <c r="D33" s="11"/>
      <c r="E33" s="11"/>
    </row>
    <row r="34" spans="1:5" x14ac:dyDescent="0.25">
      <c r="A34" s="11"/>
      <c r="B34" s="11"/>
      <c r="C34" s="11"/>
      <c r="D34" s="11"/>
      <c r="E34" s="11"/>
    </row>
    <row r="35" spans="1:5" x14ac:dyDescent="0.25">
      <c r="A35" s="11"/>
      <c r="B35" s="11"/>
      <c r="C35" s="11"/>
      <c r="D35" s="11"/>
      <c r="E35" s="11"/>
    </row>
    <row r="36" spans="1:5" x14ac:dyDescent="0.25">
      <c r="A36" s="11"/>
      <c r="B36" s="11"/>
      <c r="C36" s="11"/>
      <c r="D36" s="11"/>
      <c r="E36" s="11"/>
    </row>
  </sheetData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B1" workbookViewId="0">
      <selection activeCell="I10" sqref="I10:I15"/>
    </sheetView>
  </sheetViews>
  <sheetFormatPr defaultRowHeight="15" x14ac:dyDescent="0.25"/>
  <cols>
    <col min="1" max="1" width="35.85546875" bestFit="1" customWidth="1"/>
    <col min="2" max="2" width="12.42578125" bestFit="1" customWidth="1"/>
    <col min="3" max="3" width="21" customWidth="1"/>
    <col min="4" max="4" width="22.7109375" bestFit="1" customWidth="1"/>
    <col min="5" max="5" width="25.28515625" bestFit="1" customWidth="1"/>
    <col min="6" max="6" width="19.140625" bestFit="1" customWidth="1"/>
    <col min="7" max="7" width="23.7109375" bestFit="1" customWidth="1"/>
    <col min="8" max="8" width="28.42578125" bestFit="1" customWidth="1"/>
    <col min="9" max="9" width="29.7109375" bestFit="1" customWidth="1"/>
    <col min="10" max="10" width="27" bestFit="1" customWidth="1"/>
  </cols>
  <sheetData>
    <row r="1" spans="1:10" ht="105" x14ac:dyDescent="0.25">
      <c r="A1" s="29" t="s">
        <v>1004</v>
      </c>
      <c r="B1" s="16"/>
      <c r="C1" s="6" t="s">
        <v>446</v>
      </c>
      <c r="D1" s="3" t="s">
        <v>450</v>
      </c>
      <c r="E1" s="3" t="s">
        <v>437</v>
      </c>
      <c r="F1" s="6" t="s">
        <v>445</v>
      </c>
      <c r="G1" s="3" t="s">
        <v>438</v>
      </c>
      <c r="H1" s="3" t="s">
        <v>441</v>
      </c>
      <c r="I1" s="12" t="s">
        <v>516</v>
      </c>
      <c r="J1" s="6" t="s">
        <v>448</v>
      </c>
    </row>
    <row r="2" spans="1:10" ht="45" x14ac:dyDescent="0.25">
      <c r="A2" s="30" t="s">
        <v>1002</v>
      </c>
      <c r="B2" s="17"/>
      <c r="C2" s="6" t="s">
        <v>446</v>
      </c>
      <c r="D2" s="6" t="s">
        <v>450</v>
      </c>
      <c r="E2" s="6" t="s">
        <v>437</v>
      </c>
      <c r="F2" s="6" t="s">
        <v>478</v>
      </c>
      <c r="G2" s="6" t="s">
        <v>459</v>
      </c>
      <c r="H2" s="6" t="s">
        <v>441</v>
      </c>
      <c r="I2" s="12" t="s">
        <v>516</v>
      </c>
      <c r="J2" s="6" t="s">
        <v>456</v>
      </c>
    </row>
    <row r="3" spans="1:10" ht="45" x14ac:dyDescent="0.25">
      <c r="A3" s="30" t="s">
        <v>952</v>
      </c>
      <c r="B3" s="17"/>
      <c r="C3" s="6" t="s">
        <v>512</v>
      </c>
      <c r="D3" s="6" t="s">
        <v>509</v>
      </c>
      <c r="E3" s="6" t="s">
        <v>492</v>
      </c>
      <c r="F3" s="6" t="s">
        <v>497</v>
      </c>
      <c r="G3" s="6" t="s">
        <v>479</v>
      </c>
      <c r="H3" s="6" t="s">
        <v>504</v>
      </c>
      <c r="I3" s="12" t="s">
        <v>1628</v>
      </c>
      <c r="J3" s="6" t="s">
        <v>498</v>
      </c>
    </row>
    <row r="4" spans="1:10" x14ac:dyDescent="0.25">
      <c r="A4" s="29" t="s">
        <v>1003</v>
      </c>
      <c r="C4" s="6" t="s">
        <v>473</v>
      </c>
      <c r="D4" s="3" t="s">
        <v>476</v>
      </c>
      <c r="E4" s="3" t="s">
        <v>461</v>
      </c>
      <c r="F4" s="6" t="s">
        <v>471</v>
      </c>
      <c r="G4" s="3" t="s">
        <v>462</v>
      </c>
      <c r="H4" s="3" t="s">
        <v>464</v>
      </c>
      <c r="I4" s="12" t="s">
        <v>517</v>
      </c>
      <c r="J4" s="6" t="s">
        <v>474</v>
      </c>
    </row>
    <row r="5" spans="1:10" x14ac:dyDescent="0.25">
      <c r="A5" s="16"/>
      <c r="B5" s="16" t="s">
        <v>954</v>
      </c>
      <c r="C5" s="6"/>
      <c r="D5" s="6"/>
      <c r="E5" s="3"/>
      <c r="I5" s="1"/>
    </row>
    <row r="6" spans="1:10" x14ac:dyDescent="0.25">
      <c r="A6" s="9" t="s">
        <v>972</v>
      </c>
      <c r="B6" s="37">
        <v>749901</v>
      </c>
      <c r="C6" s="4" t="s">
        <v>984</v>
      </c>
      <c r="D6" s="4" t="str">
        <f>'[26]Federal Grants'!$W$18</f>
        <v>2017-749901-CP-CTE-400</v>
      </c>
      <c r="F6" s="10" t="str">
        <f>'[24]Federal Grants'!$W$452</f>
        <v>17-749901-Pre-S-347</v>
      </c>
    </row>
    <row r="7" spans="1:10" x14ac:dyDescent="0.25">
      <c r="A7" s="9" t="s">
        <v>973</v>
      </c>
      <c r="B7" s="37">
        <v>749902</v>
      </c>
      <c r="C7" s="4" t="s">
        <v>985</v>
      </c>
      <c r="D7" s="4"/>
      <c r="F7" s="10" t="str">
        <f>'[24]Federal Grants'!$W$453</f>
        <v>17-749902-Pre-S-347</v>
      </c>
      <c r="I7" s="12" t="s">
        <v>1944</v>
      </c>
    </row>
    <row r="8" spans="1:10" x14ac:dyDescent="0.25">
      <c r="A8" s="9" t="s">
        <v>974</v>
      </c>
      <c r="B8" s="37">
        <v>749903</v>
      </c>
      <c r="C8" s="4" t="s">
        <v>986</v>
      </c>
      <c r="D8" s="4" t="str">
        <f>'[26]Federal Grants'!$W$19</f>
        <v>2017-749903-CP-CTE-400</v>
      </c>
      <c r="E8" t="str">
        <f>'[27]Federal Grants'!$W$11</f>
        <v>2017-749903-Homeless-335</v>
      </c>
      <c r="F8" s="10" t="str">
        <f>'[24]Federal Grants'!$W$454</f>
        <v>17-749903-Pre-S-347</v>
      </c>
    </row>
    <row r="9" spans="1:10" x14ac:dyDescent="0.25">
      <c r="A9" s="9" t="s">
        <v>975</v>
      </c>
      <c r="B9" s="37">
        <v>749904</v>
      </c>
      <c r="C9" s="4" t="s">
        <v>987</v>
      </c>
      <c r="D9" s="4" t="str">
        <f>'[26]Federal Grants'!$W$20</f>
        <v>2017-749904-CP-CTE-400</v>
      </c>
      <c r="F9" s="10" t="str">
        <f>'[24]Federal Grants'!$W$455</f>
        <v>17-749904-Pre-S-347</v>
      </c>
      <c r="G9" t="str">
        <f>'[28]Federal Grants'!$W$10</f>
        <v>17-749904-Immigrant-371</v>
      </c>
      <c r="I9" s="12" t="s">
        <v>1945</v>
      </c>
    </row>
    <row r="10" spans="1:10" x14ac:dyDescent="0.25">
      <c r="A10" s="9" t="s">
        <v>976</v>
      </c>
      <c r="B10" s="37">
        <v>749905</v>
      </c>
      <c r="C10" s="4" t="s">
        <v>988</v>
      </c>
      <c r="D10" s="4" t="str">
        <f>'[26]Federal Grants'!$W$21</f>
        <v>2017-749905-CP-CTE-400</v>
      </c>
      <c r="F10" s="10" t="str">
        <f>'[24]Federal Grants'!$W$456</f>
        <v>17-749905-Pre-S-347</v>
      </c>
      <c r="H10" t="str">
        <f>'[29]Federal Grants'!$W$9</f>
        <v>2016-749905-Mig. Summer-142</v>
      </c>
    </row>
    <row r="11" spans="1:10" x14ac:dyDescent="0.25">
      <c r="A11" s="9" t="s">
        <v>977</v>
      </c>
      <c r="B11" s="37">
        <v>749906</v>
      </c>
      <c r="C11" s="4" t="s">
        <v>989</v>
      </c>
      <c r="D11" s="4" t="str">
        <f>'[26]Federal Grants'!$W$23</f>
        <v>2017-749906-CP-CTE-400</v>
      </c>
      <c r="F11" s="10" t="str">
        <f>'[24]Federal Grants'!$W$457</f>
        <v>17-749906-Pre-S-347</v>
      </c>
      <c r="G11" t="str">
        <f>'[28]Federal Grants'!$W$11</f>
        <v>17-749906-Immigrant-371</v>
      </c>
    </row>
    <row r="12" spans="1:10" x14ac:dyDescent="0.25">
      <c r="A12" s="9" t="s">
        <v>978</v>
      </c>
      <c r="B12" s="37">
        <v>749907</v>
      </c>
      <c r="C12" s="4" t="s">
        <v>990</v>
      </c>
      <c r="D12" s="4" t="str">
        <f>'[26]Federal Grants'!$W$24</f>
        <v>2017-749907-CP-CTE-400</v>
      </c>
      <c r="F12" s="10" t="str">
        <f>'[24]Federal Grants'!$W$458</f>
        <v>17-749907-Pre-S-347</v>
      </c>
    </row>
    <row r="13" spans="1:10" x14ac:dyDescent="0.25">
      <c r="A13" s="9" t="s">
        <v>979</v>
      </c>
      <c r="B13" s="37">
        <v>749908</v>
      </c>
      <c r="C13" s="4" t="s">
        <v>991</v>
      </c>
      <c r="D13" s="4" t="str">
        <f>'[26]Federal Grants'!$W$25</f>
        <v>2017-749908-CP-CTE-400</v>
      </c>
      <c r="F13" s="10" t="str">
        <f>'[24]Federal Grants'!$W$459</f>
        <v>17-749908-Pre-S-347</v>
      </c>
    </row>
    <row r="14" spans="1:10" x14ac:dyDescent="0.25">
      <c r="A14" s="9" t="s">
        <v>980</v>
      </c>
      <c r="B14" s="37">
        <v>749909</v>
      </c>
      <c r="C14" s="4" t="s">
        <v>992</v>
      </c>
      <c r="D14" s="4" t="str">
        <f>'[26]Federal Grants'!$W$26</f>
        <v>2017-749909-CP-CTE-400</v>
      </c>
      <c r="F14" s="10" t="str">
        <f>'[24]Federal Grants'!$W$461</f>
        <v>17-749909-Pre-S-347</v>
      </c>
    </row>
    <row r="15" spans="1:10" x14ac:dyDescent="0.25">
      <c r="A15" s="9" t="s">
        <v>981</v>
      </c>
      <c r="B15" s="37">
        <v>749910</v>
      </c>
      <c r="C15" s="4" t="s">
        <v>993</v>
      </c>
      <c r="D15" s="4" t="str">
        <f>'[26]Federal Grants'!$W$27</f>
        <v>2017-749910-CP-CTE-400</v>
      </c>
      <c r="F15" s="10" t="str">
        <f>'[24]Federal Grants'!$W$462</f>
        <v>17-749910-Pre-S-347</v>
      </c>
    </row>
    <row r="16" spans="1:10" x14ac:dyDescent="0.25">
      <c r="A16" s="9" t="s">
        <v>982</v>
      </c>
      <c r="B16" s="37">
        <v>749911</v>
      </c>
      <c r="C16" s="4" t="s">
        <v>994</v>
      </c>
      <c r="D16" s="4" t="str">
        <f>'[26]Federal Grants'!$W$28</f>
        <v>2017-749911-CP-CTE-400</v>
      </c>
      <c r="F16" s="10" t="str">
        <f>'[24]Federal Grants'!$W$463</f>
        <v>17-749911-Pre-S-347</v>
      </c>
      <c r="I16" s="12" t="s">
        <v>1946</v>
      </c>
      <c r="J16" s="10" t="s">
        <v>2028</v>
      </c>
    </row>
    <row r="17" spans="1:6" x14ac:dyDescent="0.25">
      <c r="A17" s="9" t="s">
        <v>983</v>
      </c>
      <c r="B17" s="37">
        <v>749912</v>
      </c>
      <c r="C17" s="4" t="s">
        <v>995</v>
      </c>
      <c r="D17" s="4" t="str">
        <f>'[26]Federal Grants'!$W$29</f>
        <v>2017-749912-CP-CTE-400</v>
      </c>
      <c r="F17" s="10" t="str">
        <f>'[24]Federal Grants'!$W$464</f>
        <v>17-749912-Pre-S-347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6" sqref="H6:H7"/>
    </sheetView>
  </sheetViews>
  <sheetFormatPr defaultRowHeight="15" x14ac:dyDescent="0.25"/>
  <cols>
    <col min="1" max="1" width="35.85546875" bestFit="1" customWidth="1"/>
    <col min="2" max="2" width="12.42578125" bestFit="1" customWidth="1"/>
    <col min="3" max="3" width="25.140625" customWidth="1"/>
    <col min="4" max="4" width="23.28515625" bestFit="1" customWidth="1"/>
    <col min="5" max="5" width="23.28515625" customWidth="1"/>
    <col min="6" max="6" width="30.140625" customWidth="1"/>
    <col min="7" max="7" width="26.85546875" bestFit="1" customWidth="1"/>
    <col min="8" max="8" width="25.42578125" bestFit="1" customWidth="1"/>
  </cols>
  <sheetData>
    <row r="1" spans="1:10" ht="45" x14ac:dyDescent="0.25">
      <c r="A1" s="29" t="s">
        <v>1001</v>
      </c>
      <c r="C1" s="3" t="s">
        <v>450</v>
      </c>
      <c r="D1" s="39" t="s">
        <v>1066</v>
      </c>
      <c r="E1" s="6" t="s">
        <v>446</v>
      </c>
      <c r="F1" s="12" t="s">
        <v>522</v>
      </c>
      <c r="G1" s="9" t="s">
        <v>522</v>
      </c>
      <c r="H1" s="9" t="s">
        <v>527</v>
      </c>
    </row>
    <row r="2" spans="1:10" ht="45" x14ac:dyDescent="0.25">
      <c r="A2" s="30" t="s">
        <v>1002</v>
      </c>
      <c r="C2" s="6" t="s">
        <v>450</v>
      </c>
      <c r="D2" s="39" t="s">
        <v>1066</v>
      </c>
      <c r="E2" s="6" t="s">
        <v>446</v>
      </c>
      <c r="F2" s="6" t="s">
        <v>950</v>
      </c>
      <c r="G2" s="12" t="s">
        <v>525</v>
      </c>
      <c r="H2" s="12" t="s">
        <v>524</v>
      </c>
    </row>
    <row r="3" spans="1:10" ht="30" x14ac:dyDescent="0.25">
      <c r="A3" s="30" t="s">
        <v>952</v>
      </c>
      <c r="C3" s="6" t="s">
        <v>509</v>
      </c>
      <c r="D3" s="39" t="s">
        <v>1067</v>
      </c>
      <c r="E3" s="6" t="s">
        <v>511</v>
      </c>
      <c r="F3" s="6" t="s">
        <v>950</v>
      </c>
      <c r="G3" s="12" t="s">
        <v>522</v>
      </c>
      <c r="H3" s="12" t="s">
        <v>521</v>
      </c>
    </row>
    <row r="4" spans="1:10" x14ac:dyDescent="0.25">
      <c r="A4" s="31" t="s">
        <v>1003</v>
      </c>
      <c r="B4" s="24"/>
      <c r="C4" s="26" t="s">
        <v>476</v>
      </c>
      <c r="D4" s="40" t="s">
        <v>1068</v>
      </c>
      <c r="E4" s="6" t="s">
        <v>473</v>
      </c>
      <c r="F4" s="12" t="s">
        <v>519</v>
      </c>
      <c r="G4" s="9" t="s">
        <v>519</v>
      </c>
      <c r="H4" s="9" t="s">
        <v>518</v>
      </c>
      <c r="I4" s="24"/>
      <c r="J4" s="24"/>
    </row>
    <row r="5" spans="1:10" x14ac:dyDescent="0.25">
      <c r="A5" s="27"/>
      <c r="B5" s="28" t="s">
        <v>954</v>
      </c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18" t="s">
        <v>957</v>
      </c>
      <c r="B6">
        <v>759120</v>
      </c>
      <c r="C6" s="4" t="str">
        <f>'[30]Federal Grants'!$W$8</f>
        <v>2017-759120-CP CTE-400</v>
      </c>
      <c r="D6" t="str">
        <f>'[31]Federal Grants'!$W$9</f>
        <v>2017-759120-Title I D-143</v>
      </c>
      <c r="E6" t="str">
        <f>'[9]Federal Grants'!$W$451</f>
        <v>2017-759120-IDEA-341</v>
      </c>
      <c r="F6" s="43" t="s">
        <v>1967</v>
      </c>
      <c r="G6" s="10" t="str">
        <f>CONCATENATE(2017,"-",B6,"-","NSL","-",547)</f>
        <v>2017-759120-NSL-547</v>
      </c>
    </row>
    <row r="7" spans="1:10" x14ac:dyDescent="0.25">
      <c r="A7" s="18" t="s">
        <v>1140</v>
      </c>
      <c r="B7">
        <v>759113</v>
      </c>
      <c r="E7" t="str">
        <f>'[9]Federal Grants'!$W$453</f>
        <v>2017-756770-IDEA-341</v>
      </c>
      <c r="F7" s="43" t="s">
        <v>1968</v>
      </c>
      <c r="G7" s="10" t="str">
        <f>CONCATENATE(2017,"-",B7,"-","NSL","-",547)</f>
        <v>2017-759113-NSL-547</v>
      </c>
    </row>
    <row r="8" spans="1:10" x14ac:dyDescent="0.25">
      <c r="A8" s="42" t="s">
        <v>1984</v>
      </c>
      <c r="B8" s="42">
        <v>756775</v>
      </c>
      <c r="G8" s="10" t="str">
        <f>CONCATENATE(2017,"-",B8,"-","NSL","-",547)</f>
        <v>2017-756775-NSL-547</v>
      </c>
      <c r="H8" t="s">
        <v>1994</v>
      </c>
    </row>
    <row r="9" spans="1:10" x14ac:dyDescent="0.25">
      <c r="A9" s="42" t="s">
        <v>1985</v>
      </c>
      <c r="B9" s="42">
        <v>756770</v>
      </c>
      <c r="H9" t="s">
        <v>1995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4" workbookViewId="0">
      <selection activeCell="C6" sqref="C6"/>
    </sheetView>
  </sheetViews>
  <sheetFormatPr defaultRowHeight="15" x14ac:dyDescent="0.25"/>
  <cols>
    <col min="1" max="1" width="35.85546875" bestFit="1" customWidth="1"/>
    <col min="2" max="2" width="12.42578125" bestFit="1" customWidth="1"/>
    <col min="3" max="3" width="23.85546875" customWidth="1"/>
    <col min="4" max="4" width="23.42578125" customWidth="1"/>
    <col min="5" max="5" width="32.42578125" style="10" bestFit="1" customWidth="1"/>
    <col min="6" max="6" width="32.42578125" bestFit="1" customWidth="1"/>
    <col min="7" max="7" width="40" bestFit="1" customWidth="1"/>
    <col min="8" max="8" width="31.140625" bestFit="1" customWidth="1"/>
  </cols>
  <sheetData>
    <row r="1" spans="1:11" ht="45" x14ac:dyDescent="0.25">
      <c r="A1" s="29" t="s">
        <v>1004</v>
      </c>
      <c r="C1" s="3" t="s">
        <v>452</v>
      </c>
      <c r="D1" s="3" t="s">
        <v>1054</v>
      </c>
      <c r="E1" s="12" t="s">
        <v>516</v>
      </c>
      <c r="F1" s="12" t="s">
        <v>516</v>
      </c>
      <c r="G1" s="12" t="s">
        <v>947</v>
      </c>
      <c r="H1" s="12" t="s">
        <v>523</v>
      </c>
    </row>
    <row r="2" spans="1:11" ht="45" x14ac:dyDescent="0.25">
      <c r="A2" s="30" t="s">
        <v>1002</v>
      </c>
      <c r="C2" s="6" t="s">
        <v>452</v>
      </c>
      <c r="D2" s="3" t="s">
        <v>1054</v>
      </c>
      <c r="E2" s="12" t="s">
        <v>516</v>
      </c>
      <c r="F2" s="12" t="s">
        <v>516</v>
      </c>
      <c r="G2" s="12" t="s">
        <v>946</v>
      </c>
      <c r="H2" s="12" t="s">
        <v>526</v>
      </c>
    </row>
    <row r="3" spans="1:11" ht="30" x14ac:dyDescent="0.25">
      <c r="A3" s="32" t="s">
        <v>952</v>
      </c>
      <c r="B3" s="27"/>
      <c r="C3" s="20" t="s">
        <v>493</v>
      </c>
      <c r="D3" s="3" t="s">
        <v>1055</v>
      </c>
      <c r="E3" s="10" t="s">
        <v>1070</v>
      </c>
      <c r="F3" s="12" t="s">
        <v>1628</v>
      </c>
      <c r="G3" s="12" t="s">
        <v>946</v>
      </c>
      <c r="H3" s="12" t="s">
        <v>523</v>
      </c>
    </row>
    <row r="4" spans="1:11" x14ac:dyDescent="0.25">
      <c r="A4" s="31" t="s">
        <v>1003</v>
      </c>
      <c r="C4" s="23" t="s">
        <v>472</v>
      </c>
      <c r="D4" s="10" t="s">
        <v>1056</v>
      </c>
      <c r="E4" s="11" t="s">
        <v>517</v>
      </c>
      <c r="F4" s="12" t="s">
        <v>517</v>
      </c>
      <c r="G4" s="12" t="s">
        <v>945</v>
      </c>
      <c r="H4" s="12" t="s">
        <v>520</v>
      </c>
    </row>
    <row r="5" spans="1:11" x14ac:dyDescent="0.25">
      <c r="A5" s="21"/>
      <c r="B5" s="22" t="s">
        <v>954</v>
      </c>
      <c r="C5" s="23"/>
      <c r="D5" s="2"/>
    </row>
    <row r="6" spans="1:11" ht="30" x14ac:dyDescent="0.25">
      <c r="A6" s="25" t="s">
        <v>965</v>
      </c>
      <c r="B6" s="53">
        <v>759464</v>
      </c>
      <c r="D6" s="3" t="s">
        <v>1057</v>
      </c>
      <c r="G6" s="10" t="str">
        <f>VLOOKUP(B6,[38]Sheet1!$D$171:$F$180,3,FALSE)</f>
        <v>2017-759464-SFSP-586</v>
      </c>
    </row>
    <row r="7" spans="1:11" x14ac:dyDescent="0.25">
      <c r="A7" s="25" t="s">
        <v>966</v>
      </c>
      <c r="B7" s="53">
        <v>759470</v>
      </c>
      <c r="D7" t="s">
        <v>1062</v>
      </c>
      <c r="G7" s="10" t="str">
        <f>VLOOKUP(B7,[38]Sheet1!$D$171:$F$180,3,FALSE)</f>
        <v>2017-759470-SFSP-586</v>
      </c>
      <c r="I7" s="48"/>
      <c r="J7" s="42"/>
      <c r="K7" s="42"/>
    </row>
    <row r="8" spans="1:11" ht="30" x14ac:dyDescent="0.25">
      <c r="A8" s="19" t="s">
        <v>958</v>
      </c>
      <c r="B8" s="10">
        <v>759473</v>
      </c>
      <c r="C8" s="20" t="s">
        <v>961</v>
      </c>
      <c r="D8" t="s">
        <v>1061</v>
      </c>
      <c r="G8" s="10" t="str">
        <f>VLOOKUP(B8,[38]Sheet1!$D$171:$F$180,3,FALSE)</f>
        <v>2017-759473-SFSP-586</v>
      </c>
    </row>
    <row r="9" spans="1:11" x14ac:dyDescent="0.25">
      <c r="A9" s="25" t="s">
        <v>967</v>
      </c>
      <c r="B9" s="53">
        <v>752364</v>
      </c>
      <c r="D9" t="s">
        <v>1058</v>
      </c>
      <c r="G9" s="10" t="str">
        <f>VLOOKUP(B9,[38]Sheet1!$D$171:$F$180,3,FALSE)</f>
        <v>2017-752364-SFSP-586</v>
      </c>
    </row>
    <row r="10" spans="1:11" x14ac:dyDescent="0.25">
      <c r="A10" s="25" t="s">
        <v>968</v>
      </c>
      <c r="B10" s="53">
        <v>759479</v>
      </c>
      <c r="D10" t="s">
        <v>1059</v>
      </c>
      <c r="G10" s="10"/>
    </row>
    <row r="11" spans="1:11" x14ac:dyDescent="0.25">
      <c r="A11" s="25" t="s">
        <v>969</v>
      </c>
      <c r="B11" s="18">
        <v>756691</v>
      </c>
      <c r="D11" t="s">
        <v>1060</v>
      </c>
      <c r="G11" s="10"/>
    </row>
    <row r="12" spans="1:11" x14ac:dyDescent="0.25">
      <c r="A12" s="19" t="s">
        <v>1069</v>
      </c>
      <c r="B12" s="18">
        <v>758862</v>
      </c>
      <c r="E12" s="10" t="str">
        <f>'[32]Federal Grants'!$W$10</f>
        <v>2017-758862-Garden-552</v>
      </c>
      <c r="F12" s="10" t="s">
        <v>1958</v>
      </c>
      <c r="G12" s="10"/>
    </row>
    <row r="13" spans="1:11" ht="15" customHeight="1" x14ac:dyDescent="0.25">
      <c r="A13" s="19" t="s">
        <v>959</v>
      </c>
      <c r="B13" s="10">
        <v>756802</v>
      </c>
      <c r="C13" s="20" t="s">
        <v>962</v>
      </c>
      <c r="F13" s="10" t="s">
        <v>1956</v>
      </c>
      <c r="G13" s="10"/>
      <c r="I13" s="48"/>
      <c r="K13" s="42"/>
    </row>
    <row r="14" spans="1:11" ht="15" customHeight="1" x14ac:dyDescent="0.25">
      <c r="A14" s="19" t="s">
        <v>960</v>
      </c>
      <c r="B14" s="10">
        <v>756809</v>
      </c>
      <c r="C14" s="20" t="s">
        <v>963</v>
      </c>
      <c r="F14" s="10"/>
      <c r="G14" s="10"/>
      <c r="I14" s="48"/>
      <c r="J14" s="42"/>
      <c r="K14" s="42"/>
    </row>
    <row r="15" spans="1:11" x14ac:dyDescent="0.25">
      <c r="A15" s="19" t="s">
        <v>1063</v>
      </c>
      <c r="B15" s="10">
        <v>409016</v>
      </c>
      <c r="D15" t="s">
        <v>1064</v>
      </c>
      <c r="F15" s="10"/>
      <c r="G15" s="10"/>
      <c r="I15" s="48"/>
      <c r="J15" s="42"/>
      <c r="K15" s="42"/>
    </row>
    <row r="16" spans="1:11" x14ac:dyDescent="0.25">
      <c r="A16" s="19" t="s">
        <v>1078</v>
      </c>
      <c r="B16" s="10">
        <v>766802</v>
      </c>
      <c r="E16" s="10" t="str">
        <f>'[32]Federal Grants'!$W$9</f>
        <v>2017-766802-Garden-552</v>
      </c>
      <c r="F16" s="10" t="s">
        <v>1957</v>
      </c>
      <c r="G16" s="10"/>
    </row>
    <row r="17" spans="1:8" x14ac:dyDescent="0.25">
      <c r="A17" s="42" t="s">
        <v>1947</v>
      </c>
      <c r="B17" s="43">
        <v>756801</v>
      </c>
      <c r="F17" s="10" t="s">
        <v>1959</v>
      </c>
      <c r="G17" s="10"/>
    </row>
    <row r="18" spans="1:8" x14ac:dyDescent="0.25">
      <c r="A18" s="42" t="s">
        <v>1948</v>
      </c>
      <c r="B18" s="43">
        <v>756803</v>
      </c>
      <c r="F18" s="10" t="s">
        <v>1960</v>
      </c>
      <c r="G18" s="10"/>
    </row>
    <row r="19" spans="1:8" x14ac:dyDescent="0.25">
      <c r="A19" s="42" t="s">
        <v>1949</v>
      </c>
      <c r="B19" s="43">
        <v>756804</v>
      </c>
      <c r="F19" s="10" t="s">
        <v>1961</v>
      </c>
      <c r="G19" s="10"/>
    </row>
    <row r="20" spans="1:8" x14ac:dyDescent="0.25">
      <c r="A20" s="42" t="s">
        <v>1950</v>
      </c>
      <c r="B20" s="43">
        <v>756805</v>
      </c>
      <c r="F20" s="10" t="s">
        <v>1962</v>
      </c>
      <c r="G20" s="10"/>
    </row>
    <row r="21" spans="1:8" x14ac:dyDescent="0.25">
      <c r="A21" s="42" t="s">
        <v>1951</v>
      </c>
      <c r="B21" s="43">
        <v>756807</v>
      </c>
      <c r="F21" s="10" t="s">
        <v>1963</v>
      </c>
      <c r="G21" s="10"/>
    </row>
    <row r="22" spans="1:8" x14ac:dyDescent="0.25">
      <c r="A22" s="42" t="s">
        <v>1952</v>
      </c>
      <c r="B22" s="43">
        <v>756809</v>
      </c>
      <c r="F22" s="10" t="s">
        <v>1964</v>
      </c>
      <c r="G22" s="10"/>
    </row>
    <row r="23" spans="1:8" x14ac:dyDescent="0.25">
      <c r="A23" s="42" t="s">
        <v>1953</v>
      </c>
      <c r="B23" s="43">
        <v>766806</v>
      </c>
      <c r="F23" s="10" t="s">
        <v>1965</v>
      </c>
      <c r="G23" s="10"/>
    </row>
    <row r="24" spans="1:8" x14ac:dyDescent="0.25">
      <c r="A24" s="42" t="s">
        <v>1954</v>
      </c>
      <c r="B24" s="43">
        <v>766807</v>
      </c>
      <c r="F24" s="10" t="s">
        <v>1963</v>
      </c>
      <c r="G24" s="10"/>
    </row>
    <row r="25" spans="1:8" x14ac:dyDescent="0.25">
      <c r="A25" s="42" t="s">
        <v>1955</v>
      </c>
      <c r="B25" s="43">
        <v>768808</v>
      </c>
      <c r="F25" s="10" t="s">
        <v>1966</v>
      </c>
      <c r="G25" s="10"/>
    </row>
    <row r="26" spans="1:8" x14ac:dyDescent="0.25">
      <c r="A26" s="42" t="s">
        <v>2004</v>
      </c>
      <c r="B26" s="43">
        <v>759469</v>
      </c>
      <c r="G26" s="10" t="str">
        <f>VLOOKUP(B26,[38]Sheet1!$D$171:$F$180,3,FALSE)</f>
        <v>2017-759469-SFSP-586</v>
      </c>
    </row>
    <row r="27" spans="1:8" x14ac:dyDescent="0.25">
      <c r="A27" s="42" t="s">
        <v>1997</v>
      </c>
      <c r="B27" s="44" t="s">
        <v>1996</v>
      </c>
      <c r="G27" s="10" t="str">
        <f>VLOOKUP(B27,[38]Sheet1!$D$171:$F$180,3,FALSE)</f>
        <v>2017-756691-SFSP-586</v>
      </c>
    </row>
    <row r="28" spans="1:8" x14ac:dyDescent="0.25">
      <c r="A28" s="42" t="s">
        <v>1999</v>
      </c>
      <c r="B28" s="44" t="s">
        <v>1998</v>
      </c>
      <c r="G28" s="43" t="str">
        <f>CONCATENATE(2017,"-",B28,"-","SFSP","-",586)</f>
        <v>2017-756815-SFSP-586</v>
      </c>
    </row>
    <row r="29" spans="1:8" x14ac:dyDescent="0.25">
      <c r="A29" s="42" t="s">
        <v>2001</v>
      </c>
      <c r="B29" s="44" t="s">
        <v>2000</v>
      </c>
      <c r="G29" s="43" t="str">
        <f>CONCATENATE(2017,"-",B29,"-","SFSP","-",586)</f>
        <v>2017-759462-SFSP-586</v>
      </c>
    </row>
    <row r="30" spans="1:8" x14ac:dyDescent="0.25">
      <c r="A30" s="42" t="s">
        <v>2003</v>
      </c>
      <c r="B30" s="44" t="s">
        <v>2002</v>
      </c>
      <c r="G30" s="43" t="str">
        <f>CONCATENATE(2017,"-",B30,"-","SFSP","-",586)</f>
        <v>2017-759463-SFSP-586</v>
      </c>
    </row>
    <row r="31" spans="1:8" x14ac:dyDescent="0.25">
      <c r="A31" s="42" t="s">
        <v>2006</v>
      </c>
      <c r="B31" s="44" t="s">
        <v>2005</v>
      </c>
      <c r="G31" s="43" t="str">
        <f>CONCATENATE(2017,"-",B31,"-","SFSP","-",586)</f>
        <v>2017-759474-SFSP-586</v>
      </c>
    </row>
    <row r="32" spans="1:8" x14ac:dyDescent="0.25">
      <c r="A32" s="42" t="s">
        <v>2007</v>
      </c>
      <c r="B32" s="43">
        <v>752675</v>
      </c>
      <c r="H32" s="43" t="str">
        <f>CONCATENATE(2017,"-",B32,"-","SMP","-",548)</f>
        <v>2017-752675-SMP-548</v>
      </c>
    </row>
    <row r="33" spans="1:8" x14ac:dyDescent="0.25">
      <c r="A33" s="42" t="s">
        <v>2008</v>
      </c>
      <c r="B33" s="43">
        <v>758813</v>
      </c>
      <c r="H33" s="43" t="str">
        <f>CONCATENATE(2017,"-",B33,"-","SMP","-",548)</f>
        <v>2017-758813-SMP-548</v>
      </c>
    </row>
    <row r="34" spans="1:8" x14ac:dyDescent="0.25">
      <c r="A34" s="42" t="s">
        <v>2009</v>
      </c>
      <c r="B34" s="43">
        <v>758878</v>
      </c>
      <c r="H34" s="43" t="str">
        <f>CONCATENATE(2017,"-",B34,"-","SMP","-",548)</f>
        <v>2017-758878-SMP-548</v>
      </c>
    </row>
    <row r="35" spans="1:8" x14ac:dyDescent="0.25">
      <c r="A35" s="42" t="s">
        <v>2010</v>
      </c>
      <c r="B35" s="43">
        <v>758896</v>
      </c>
      <c r="H35" s="43" t="str">
        <f>CONCATENATE(2017,"-",B35,"-","SMP","-",548)</f>
        <v>2017-758896-SMP-548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1" sqref="C1:C1048576"/>
    </sheetView>
  </sheetViews>
  <sheetFormatPr defaultRowHeight="15" x14ac:dyDescent="0.25"/>
  <cols>
    <col min="1" max="1" width="35.85546875" bestFit="1" customWidth="1"/>
    <col min="2" max="2" width="17.7109375" customWidth="1"/>
    <col min="3" max="3" width="26.85546875" bestFit="1" customWidth="1"/>
  </cols>
  <sheetData>
    <row r="1" spans="1:3" ht="63.75" customHeight="1" x14ac:dyDescent="0.25">
      <c r="A1" s="16" t="s">
        <v>433</v>
      </c>
      <c r="B1" s="16"/>
      <c r="C1" s="9" t="s">
        <v>522</v>
      </c>
    </row>
    <row r="2" spans="1:3" ht="39" customHeight="1" x14ac:dyDescent="0.25">
      <c r="A2" s="17" t="s">
        <v>435</v>
      </c>
      <c r="B2" s="17"/>
      <c r="C2" s="12" t="s">
        <v>525</v>
      </c>
    </row>
    <row r="3" spans="1:3" ht="26.25" customHeight="1" x14ac:dyDescent="0.25">
      <c r="A3" s="17" t="s">
        <v>952</v>
      </c>
      <c r="B3" s="17"/>
      <c r="C3" s="12" t="s">
        <v>522</v>
      </c>
    </row>
    <row r="4" spans="1:3" x14ac:dyDescent="0.25">
      <c r="A4" s="16" t="s">
        <v>434</v>
      </c>
      <c r="C4" s="9" t="s">
        <v>519</v>
      </c>
    </row>
    <row r="5" spans="1:3" x14ac:dyDescent="0.25">
      <c r="A5" s="16"/>
      <c r="B5" s="16" t="s">
        <v>954</v>
      </c>
    </row>
    <row r="6" spans="1:3" x14ac:dyDescent="0.25">
      <c r="A6" s="1" t="s">
        <v>48</v>
      </c>
      <c r="B6" s="52" t="s">
        <v>955</v>
      </c>
      <c r="C6" s="9" t="s">
        <v>1986</v>
      </c>
    </row>
    <row r="7" spans="1:3" x14ac:dyDescent="0.25">
      <c r="A7" s="1"/>
      <c r="B7" s="52"/>
    </row>
    <row r="8" spans="1:3" x14ac:dyDescent="0.25">
      <c r="A8" s="1"/>
      <c r="B8" s="10"/>
    </row>
    <row r="9" spans="1:3" x14ac:dyDescent="0.25">
      <c r="A9" s="1"/>
      <c r="B9" s="1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6" sqref="E6:E11"/>
    </sheetView>
  </sheetViews>
  <sheetFormatPr defaultRowHeight="15" x14ac:dyDescent="0.25"/>
  <cols>
    <col min="1" max="1" width="33.7109375" bestFit="1" customWidth="1"/>
    <col min="2" max="2" width="12" bestFit="1" customWidth="1"/>
    <col min="3" max="4" width="26.85546875" bestFit="1" customWidth="1"/>
    <col min="5" max="5" width="31.140625" bestFit="1" customWidth="1"/>
  </cols>
  <sheetData>
    <row r="1" spans="1:5" x14ac:dyDescent="0.25">
      <c r="A1" s="16" t="s">
        <v>433</v>
      </c>
      <c r="B1" s="16"/>
      <c r="C1" s="12" t="s">
        <v>522</v>
      </c>
      <c r="D1" s="9" t="s">
        <v>522</v>
      </c>
      <c r="E1" s="12" t="s">
        <v>523</v>
      </c>
    </row>
    <row r="2" spans="1:5" ht="30" x14ac:dyDescent="0.25">
      <c r="A2" s="17" t="s">
        <v>435</v>
      </c>
      <c r="B2" s="17"/>
      <c r="C2" s="6" t="s">
        <v>950</v>
      </c>
      <c r="D2" s="12" t="s">
        <v>525</v>
      </c>
      <c r="E2" s="12" t="s">
        <v>526</v>
      </c>
    </row>
    <row r="3" spans="1:5" ht="30" x14ac:dyDescent="0.25">
      <c r="A3" s="17" t="s">
        <v>952</v>
      </c>
      <c r="B3" s="17"/>
      <c r="C3" s="6" t="s">
        <v>950</v>
      </c>
      <c r="D3" s="12" t="s">
        <v>522</v>
      </c>
      <c r="E3" s="12" t="s">
        <v>523</v>
      </c>
    </row>
    <row r="4" spans="1:5" x14ac:dyDescent="0.25">
      <c r="A4" s="16" t="s">
        <v>434</v>
      </c>
      <c r="C4" s="12" t="s">
        <v>519</v>
      </c>
      <c r="D4" s="9" t="s">
        <v>519</v>
      </c>
      <c r="E4" s="12" t="s">
        <v>520</v>
      </c>
    </row>
    <row r="5" spans="1:5" x14ac:dyDescent="0.25">
      <c r="A5" s="16"/>
      <c r="B5" s="16" t="s">
        <v>954</v>
      </c>
    </row>
    <row r="6" spans="1:5" x14ac:dyDescent="0.25">
      <c r="A6" s="42" t="s">
        <v>1970</v>
      </c>
      <c r="B6" s="43">
        <v>539170</v>
      </c>
      <c r="C6" t="s">
        <v>1976</v>
      </c>
      <c r="D6" s="9"/>
      <c r="E6" s="9"/>
    </row>
    <row r="7" spans="1:5" x14ac:dyDescent="0.25">
      <c r="A7" s="42" t="s">
        <v>1971</v>
      </c>
      <c r="B7" s="43">
        <v>189117</v>
      </c>
      <c r="C7" t="s">
        <v>1977</v>
      </c>
      <c r="D7" s="9" t="s">
        <v>1987</v>
      </c>
      <c r="E7" s="9"/>
    </row>
    <row r="8" spans="1:5" x14ac:dyDescent="0.25">
      <c r="A8" s="42" t="s">
        <v>1978</v>
      </c>
      <c r="B8" s="52" t="s">
        <v>1988</v>
      </c>
      <c r="C8" s="9"/>
      <c r="D8" s="9" t="s">
        <v>1989</v>
      </c>
      <c r="E8" s="9"/>
    </row>
    <row r="9" spans="1:5" x14ac:dyDescent="0.25">
      <c r="A9" s="42" t="s">
        <v>1979</v>
      </c>
      <c r="B9" s="10">
        <v>209131</v>
      </c>
      <c r="C9" s="9"/>
      <c r="D9" s="9" t="s">
        <v>1990</v>
      </c>
      <c r="E9" s="9"/>
    </row>
    <row r="10" spans="1:5" x14ac:dyDescent="0.25">
      <c r="A10" s="42" t="s">
        <v>1981</v>
      </c>
      <c r="B10" s="10">
        <v>409149</v>
      </c>
      <c r="C10" s="9"/>
      <c r="D10" s="9" t="s">
        <v>1991</v>
      </c>
      <c r="E10" s="9"/>
    </row>
    <row r="11" spans="1:5" x14ac:dyDescent="0.25">
      <c r="A11" s="42" t="s">
        <v>1982</v>
      </c>
      <c r="B11" s="10">
        <v>515370</v>
      </c>
      <c r="C11" s="9"/>
      <c r="D11" s="9" t="s">
        <v>1992</v>
      </c>
      <c r="E11" s="9"/>
    </row>
    <row r="12" spans="1:5" x14ac:dyDescent="0.25">
      <c r="A12" s="42" t="s">
        <v>1983</v>
      </c>
      <c r="B12" s="10">
        <v>646964</v>
      </c>
      <c r="C12" s="9"/>
      <c r="D12" s="9" t="s">
        <v>1993</v>
      </c>
      <c r="E12" s="43" t="str">
        <f>CONCATENATE(2017,"-",B12,"-","SMP","-",548)</f>
        <v>2017-646964-SMP-548</v>
      </c>
    </row>
    <row r="20" spans="2:3" x14ac:dyDescent="0.25">
      <c r="B20" s="42"/>
      <c r="C20" s="4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>
      <selection activeCell="C6" sqref="C6"/>
    </sheetView>
  </sheetViews>
  <sheetFormatPr defaultRowHeight="15" x14ac:dyDescent="0.25"/>
  <cols>
    <col min="1" max="1" width="40.7109375" bestFit="1" customWidth="1"/>
    <col min="2" max="2" width="12.42578125" bestFit="1" customWidth="1"/>
    <col min="3" max="3" width="24.5703125" customWidth="1"/>
  </cols>
  <sheetData>
    <row r="1" spans="1:3" x14ac:dyDescent="0.25">
      <c r="A1" s="29" t="s">
        <v>1004</v>
      </c>
      <c r="B1" s="16"/>
      <c r="C1" t="s">
        <v>1053</v>
      </c>
    </row>
    <row r="2" spans="1:3" x14ac:dyDescent="0.25">
      <c r="A2" s="30" t="s">
        <v>1002</v>
      </c>
      <c r="B2" s="17"/>
      <c r="C2" t="s">
        <v>1053</v>
      </c>
    </row>
    <row r="3" spans="1:3" x14ac:dyDescent="0.25">
      <c r="A3" s="30" t="s">
        <v>952</v>
      </c>
      <c r="B3" s="17"/>
      <c r="C3" t="s">
        <v>1053</v>
      </c>
    </row>
    <row r="4" spans="1:3" x14ac:dyDescent="0.25">
      <c r="A4" s="29" t="s">
        <v>1003</v>
      </c>
      <c r="C4" t="s">
        <v>1137</v>
      </c>
    </row>
    <row r="5" spans="1:3" x14ac:dyDescent="0.25">
      <c r="A5" s="16"/>
      <c r="B5" s="16" t="s">
        <v>954</v>
      </c>
    </row>
    <row r="6" spans="1:3" x14ac:dyDescent="0.25">
      <c r="A6" s="41" t="s">
        <v>1092</v>
      </c>
      <c r="B6" s="36" t="s">
        <v>1091</v>
      </c>
      <c r="C6" t="str">
        <f>VLOOKUP(B6,'[33]Federal Grants'!$A$8:$S$56,19,FALSE)</f>
        <v>16-40-9933-16-101-LSTA</v>
      </c>
    </row>
    <row r="7" spans="1:3" x14ac:dyDescent="0.25">
      <c r="A7" s="41" t="s">
        <v>1094</v>
      </c>
      <c r="B7" s="36" t="s">
        <v>1093</v>
      </c>
      <c r="C7" t="str">
        <f>VLOOKUP(B7,'[33]Federal Grants'!$A$8:$S$56,19,FALSE)</f>
        <v>16-32-9940-16-103-LSTA</v>
      </c>
    </row>
    <row r="8" spans="1:3" x14ac:dyDescent="0.25">
      <c r="A8" s="41" t="s">
        <v>1096</v>
      </c>
      <c r="B8" s="36" t="s">
        <v>1095</v>
      </c>
      <c r="C8" t="str">
        <f>VLOOKUP(B8,'[33]Federal Grants'!$A$8:$S$56,19,FALSE)</f>
        <v>16-71-7703-16-105-LSTA</v>
      </c>
    </row>
    <row r="9" spans="1:3" x14ac:dyDescent="0.25">
      <c r="A9" s="41" t="s">
        <v>1098</v>
      </c>
      <c r="B9" s="36" t="s">
        <v>1097</v>
      </c>
      <c r="C9" t="str">
        <f>VLOOKUP(B9,'[33]Federal Grants'!$A$8:$S$56,19,FALSE)</f>
        <v>16-20-7485-16-107-LSTA</v>
      </c>
    </row>
    <row r="10" spans="1:3" x14ac:dyDescent="0.25">
      <c r="A10" s="41" t="s">
        <v>1100</v>
      </c>
      <c r="B10" s="36" t="s">
        <v>1099</v>
      </c>
      <c r="C10" t="str">
        <f>VLOOKUP(B10,'[33]Federal Grants'!$A$8:$S$56,19,FALSE)</f>
        <v>16-63-7549-16-109-LSTA</v>
      </c>
    </row>
    <row r="11" spans="1:3" x14ac:dyDescent="0.25">
      <c r="A11" s="41" t="s">
        <v>1102</v>
      </c>
      <c r="B11" s="36" t="s">
        <v>1101</v>
      </c>
      <c r="C11" t="str">
        <f>VLOOKUP(B11,'[33]Federal Grants'!$A$8:$S$56,19,FALSE)</f>
        <v>16-51-9930-16-111-LSTA</v>
      </c>
    </row>
    <row r="12" spans="1:3" x14ac:dyDescent="0.25">
      <c r="A12" s="41" t="s">
        <v>1104</v>
      </c>
      <c r="B12" s="36" t="s">
        <v>1103</v>
      </c>
      <c r="C12" t="str">
        <f>VLOOKUP(B12,'[33]Federal Grants'!$A$8:$S$56,19,FALSE)</f>
        <v>16-07-7522-16-113-LSTA</v>
      </c>
    </row>
    <row r="13" spans="1:3" x14ac:dyDescent="0.25">
      <c r="A13" s="41" t="s">
        <v>1106</v>
      </c>
      <c r="B13" s="36" t="s">
        <v>1105</v>
      </c>
      <c r="C13" t="str">
        <f>VLOOKUP(B13,'[33]Federal Grants'!$A$8:$S$56,19,FALSE)</f>
        <v>16-70-7577-16-115-LSTA</v>
      </c>
    </row>
    <row r="14" spans="1:3" x14ac:dyDescent="0.25">
      <c r="A14" s="41" t="s">
        <v>1108</v>
      </c>
      <c r="B14" s="36" t="s">
        <v>1107</v>
      </c>
      <c r="C14" t="str">
        <f>VLOOKUP(B14,'[33]Federal Grants'!$A$8:$S$56,19,FALSE)</f>
        <v>16-53-9926-16-117-LSTA</v>
      </c>
    </row>
    <row r="15" spans="1:3" x14ac:dyDescent="0.25">
      <c r="A15" s="41" t="s">
        <v>1110</v>
      </c>
      <c r="B15" s="36" t="s">
        <v>1109</v>
      </c>
      <c r="C15" t="str">
        <f>VLOOKUP(B15,'[33]Federal Grants'!$A$8:$S$56,19,FALSE)</f>
        <v>16-28-7487-16-119-LSTA</v>
      </c>
    </row>
    <row r="16" spans="1:3" x14ac:dyDescent="0.25">
      <c r="A16" s="41" t="s">
        <v>1088</v>
      </c>
      <c r="B16" s="36" t="s">
        <v>1087</v>
      </c>
      <c r="C16" t="str">
        <f>VLOOKUP(B16,'[33]Federal Grants'!$A$8:$S$56,19,FALSE)</f>
        <v>16-13-9937-16-121-LSTA</v>
      </c>
    </row>
    <row r="17" spans="1:3" x14ac:dyDescent="0.25">
      <c r="A17" s="41" t="s">
        <v>1112</v>
      </c>
      <c r="B17" s="36" t="s">
        <v>1111</v>
      </c>
      <c r="C17" t="str">
        <f>VLOOKUP(B17,'[33]Federal Grants'!$A$8:$S$56,19,FALSE)</f>
        <v>16-36-7452-16-123-LSTA</v>
      </c>
    </row>
    <row r="18" spans="1:3" x14ac:dyDescent="0.25">
      <c r="A18" s="41" t="s">
        <v>1114</v>
      </c>
      <c r="B18" s="36" t="s">
        <v>1113</v>
      </c>
      <c r="C18" t="str">
        <f>VLOOKUP(B18,'[33]Federal Grants'!$A$8:$S$56,19,FALSE)</f>
        <v>16-13-7414-16-125-LSTA</v>
      </c>
    </row>
    <row r="19" spans="1:3" x14ac:dyDescent="0.25">
      <c r="A19" s="41" t="s">
        <v>1116</v>
      </c>
      <c r="B19" s="36" t="s">
        <v>1115</v>
      </c>
      <c r="C19" t="str">
        <f>VLOOKUP(B19,'[33]Federal Grants'!$A$8:$S$56,19,FALSE)</f>
        <v>16-02-9935-16-127-LSTA</v>
      </c>
    </row>
    <row r="20" spans="1:3" x14ac:dyDescent="0.25">
      <c r="A20" s="41" t="s">
        <v>1118</v>
      </c>
      <c r="B20" s="36" t="s">
        <v>1117</v>
      </c>
      <c r="C20" t="str">
        <f>VLOOKUP(B20,'[33]Federal Grants'!$A$8:$S$56,19,FALSE)</f>
        <v>16-36-9931-16-129-LSTA</v>
      </c>
    </row>
    <row r="21" spans="1:3" x14ac:dyDescent="0.25">
      <c r="A21" s="41" t="s">
        <v>1120</v>
      </c>
      <c r="B21" s="36" t="s">
        <v>1119</v>
      </c>
      <c r="C21" t="str">
        <f>VLOOKUP(B21,'[33]Federal Grants'!$A$8:$S$56,19,FALSE)</f>
        <v>16-30-7402-16-131-LSTA</v>
      </c>
    </row>
    <row r="22" spans="1:3" x14ac:dyDescent="0.25">
      <c r="A22" s="41" t="s">
        <v>1084</v>
      </c>
      <c r="B22" s="36" t="s">
        <v>1083</v>
      </c>
      <c r="C22" t="str">
        <f>VLOOKUP(B22,'[33]Federal Grants'!$A$8:$S$56,19,FALSE)</f>
        <v>16-18-9928-16-133-LSTA</v>
      </c>
    </row>
    <row r="23" spans="1:3" x14ac:dyDescent="0.25">
      <c r="A23" s="41" t="s">
        <v>1108</v>
      </c>
      <c r="B23" s="36" t="s">
        <v>1107</v>
      </c>
      <c r="C23" t="str">
        <f>VLOOKUP(B23,'[33]Federal Grants'!$A$8:$S$56,19,FALSE)</f>
        <v>16-53-9926-16-117-LSTA</v>
      </c>
    </row>
    <row r="24" spans="1:3" x14ac:dyDescent="0.25">
      <c r="A24" s="41" t="s">
        <v>1122</v>
      </c>
      <c r="B24" s="36" t="s">
        <v>1121</v>
      </c>
      <c r="C24" t="str">
        <f>VLOOKUP(B24,'[33]Federal Grants'!$A$8:$S$56,19,FALSE)</f>
        <v>16-48-7438-16-137-LSTA</v>
      </c>
    </row>
    <row r="25" spans="1:3" x14ac:dyDescent="0.25">
      <c r="A25" s="41" t="s">
        <v>1124</v>
      </c>
      <c r="B25" s="36" t="s">
        <v>1123</v>
      </c>
      <c r="C25" t="str">
        <f>VLOOKUP(B25,'[33]Federal Grants'!$A$8:$S$56,19,FALSE)</f>
        <v>16-40-7454-16-139-LSTA</v>
      </c>
    </row>
    <row r="26" spans="1:3" x14ac:dyDescent="0.25">
      <c r="A26" s="41" t="s">
        <v>1126</v>
      </c>
      <c r="B26" s="36" t="s">
        <v>1125</v>
      </c>
      <c r="C26" t="str">
        <f>VLOOKUP(B26,'[33]Federal Grants'!$A$8:$S$56,19,FALSE)</f>
        <v>16-67-7575-16-141-LSTA</v>
      </c>
    </row>
    <row r="27" spans="1:3" x14ac:dyDescent="0.25">
      <c r="A27" s="41" t="s">
        <v>1112</v>
      </c>
      <c r="B27" s="36" t="s">
        <v>1111</v>
      </c>
      <c r="C27" t="str">
        <f>VLOOKUP(B27,'[33]Federal Grants'!$A$8:$S$56,19,FALSE)</f>
        <v>16-36-7452-16-123-LSTA</v>
      </c>
    </row>
    <row r="28" spans="1:3" x14ac:dyDescent="0.25">
      <c r="A28" s="41" t="s">
        <v>1128</v>
      </c>
      <c r="B28" s="36" t="s">
        <v>1127</v>
      </c>
      <c r="C28" t="str">
        <f>VLOOKUP(B28,'[33]Federal Grants'!$A$8:$S$56,19,FALSE)</f>
        <v>16-22-9938-16-145-LSTA</v>
      </c>
    </row>
    <row r="29" spans="1:3" x14ac:dyDescent="0.25">
      <c r="A29" s="41" t="s">
        <v>1118</v>
      </c>
      <c r="B29" s="36" t="s">
        <v>1117</v>
      </c>
      <c r="C29" t="str">
        <f>VLOOKUP(B29,'[33]Federal Grants'!$A$8:$S$56,19,FALSE)</f>
        <v>16-36-9931-16-129-LSTA</v>
      </c>
    </row>
    <row r="30" spans="1:3" x14ac:dyDescent="0.25">
      <c r="A30" s="41" t="s">
        <v>1116</v>
      </c>
      <c r="B30" s="36" t="s">
        <v>1115</v>
      </c>
      <c r="C30" t="str">
        <f>VLOOKUP(B30,'[33]Federal Grants'!$A$8:$S$56,19,FALSE)</f>
        <v>16-02-9935-16-127-LSTA</v>
      </c>
    </row>
    <row r="31" spans="1:3" x14ac:dyDescent="0.25">
      <c r="A31" s="41" t="s">
        <v>1088</v>
      </c>
      <c r="B31" s="36" t="s">
        <v>1087</v>
      </c>
      <c r="C31" t="str">
        <f>VLOOKUP(B31,'[33]Federal Grants'!$A$8:$S$56,19,FALSE)</f>
        <v>16-13-9937-16-121-LSTA</v>
      </c>
    </row>
    <row r="32" spans="1:3" x14ac:dyDescent="0.25">
      <c r="A32" s="41" t="s">
        <v>1128</v>
      </c>
      <c r="B32" s="36" t="s">
        <v>1127</v>
      </c>
      <c r="C32" t="str">
        <f>VLOOKUP(B32,'[33]Federal Grants'!$A$8:$S$56,19,FALSE)</f>
        <v>16-22-9938-16-145-LSTA</v>
      </c>
    </row>
    <row r="33" spans="1:3" x14ac:dyDescent="0.25">
      <c r="A33" s="41" t="s">
        <v>1094</v>
      </c>
      <c r="B33" s="36" t="s">
        <v>1093</v>
      </c>
      <c r="C33" t="str">
        <f>VLOOKUP(B33,'[33]Federal Grants'!$A$8:$S$56,19,FALSE)</f>
        <v>16-32-9940-16-103-LSTA</v>
      </c>
    </row>
    <row r="34" spans="1:3" x14ac:dyDescent="0.25">
      <c r="A34" s="41" t="s">
        <v>1118</v>
      </c>
      <c r="B34" s="36" t="s">
        <v>1117</v>
      </c>
      <c r="C34" t="str">
        <f>VLOOKUP(B34,'[33]Federal Grants'!$A$8:$S$56,19,FALSE)</f>
        <v>16-36-9931-16-129-LSTA</v>
      </c>
    </row>
    <row r="35" spans="1:3" x14ac:dyDescent="0.25">
      <c r="A35" s="41" t="s">
        <v>1108</v>
      </c>
      <c r="B35" s="36" t="s">
        <v>1107</v>
      </c>
      <c r="C35" t="str">
        <f>VLOOKUP(B35,'[33]Federal Grants'!$A$8:$S$56,19,FALSE)</f>
        <v>16-53-9926-16-117-LSTA</v>
      </c>
    </row>
    <row r="36" spans="1:3" x14ac:dyDescent="0.25">
      <c r="A36" s="41" t="s">
        <v>1116</v>
      </c>
      <c r="B36" s="36" t="s">
        <v>1115</v>
      </c>
      <c r="C36" t="str">
        <f>VLOOKUP(B36,'[33]Federal Grants'!$A$8:$S$56,19,FALSE)</f>
        <v>16-02-9935-16-127-LSTA</v>
      </c>
    </row>
    <row r="37" spans="1:3" x14ac:dyDescent="0.25">
      <c r="A37" s="41" t="s">
        <v>1080</v>
      </c>
      <c r="B37" s="36" t="s">
        <v>1079</v>
      </c>
      <c r="C37" t="str">
        <f>VLOOKUP(B37,'[33]Federal Grants'!$A$8:$S$56,19,FALSE)</f>
        <v>16-44-9936-16-163-LSTA</v>
      </c>
    </row>
    <row r="38" spans="1:3" x14ac:dyDescent="0.25">
      <c r="A38" s="41" t="s">
        <v>1086</v>
      </c>
      <c r="B38" s="36" t="s">
        <v>1085</v>
      </c>
      <c r="C38" t="str">
        <f>VLOOKUP(B38,'[33]Federal Grants'!$A$8:$S$56,19,FALSE)</f>
        <v>16-37-9942-16-165-LSTA</v>
      </c>
    </row>
    <row r="39" spans="1:3" x14ac:dyDescent="0.25">
      <c r="A39" s="41" t="s">
        <v>1088</v>
      </c>
      <c r="B39" s="36" t="s">
        <v>1087</v>
      </c>
      <c r="C39" t="str">
        <f>VLOOKUP(B39,'[33]Federal Grants'!$A$8:$S$56,19,FALSE)</f>
        <v>16-13-9937-16-121-LSTA</v>
      </c>
    </row>
    <row r="40" spans="1:3" x14ac:dyDescent="0.25">
      <c r="A40" s="41" t="s">
        <v>1130</v>
      </c>
      <c r="B40" s="36" t="s">
        <v>1129</v>
      </c>
      <c r="C40" t="str">
        <f>VLOOKUP(B40,'[33]Federal Grants'!$A$8:$S$56,19,FALSE)</f>
        <v>16-59-9927-16-169-LSTA</v>
      </c>
    </row>
    <row r="41" spans="1:3" x14ac:dyDescent="0.25">
      <c r="A41" s="41" t="s">
        <v>1092</v>
      </c>
      <c r="B41" s="36" t="s">
        <v>1091</v>
      </c>
      <c r="C41" t="str">
        <f>VLOOKUP(B41,'[33]Federal Grants'!$A$8:$S$56,19,FALSE)</f>
        <v>16-40-9933-16-101-LSTA</v>
      </c>
    </row>
    <row r="42" spans="1:3" x14ac:dyDescent="0.25">
      <c r="A42" s="41" t="s">
        <v>1084</v>
      </c>
      <c r="B42" s="36" t="s">
        <v>1083</v>
      </c>
      <c r="C42" t="str">
        <f>VLOOKUP(B42,'[33]Federal Grants'!$A$8:$S$56,19,FALSE)</f>
        <v>16-18-9928-16-133-LSTA</v>
      </c>
    </row>
    <row r="43" spans="1:3" x14ac:dyDescent="0.25">
      <c r="A43" s="41" t="s">
        <v>1102</v>
      </c>
      <c r="B43" s="36" t="s">
        <v>1101</v>
      </c>
      <c r="C43" t="str">
        <f>VLOOKUP(B43,'[33]Federal Grants'!$A$8:$S$56,19,FALSE)</f>
        <v>16-51-9930-16-111-LSTA</v>
      </c>
    </row>
    <row r="44" spans="1:3" x14ac:dyDescent="0.25">
      <c r="A44" s="41" t="s">
        <v>1132</v>
      </c>
      <c r="B44" s="36" t="s">
        <v>1131</v>
      </c>
      <c r="C44" t="str">
        <f>VLOOKUP(B44,'[33]Federal Grants'!$A$8:$S$56,19,FALSE)</f>
        <v>16-05-9934-16-177-LSTA</v>
      </c>
    </row>
    <row r="45" spans="1:3" x14ac:dyDescent="0.25">
      <c r="A45" s="41" t="s">
        <v>1082</v>
      </c>
      <c r="B45" s="36" t="s">
        <v>1081</v>
      </c>
      <c r="C45" t="str">
        <f>VLOOKUP(B45,'[33]Federal Grants'!$A$8:$S$56,19,FALSE)</f>
        <v>16-30-9929-16-179-LSTA</v>
      </c>
    </row>
    <row r="46" spans="1:3" x14ac:dyDescent="0.25">
      <c r="A46" s="41" t="s">
        <v>1134</v>
      </c>
      <c r="B46" s="36" t="s">
        <v>1133</v>
      </c>
      <c r="C46" t="str">
        <f>VLOOKUP(B46,'[33]Federal Grants'!$A$8:$S$56,19,FALSE)</f>
        <v>16-14-9932-16-181-LSTA</v>
      </c>
    </row>
    <row r="47" spans="1:3" x14ac:dyDescent="0.25">
      <c r="A47" s="41" t="s">
        <v>1136</v>
      </c>
      <c r="B47" s="36" t="s">
        <v>1135</v>
      </c>
      <c r="C47" t="str">
        <f>VLOOKUP(B47,'[33]Federal Grants'!$A$8:$S$56,19,FALSE)</f>
        <v>16-70-9941-16-183-LSTA</v>
      </c>
    </row>
    <row r="48" spans="1:3" x14ac:dyDescent="0.25">
      <c r="A48" s="41" t="s">
        <v>1090</v>
      </c>
      <c r="B48" s="36" t="s">
        <v>1089</v>
      </c>
      <c r="C48" t="str">
        <f>VLOOKUP(B48,'[33]Federal Grants'!$A$8:$S$56,19,FALSE)</f>
        <v>16-67-9939-16-185-LSTA</v>
      </c>
    </row>
    <row r="49" spans="1:3" x14ac:dyDescent="0.25">
      <c r="A49" s="41" t="s">
        <v>1080</v>
      </c>
      <c r="B49" s="36" t="s">
        <v>1079</v>
      </c>
      <c r="C49" t="str">
        <f>VLOOKUP(B49,'[33]Federal Grants'!$A$8:$S$56,19,FALSE)</f>
        <v>16-44-9936-16-163-LSTA</v>
      </c>
    </row>
    <row r="50" spans="1:3" x14ac:dyDescent="0.25">
      <c r="A50" s="41" t="s">
        <v>1082</v>
      </c>
      <c r="B50" s="36" t="s">
        <v>1081</v>
      </c>
      <c r="C50" t="str">
        <f>VLOOKUP(B50,'[33]Federal Grants'!$A$8:$S$56,19,FALSE)</f>
        <v>16-30-9929-16-179-LSTA</v>
      </c>
    </row>
    <row r="51" spans="1:3" x14ac:dyDescent="0.25">
      <c r="A51" s="41" t="s">
        <v>1084</v>
      </c>
      <c r="B51" s="36" t="s">
        <v>1083</v>
      </c>
      <c r="C51" t="str">
        <f>VLOOKUP(B51,'[33]Federal Grants'!$A$8:$S$56,19,FALSE)</f>
        <v>16-18-9928-16-133-LSTA</v>
      </c>
    </row>
    <row r="52" spans="1:3" x14ac:dyDescent="0.25">
      <c r="A52" s="41" t="s">
        <v>1086</v>
      </c>
      <c r="B52" s="36" t="s">
        <v>1085</v>
      </c>
      <c r="C52" t="str">
        <f>VLOOKUP(B52,'[33]Federal Grants'!$A$8:$S$56,19,FALSE)</f>
        <v>16-37-9942-16-165-LSTA</v>
      </c>
    </row>
    <row r="53" spans="1:3" x14ac:dyDescent="0.25">
      <c r="A53" s="41" t="s">
        <v>1088</v>
      </c>
      <c r="B53" s="36" t="s">
        <v>1087</v>
      </c>
      <c r="C53" t="str">
        <f>VLOOKUP(B53,'[33]Federal Grants'!$A$8:$S$56,19,FALSE)</f>
        <v>16-13-9937-16-121-LSTA</v>
      </c>
    </row>
    <row r="54" spans="1:3" x14ac:dyDescent="0.25">
      <c r="A54" s="41" t="s">
        <v>1090</v>
      </c>
      <c r="B54" s="36" t="s">
        <v>1089</v>
      </c>
      <c r="C54" t="str">
        <f>VLOOKUP(B54,'[33]Federal Grants'!$A$8:$S$56,19,FALSE)</f>
        <v>16-67-9939-16-185-LSTA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Agency ID Numbers</vt:lpstr>
      <vt:lpstr>Public Schools</vt:lpstr>
      <vt:lpstr>Charter Schools</vt:lpstr>
      <vt:lpstr>CESA</vt:lpstr>
      <vt:lpstr>WI State Agencies</vt:lpstr>
      <vt:lpstr>IHE</vt:lpstr>
      <vt:lpstr>CDEB</vt:lpstr>
      <vt:lpstr>Counties</vt:lpstr>
      <vt:lpstr>Libraries</vt:lpstr>
      <vt:lpstr>Non-Profits</vt:lpstr>
      <vt:lpstr>State Grants</vt:lpstr>
    </vt:vector>
  </TitlesOfParts>
  <Company>Department of Public Instruction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W. Aumann</dc:creator>
  <cp:lastModifiedBy>Aumann, Glenn W.   DPI</cp:lastModifiedBy>
  <cp:lastPrinted>2017-06-28T12:29:19Z</cp:lastPrinted>
  <dcterms:created xsi:type="dcterms:W3CDTF">2016-06-29T12:19:13Z</dcterms:created>
  <dcterms:modified xsi:type="dcterms:W3CDTF">2017-06-30T14:00:10Z</dcterms:modified>
</cp:coreProperties>
</file>