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G:\SMS\CHARTERS\CHARTER SCHOOLS - Schools Folders, Contracts, Closures, 2rs\Independent Charter Schools\Payments\Summer School\2020\"/>
    </mc:Choice>
  </mc:AlternateContent>
  <bookViews>
    <workbookView xWindow="0" yWindow="30" windowWidth="9375" windowHeight="4200" tabRatio="888" firstSheet="2" activeTab="2"/>
  </bookViews>
  <sheets>
    <sheet name="Sheet4" sheetId="1" state="hidden" r:id="rId1"/>
    <sheet name="Totals" sheetId="2" state="hidden" r:id="rId2"/>
    <sheet name="REPORT INSTRUCTIONS" sheetId="18" r:id="rId3"/>
    <sheet name="Cover" sheetId="15" r:id="rId4"/>
    <sheet name="Option A" sheetId="4" state="hidden" r:id="rId5"/>
    <sheet name="Option B" sheetId="19" state="hidden" r:id="rId6"/>
    <sheet name="Schedule 1 - Course List" sheetId="20" r:id="rId7"/>
    <sheet name="Schedule 2 - Pupil List" sheetId="23" r:id="rId8"/>
    <sheet name="Schedule 3 - Days Attended" sheetId="21" r:id="rId9"/>
    <sheet name="Resident Districts" sheetId="24" r:id="rId10"/>
    <sheet name="Naming Standards" sheetId="25" r:id="rId11"/>
  </sheets>
  <externalReferences>
    <externalReference r:id="rId12"/>
  </externalReferences>
  <definedNames>
    <definedName name="Grades">'[1]Pupil Listing'!$O$8:$O$26</definedName>
    <definedName name="Last_Row" localSheetId="2">IF('REPORT INSTRUCTIONS'!Values_Entered,[0]!Header_Row+Number_of_Payments,[0]!Header_Row)</definedName>
    <definedName name="_xlnm.Print_Area" localSheetId="3">Cover!$A:$K</definedName>
    <definedName name="_xlnm.Print_Area" localSheetId="2">'REPORT INSTRUCTIONS'!$A$1:$K$57</definedName>
    <definedName name="_xlnm.Print_Area" localSheetId="6">'Schedule 1 - Course List'!$A:$G</definedName>
    <definedName name="_xlnm.Print_Area" localSheetId="8">'Schedule 3 - Days Attended'!$A:$M</definedName>
    <definedName name="Print_Area_Reset" localSheetId="5">OFFSET(Full_Print,0,0,Last_Row)</definedName>
    <definedName name="Print_Area_Reset" localSheetId="2">OFFSET(Full_Print,0,0,'REPORT INSTRUCTIONS'!Last_Row)</definedName>
    <definedName name="Print_Area_Reset" localSheetId="6">OFFSET(Full_Print,0,0,'REPORT INSTRUCTIONS'!Last_Row)</definedName>
    <definedName name="Print_Area_Reset" localSheetId="8">OFFSET(Full_Print,0,0,'REPORT INSTRUCTIONS'!Last_Row)</definedName>
    <definedName name="Print_Area_Reset">OFFSET(Full_Print,0,0,'REPORT INSTRUCTIONS'!Last_Row)</definedName>
    <definedName name="_xlnm.Print_Titles" localSheetId="4">'Option A'!$4:$9</definedName>
    <definedName name="_xlnm.Print_Titles" localSheetId="5">'Option B'!$16:$17</definedName>
    <definedName name="_xlnm.Print_Titles" localSheetId="8">'Schedule 3 - Days Attended'!$5:$7</definedName>
  </definedNames>
  <calcPr calcId="162913"/>
</workbook>
</file>

<file path=xl/calcChain.xml><?xml version="1.0" encoding="utf-8"?>
<calcChain xmlns="http://schemas.openxmlformats.org/spreadsheetml/2006/main">
  <c r="B9" i="21" l="1"/>
  <c r="C11" i="21"/>
  <c r="B11" i="21"/>
  <c r="C10" i="21"/>
  <c r="B10" i="21"/>
  <c r="C9" i="21"/>
  <c r="E25" i="15" l="1"/>
  <c r="H20" i="15" l="1"/>
  <c r="O23" i="15"/>
  <c r="P23" i="15" s="1"/>
  <c r="I22" i="15" s="1"/>
  <c r="D7" i="23" l="1"/>
  <c r="F1306" i="23"/>
  <c r="E1306" i="23"/>
  <c r="D1306" i="23"/>
  <c r="C1306" i="23"/>
  <c r="F1305" i="23"/>
  <c r="E1305" i="23"/>
  <c r="D1305" i="23"/>
  <c r="C1305" i="23"/>
  <c r="F1304" i="23"/>
  <c r="E1304" i="23"/>
  <c r="D1304" i="23"/>
  <c r="C1304" i="23"/>
  <c r="F1303" i="23"/>
  <c r="E1303" i="23"/>
  <c r="D1303" i="23"/>
  <c r="C1303" i="23"/>
  <c r="F1302" i="23"/>
  <c r="E1302" i="23"/>
  <c r="D1302" i="23"/>
  <c r="C1302" i="23"/>
  <c r="F1301" i="23"/>
  <c r="E1301" i="23"/>
  <c r="D1301" i="23"/>
  <c r="C1301" i="23"/>
  <c r="F1300" i="23"/>
  <c r="E1300" i="23"/>
  <c r="D1300" i="23"/>
  <c r="C1300" i="23"/>
  <c r="F1299" i="23"/>
  <c r="E1299" i="23"/>
  <c r="D1299" i="23"/>
  <c r="C1299" i="23"/>
  <c r="F1298" i="23"/>
  <c r="E1298" i="23"/>
  <c r="D1298" i="23"/>
  <c r="C1298" i="23"/>
  <c r="F1297" i="23"/>
  <c r="E1297" i="23"/>
  <c r="D1297" i="23"/>
  <c r="C1297" i="23"/>
  <c r="F1296" i="23"/>
  <c r="E1296" i="23"/>
  <c r="D1296" i="23"/>
  <c r="C1296" i="23"/>
  <c r="F1295" i="23"/>
  <c r="E1295" i="23"/>
  <c r="D1295" i="23"/>
  <c r="C1295" i="23"/>
  <c r="F1294" i="23"/>
  <c r="E1294" i="23"/>
  <c r="D1294" i="23"/>
  <c r="C1294" i="23"/>
  <c r="F1293" i="23"/>
  <c r="E1293" i="23"/>
  <c r="D1293" i="23"/>
  <c r="C1293" i="23"/>
  <c r="F1292" i="23"/>
  <c r="E1292" i="23"/>
  <c r="D1292" i="23"/>
  <c r="C1292" i="23"/>
  <c r="F1291" i="23"/>
  <c r="E1291" i="23"/>
  <c r="D1291" i="23"/>
  <c r="C1291" i="23"/>
  <c r="F1290" i="23"/>
  <c r="E1290" i="23"/>
  <c r="D1290" i="23"/>
  <c r="C1290" i="23"/>
  <c r="F1289" i="23"/>
  <c r="E1289" i="23"/>
  <c r="D1289" i="23"/>
  <c r="C1289" i="23"/>
  <c r="F1288" i="23"/>
  <c r="E1288" i="23"/>
  <c r="D1288" i="23"/>
  <c r="C1288" i="23"/>
  <c r="F1287" i="23"/>
  <c r="E1287" i="23"/>
  <c r="D1287" i="23"/>
  <c r="C1287" i="23"/>
  <c r="F1286" i="23"/>
  <c r="E1286" i="23"/>
  <c r="D1286" i="23"/>
  <c r="C1286" i="23"/>
  <c r="F1285" i="23"/>
  <c r="E1285" i="23"/>
  <c r="D1285" i="23"/>
  <c r="C1285" i="23"/>
  <c r="F1284" i="23"/>
  <c r="E1284" i="23"/>
  <c r="D1284" i="23"/>
  <c r="C1284" i="23"/>
  <c r="F1283" i="23"/>
  <c r="E1283" i="23"/>
  <c r="D1283" i="23"/>
  <c r="C1283" i="23"/>
  <c r="F1282" i="23"/>
  <c r="E1282" i="23"/>
  <c r="D1282" i="23"/>
  <c r="C1282" i="23"/>
  <c r="F1281" i="23"/>
  <c r="E1281" i="23"/>
  <c r="D1281" i="23"/>
  <c r="C1281" i="23"/>
  <c r="F1280" i="23"/>
  <c r="E1280" i="23"/>
  <c r="D1280" i="23"/>
  <c r="C1280" i="23"/>
  <c r="F1279" i="23"/>
  <c r="E1279" i="23"/>
  <c r="D1279" i="23"/>
  <c r="C1279" i="23"/>
  <c r="F1278" i="23"/>
  <c r="E1278" i="23"/>
  <c r="D1278" i="23"/>
  <c r="C1278" i="23"/>
  <c r="F1277" i="23"/>
  <c r="E1277" i="23"/>
  <c r="D1277" i="23"/>
  <c r="C1277" i="23"/>
  <c r="F1276" i="23"/>
  <c r="E1276" i="23"/>
  <c r="D1276" i="23"/>
  <c r="C1276" i="23"/>
  <c r="F1275" i="23"/>
  <c r="E1275" i="23"/>
  <c r="D1275" i="23"/>
  <c r="C1275" i="23"/>
  <c r="F1274" i="23"/>
  <c r="E1274" i="23"/>
  <c r="D1274" i="23"/>
  <c r="C1274" i="23"/>
  <c r="F1273" i="23"/>
  <c r="E1273" i="23"/>
  <c r="D1273" i="23"/>
  <c r="C1273" i="23"/>
  <c r="F1272" i="23"/>
  <c r="E1272" i="23"/>
  <c r="D1272" i="23"/>
  <c r="C1272" i="23"/>
  <c r="F1271" i="23"/>
  <c r="E1271" i="23"/>
  <c r="D1271" i="23"/>
  <c r="C1271" i="23"/>
  <c r="F1270" i="23"/>
  <c r="E1270" i="23"/>
  <c r="D1270" i="23"/>
  <c r="C1270" i="23"/>
  <c r="F1269" i="23"/>
  <c r="E1269" i="23"/>
  <c r="D1269" i="23"/>
  <c r="C1269" i="23"/>
  <c r="F1268" i="23"/>
  <c r="E1268" i="23"/>
  <c r="D1268" i="23"/>
  <c r="C1268" i="23"/>
  <c r="F1267" i="23"/>
  <c r="E1267" i="23"/>
  <c r="D1267" i="23"/>
  <c r="C1267" i="23"/>
  <c r="F1266" i="23"/>
  <c r="E1266" i="23"/>
  <c r="D1266" i="23"/>
  <c r="C1266" i="23"/>
  <c r="F1265" i="23"/>
  <c r="E1265" i="23"/>
  <c r="D1265" i="23"/>
  <c r="C1265" i="23"/>
  <c r="F1264" i="23"/>
  <c r="E1264" i="23"/>
  <c r="D1264" i="23"/>
  <c r="C1264" i="23"/>
  <c r="F1263" i="23"/>
  <c r="E1263" i="23"/>
  <c r="D1263" i="23"/>
  <c r="C1263" i="23"/>
  <c r="F1262" i="23"/>
  <c r="E1262" i="23"/>
  <c r="D1262" i="23"/>
  <c r="C1262" i="23"/>
  <c r="F1261" i="23"/>
  <c r="E1261" i="23"/>
  <c r="D1261" i="23"/>
  <c r="C1261" i="23"/>
  <c r="F1260" i="23"/>
  <c r="E1260" i="23"/>
  <c r="D1260" i="23"/>
  <c r="C1260" i="23"/>
  <c r="F1259" i="23"/>
  <c r="E1259" i="23"/>
  <c r="D1259" i="23"/>
  <c r="C1259" i="23"/>
  <c r="F1258" i="23"/>
  <c r="E1258" i="23"/>
  <c r="D1258" i="23"/>
  <c r="C1258" i="23"/>
  <c r="F1257" i="23"/>
  <c r="E1257" i="23"/>
  <c r="D1257" i="23"/>
  <c r="C1257" i="23"/>
  <c r="F1256" i="23"/>
  <c r="E1256" i="23"/>
  <c r="D1256" i="23"/>
  <c r="C1256" i="23"/>
  <c r="F1255" i="23"/>
  <c r="E1255" i="23"/>
  <c r="D1255" i="23"/>
  <c r="C1255" i="23"/>
  <c r="F1254" i="23"/>
  <c r="E1254" i="23"/>
  <c r="D1254" i="23"/>
  <c r="C1254" i="23"/>
  <c r="F1253" i="23"/>
  <c r="E1253" i="23"/>
  <c r="D1253" i="23"/>
  <c r="C1253" i="23"/>
  <c r="F1252" i="23"/>
  <c r="E1252" i="23"/>
  <c r="D1252" i="23"/>
  <c r="C1252" i="23"/>
  <c r="F1251" i="23"/>
  <c r="E1251" i="23"/>
  <c r="D1251" i="23"/>
  <c r="C1251" i="23"/>
  <c r="F1250" i="23"/>
  <c r="E1250" i="23"/>
  <c r="D1250" i="23"/>
  <c r="C1250" i="23"/>
  <c r="F1249" i="23"/>
  <c r="E1249" i="23"/>
  <c r="D1249" i="23"/>
  <c r="C1249" i="23"/>
  <c r="F1248" i="23"/>
  <c r="E1248" i="23"/>
  <c r="D1248" i="23"/>
  <c r="C1248" i="23"/>
  <c r="F1247" i="23"/>
  <c r="E1247" i="23"/>
  <c r="D1247" i="23"/>
  <c r="C1247" i="23"/>
  <c r="F1246" i="23"/>
  <c r="E1246" i="23"/>
  <c r="D1246" i="23"/>
  <c r="C1246" i="23"/>
  <c r="F1245" i="23"/>
  <c r="E1245" i="23"/>
  <c r="D1245" i="23"/>
  <c r="C1245" i="23"/>
  <c r="F1244" i="23"/>
  <c r="E1244" i="23"/>
  <c r="D1244" i="23"/>
  <c r="C1244" i="23"/>
  <c r="F1243" i="23"/>
  <c r="E1243" i="23"/>
  <c r="D1243" i="23"/>
  <c r="C1243" i="23"/>
  <c r="F1242" i="23"/>
  <c r="E1242" i="23"/>
  <c r="D1242" i="23"/>
  <c r="C1242" i="23"/>
  <c r="F1241" i="23"/>
  <c r="E1241" i="23"/>
  <c r="D1241" i="23"/>
  <c r="C1241" i="23"/>
  <c r="F1240" i="23"/>
  <c r="E1240" i="23"/>
  <c r="D1240" i="23"/>
  <c r="C1240" i="23"/>
  <c r="F1239" i="23"/>
  <c r="E1239" i="23"/>
  <c r="D1239" i="23"/>
  <c r="C1239" i="23"/>
  <c r="F1238" i="23"/>
  <c r="E1238" i="23"/>
  <c r="D1238" i="23"/>
  <c r="C1238" i="23"/>
  <c r="F1237" i="23"/>
  <c r="E1237" i="23"/>
  <c r="D1237" i="23"/>
  <c r="C1237" i="23"/>
  <c r="F1236" i="23"/>
  <c r="E1236" i="23"/>
  <c r="D1236" i="23"/>
  <c r="C1236" i="23"/>
  <c r="F1235" i="23"/>
  <c r="E1235" i="23"/>
  <c r="D1235" i="23"/>
  <c r="C1235" i="23"/>
  <c r="F1234" i="23"/>
  <c r="E1234" i="23"/>
  <c r="D1234" i="23"/>
  <c r="C1234" i="23"/>
  <c r="F1233" i="23"/>
  <c r="E1233" i="23"/>
  <c r="D1233" i="23"/>
  <c r="C1233" i="23"/>
  <c r="F1232" i="23"/>
  <c r="E1232" i="23"/>
  <c r="D1232" i="23"/>
  <c r="C1232" i="23"/>
  <c r="F1231" i="23"/>
  <c r="E1231" i="23"/>
  <c r="D1231" i="23"/>
  <c r="C1231" i="23"/>
  <c r="F1230" i="23"/>
  <c r="E1230" i="23"/>
  <c r="D1230" i="23"/>
  <c r="C1230" i="23"/>
  <c r="F1229" i="23"/>
  <c r="E1229" i="23"/>
  <c r="D1229" i="23"/>
  <c r="C1229" i="23"/>
  <c r="F1228" i="23"/>
  <c r="E1228" i="23"/>
  <c r="D1228" i="23"/>
  <c r="C1228" i="23"/>
  <c r="F1227" i="23"/>
  <c r="E1227" i="23"/>
  <c r="D1227" i="23"/>
  <c r="C1227" i="23"/>
  <c r="F1226" i="23"/>
  <c r="E1226" i="23"/>
  <c r="D1226" i="23"/>
  <c r="C1226" i="23"/>
  <c r="F1225" i="23"/>
  <c r="E1225" i="23"/>
  <c r="D1225" i="23"/>
  <c r="C1225" i="23"/>
  <c r="F1224" i="23"/>
  <c r="E1224" i="23"/>
  <c r="D1224" i="23"/>
  <c r="C1224" i="23"/>
  <c r="F1223" i="23"/>
  <c r="E1223" i="23"/>
  <c r="D1223" i="23"/>
  <c r="C1223" i="23"/>
  <c r="F1222" i="23"/>
  <c r="E1222" i="23"/>
  <c r="D1222" i="23"/>
  <c r="C1222" i="23"/>
  <c r="F1221" i="23"/>
  <c r="E1221" i="23"/>
  <c r="D1221" i="23"/>
  <c r="C1221" i="23"/>
  <c r="F1220" i="23"/>
  <c r="E1220" i="23"/>
  <c r="D1220" i="23"/>
  <c r="C1220" i="23"/>
  <c r="F1219" i="23"/>
  <c r="E1219" i="23"/>
  <c r="D1219" i="23"/>
  <c r="C1219" i="23"/>
  <c r="F1218" i="23"/>
  <c r="E1218" i="23"/>
  <c r="D1218" i="23"/>
  <c r="C1218" i="23"/>
  <c r="F1217" i="23"/>
  <c r="E1217" i="23"/>
  <c r="D1217" i="23"/>
  <c r="C1217" i="23"/>
  <c r="F1216" i="23"/>
  <c r="E1216" i="23"/>
  <c r="D1216" i="23"/>
  <c r="C1216" i="23"/>
  <c r="F1215" i="23"/>
  <c r="E1215" i="23"/>
  <c r="D1215" i="23"/>
  <c r="C1215" i="23"/>
  <c r="F1214" i="23"/>
  <c r="E1214" i="23"/>
  <c r="D1214" i="23"/>
  <c r="C1214" i="23"/>
  <c r="F1213" i="23"/>
  <c r="E1213" i="23"/>
  <c r="D1213" i="23"/>
  <c r="C1213" i="23"/>
  <c r="F1212" i="23"/>
  <c r="E1212" i="23"/>
  <c r="D1212" i="23"/>
  <c r="C1212" i="23"/>
  <c r="F1211" i="23"/>
  <c r="E1211" i="23"/>
  <c r="D1211" i="23"/>
  <c r="C1211" i="23"/>
  <c r="F1210" i="23"/>
  <c r="E1210" i="23"/>
  <c r="D1210" i="23"/>
  <c r="C1210" i="23"/>
  <c r="F1209" i="23"/>
  <c r="E1209" i="23"/>
  <c r="D1209" i="23"/>
  <c r="C1209" i="23"/>
  <c r="F1208" i="23"/>
  <c r="E1208" i="23"/>
  <c r="D1208" i="23"/>
  <c r="C1208" i="23"/>
  <c r="F1207" i="23"/>
  <c r="E1207" i="23"/>
  <c r="D1207" i="23"/>
  <c r="C1207" i="23"/>
  <c r="F1206" i="23"/>
  <c r="E1206" i="23"/>
  <c r="D1206" i="23"/>
  <c r="C1206" i="23"/>
  <c r="F1205" i="23"/>
  <c r="E1205" i="23"/>
  <c r="D1205" i="23"/>
  <c r="C1205" i="23"/>
  <c r="F1204" i="23"/>
  <c r="E1204" i="23"/>
  <c r="D1204" i="23"/>
  <c r="C1204" i="23"/>
  <c r="F1203" i="23"/>
  <c r="E1203" i="23"/>
  <c r="D1203" i="23"/>
  <c r="C1203" i="23"/>
  <c r="F1202" i="23"/>
  <c r="E1202" i="23"/>
  <c r="D1202" i="23"/>
  <c r="C1202" i="23"/>
  <c r="F1201" i="23"/>
  <c r="E1201" i="23"/>
  <c r="D1201" i="23"/>
  <c r="C1201" i="23"/>
  <c r="F1200" i="23"/>
  <c r="E1200" i="23"/>
  <c r="D1200" i="23"/>
  <c r="C1200" i="23"/>
  <c r="F1199" i="23"/>
  <c r="E1199" i="23"/>
  <c r="D1199" i="23"/>
  <c r="C1199" i="23"/>
  <c r="F1198" i="23"/>
  <c r="E1198" i="23"/>
  <c r="D1198" i="23"/>
  <c r="C1198" i="23"/>
  <c r="F1197" i="23"/>
  <c r="E1197" i="23"/>
  <c r="D1197" i="23"/>
  <c r="C1197" i="23"/>
  <c r="F1196" i="23"/>
  <c r="E1196" i="23"/>
  <c r="D1196" i="23"/>
  <c r="C1196" i="23"/>
  <c r="F1195" i="23"/>
  <c r="E1195" i="23"/>
  <c r="D1195" i="23"/>
  <c r="C1195" i="23"/>
  <c r="F1194" i="23"/>
  <c r="E1194" i="23"/>
  <c r="D1194" i="23"/>
  <c r="C1194" i="23"/>
  <c r="F1193" i="23"/>
  <c r="E1193" i="23"/>
  <c r="D1193" i="23"/>
  <c r="C1193" i="23"/>
  <c r="F1192" i="23"/>
  <c r="E1192" i="23"/>
  <c r="D1192" i="23"/>
  <c r="C1192" i="23"/>
  <c r="F1191" i="23"/>
  <c r="E1191" i="23"/>
  <c r="D1191" i="23"/>
  <c r="C1191" i="23"/>
  <c r="F1190" i="23"/>
  <c r="E1190" i="23"/>
  <c r="D1190" i="23"/>
  <c r="C1190" i="23"/>
  <c r="F1189" i="23"/>
  <c r="E1189" i="23"/>
  <c r="D1189" i="23"/>
  <c r="C1189" i="23"/>
  <c r="F1188" i="23"/>
  <c r="E1188" i="23"/>
  <c r="D1188" i="23"/>
  <c r="C1188" i="23"/>
  <c r="F1187" i="23"/>
  <c r="E1187" i="23"/>
  <c r="D1187" i="23"/>
  <c r="C1187" i="23"/>
  <c r="F1186" i="23"/>
  <c r="E1186" i="23"/>
  <c r="D1186" i="23"/>
  <c r="C1186" i="23"/>
  <c r="F1185" i="23"/>
  <c r="E1185" i="23"/>
  <c r="D1185" i="23"/>
  <c r="C1185" i="23"/>
  <c r="F1184" i="23"/>
  <c r="E1184" i="23"/>
  <c r="D1184" i="23"/>
  <c r="C1184" i="23"/>
  <c r="F1183" i="23"/>
  <c r="E1183" i="23"/>
  <c r="D1183" i="23"/>
  <c r="C1183" i="23"/>
  <c r="F1182" i="23"/>
  <c r="E1182" i="23"/>
  <c r="D1182" i="23"/>
  <c r="C1182" i="23"/>
  <c r="F1181" i="23"/>
  <c r="E1181" i="23"/>
  <c r="D1181" i="23"/>
  <c r="C1181" i="23"/>
  <c r="F1180" i="23"/>
  <c r="E1180" i="23"/>
  <c r="D1180" i="23"/>
  <c r="C1180" i="23"/>
  <c r="F1179" i="23"/>
  <c r="E1179" i="23"/>
  <c r="D1179" i="23"/>
  <c r="C1179" i="23"/>
  <c r="F1178" i="23"/>
  <c r="E1178" i="23"/>
  <c r="D1178" i="23"/>
  <c r="C1178" i="23"/>
  <c r="F1177" i="23"/>
  <c r="E1177" i="23"/>
  <c r="D1177" i="23"/>
  <c r="C1177" i="23"/>
  <c r="F1176" i="23"/>
  <c r="E1176" i="23"/>
  <c r="D1176" i="23"/>
  <c r="C1176" i="23"/>
  <c r="F1175" i="23"/>
  <c r="E1175" i="23"/>
  <c r="D1175" i="23"/>
  <c r="C1175" i="23"/>
  <c r="F1174" i="23"/>
  <c r="E1174" i="23"/>
  <c r="D1174" i="23"/>
  <c r="C1174" i="23"/>
  <c r="F1173" i="23"/>
  <c r="E1173" i="23"/>
  <c r="D1173" i="23"/>
  <c r="C1173" i="23"/>
  <c r="F1172" i="23"/>
  <c r="E1172" i="23"/>
  <c r="D1172" i="23"/>
  <c r="C1172" i="23"/>
  <c r="F1171" i="23"/>
  <c r="E1171" i="23"/>
  <c r="D1171" i="23"/>
  <c r="C1171" i="23"/>
  <c r="F1170" i="23"/>
  <c r="E1170" i="23"/>
  <c r="D1170" i="23"/>
  <c r="C1170" i="23"/>
  <c r="F1169" i="23"/>
  <c r="E1169" i="23"/>
  <c r="D1169" i="23"/>
  <c r="C1169" i="23"/>
  <c r="F1168" i="23"/>
  <c r="E1168" i="23"/>
  <c r="D1168" i="23"/>
  <c r="C1168" i="23"/>
  <c r="F1167" i="23"/>
  <c r="E1167" i="23"/>
  <c r="D1167" i="23"/>
  <c r="C1167" i="23"/>
  <c r="F1166" i="23"/>
  <c r="E1166" i="23"/>
  <c r="D1166" i="23"/>
  <c r="C1166" i="23"/>
  <c r="F1165" i="23"/>
  <c r="E1165" i="23"/>
  <c r="D1165" i="23"/>
  <c r="C1165" i="23"/>
  <c r="F1164" i="23"/>
  <c r="E1164" i="23"/>
  <c r="D1164" i="23"/>
  <c r="C1164" i="23"/>
  <c r="F1163" i="23"/>
  <c r="E1163" i="23"/>
  <c r="D1163" i="23"/>
  <c r="C1163" i="23"/>
  <c r="F1162" i="23"/>
  <c r="E1162" i="23"/>
  <c r="D1162" i="23"/>
  <c r="C1162" i="23"/>
  <c r="F1161" i="23"/>
  <c r="E1161" i="23"/>
  <c r="D1161" i="23"/>
  <c r="C1161" i="23"/>
  <c r="F1160" i="23"/>
  <c r="E1160" i="23"/>
  <c r="D1160" i="23"/>
  <c r="C1160" i="23"/>
  <c r="F1159" i="23"/>
  <c r="E1159" i="23"/>
  <c r="D1159" i="23"/>
  <c r="C1159" i="23"/>
  <c r="F1158" i="23"/>
  <c r="E1158" i="23"/>
  <c r="D1158" i="23"/>
  <c r="C1158" i="23"/>
  <c r="F1157" i="23"/>
  <c r="E1157" i="23"/>
  <c r="D1157" i="23"/>
  <c r="C1157" i="23"/>
  <c r="F1156" i="23"/>
  <c r="E1156" i="23"/>
  <c r="D1156" i="23"/>
  <c r="C1156" i="23"/>
  <c r="F1155" i="23"/>
  <c r="E1155" i="23"/>
  <c r="D1155" i="23"/>
  <c r="C1155" i="23"/>
  <c r="F1154" i="23"/>
  <c r="E1154" i="23"/>
  <c r="D1154" i="23"/>
  <c r="C1154" i="23"/>
  <c r="F1153" i="23"/>
  <c r="E1153" i="23"/>
  <c r="D1153" i="23"/>
  <c r="C1153" i="23"/>
  <c r="F1152" i="23"/>
  <c r="E1152" i="23"/>
  <c r="D1152" i="23"/>
  <c r="C1152" i="23"/>
  <c r="F1151" i="23"/>
  <c r="E1151" i="23"/>
  <c r="D1151" i="23"/>
  <c r="C1151" i="23"/>
  <c r="F1150" i="23"/>
  <c r="E1150" i="23"/>
  <c r="D1150" i="23"/>
  <c r="C1150" i="23"/>
  <c r="F1149" i="23"/>
  <c r="E1149" i="23"/>
  <c r="D1149" i="23"/>
  <c r="C1149" i="23"/>
  <c r="F1148" i="23"/>
  <c r="E1148" i="23"/>
  <c r="D1148" i="23"/>
  <c r="C1148" i="23"/>
  <c r="F1147" i="23"/>
  <c r="E1147" i="23"/>
  <c r="D1147" i="23"/>
  <c r="C1147" i="23"/>
  <c r="F1146" i="23"/>
  <c r="E1146" i="23"/>
  <c r="D1146" i="23"/>
  <c r="C1146" i="23"/>
  <c r="F1145" i="23"/>
  <c r="E1145" i="23"/>
  <c r="D1145" i="23"/>
  <c r="C1145" i="23"/>
  <c r="F1144" i="23"/>
  <c r="E1144" i="23"/>
  <c r="D1144" i="23"/>
  <c r="C1144" i="23"/>
  <c r="F1143" i="23"/>
  <c r="E1143" i="23"/>
  <c r="D1143" i="23"/>
  <c r="C1143" i="23"/>
  <c r="F1142" i="23"/>
  <c r="E1142" i="23"/>
  <c r="D1142" i="23"/>
  <c r="C1142" i="23"/>
  <c r="F1141" i="23"/>
  <c r="E1141" i="23"/>
  <c r="D1141" i="23"/>
  <c r="C1141" i="23"/>
  <c r="F1140" i="23"/>
  <c r="E1140" i="23"/>
  <c r="D1140" i="23"/>
  <c r="C1140" i="23"/>
  <c r="F1139" i="23"/>
  <c r="E1139" i="23"/>
  <c r="D1139" i="23"/>
  <c r="C1139" i="23"/>
  <c r="F1138" i="23"/>
  <c r="E1138" i="23"/>
  <c r="D1138" i="23"/>
  <c r="C1138" i="23"/>
  <c r="F1137" i="23"/>
  <c r="E1137" i="23"/>
  <c r="D1137" i="23"/>
  <c r="C1137" i="23"/>
  <c r="F1136" i="23"/>
  <c r="E1136" i="23"/>
  <c r="D1136" i="23"/>
  <c r="C1136" i="23"/>
  <c r="F1135" i="23"/>
  <c r="E1135" i="23"/>
  <c r="D1135" i="23"/>
  <c r="C1135" i="23"/>
  <c r="F1134" i="23"/>
  <c r="E1134" i="23"/>
  <c r="D1134" i="23"/>
  <c r="C1134" i="23"/>
  <c r="F1133" i="23"/>
  <c r="E1133" i="23"/>
  <c r="D1133" i="23"/>
  <c r="C1133" i="23"/>
  <c r="F1132" i="23"/>
  <c r="E1132" i="23"/>
  <c r="D1132" i="23"/>
  <c r="C1132" i="23"/>
  <c r="F1131" i="23"/>
  <c r="E1131" i="23"/>
  <c r="D1131" i="23"/>
  <c r="C1131" i="23"/>
  <c r="F1130" i="23"/>
  <c r="E1130" i="23"/>
  <c r="D1130" i="23"/>
  <c r="C1130" i="23"/>
  <c r="F1129" i="23"/>
  <c r="E1129" i="23"/>
  <c r="D1129" i="23"/>
  <c r="C1129" i="23"/>
  <c r="F1128" i="23"/>
  <c r="E1128" i="23"/>
  <c r="D1128" i="23"/>
  <c r="C1128" i="23"/>
  <c r="F1127" i="23"/>
  <c r="E1127" i="23"/>
  <c r="D1127" i="23"/>
  <c r="C1127" i="23"/>
  <c r="F1126" i="23"/>
  <c r="E1126" i="23"/>
  <c r="D1126" i="23"/>
  <c r="C1126" i="23"/>
  <c r="F1125" i="23"/>
  <c r="E1125" i="23"/>
  <c r="D1125" i="23"/>
  <c r="C1125" i="23"/>
  <c r="F1124" i="23"/>
  <c r="E1124" i="23"/>
  <c r="D1124" i="23"/>
  <c r="C1124" i="23"/>
  <c r="F1123" i="23"/>
  <c r="E1123" i="23"/>
  <c r="D1123" i="23"/>
  <c r="C1123" i="23"/>
  <c r="F1122" i="23"/>
  <c r="E1122" i="23"/>
  <c r="D1122" i="23"/>
  <c r="C1122" i="23"/>
  <c r="F1121" i="23"/>
  <c r="E1121" i="23"/>
  <c r="D1121" i="23"/>
  <c r="C1121" i="23"/>
  <c r="F1120" i="23"/>
  <c r="E1120" i="23"/>
  <c r="D1120" i="23"/>
  <c r="C1120" i="23"/>
  <c r="F1119" i="23"/>
  <c r="E1119" i="23"/>
  <c r="D1119" i="23"/>
  <c r="C1119" i="23"/>
  <c r="F1118" i="23"/>
  <c r="E1118" i="23"/>
  <c r="D1118" i="23"/>
  <c r="C1118" i="23"/>
  <c r="F1117" i="23"/>
  <c r="E1117" i="23"/>
  <c r="D1117" i="23"/>
  <c r="C1117" i="23"/>
  <c r="F1116" i="23"/>
  <c r="E1116" i="23"/>
  <c r="D1116" i="23"/>
  <c r="C1116" i="23"/>
  <c r="F1115" i="23"/>
  <c r="E1115" i="23"/>
  <c r="D1115" i="23"/>
  <c r="C1115" i="23"/>
  <c r="F1114" i="23"/>
  <c r="E1114" i="23"/>
  <c r="D1114" i="23"/>
  <c r="C1114" i="23"/>
  <c r="F1113" i="23"/>
  <c r="E1113" i="23"/>
  <c r="D1113" i="23"/>
  <c r="C1113" i="23"/>
  <c r="F1112" i="23"/>
  <c r="E1112" i="23"/>
  <c r="D1112" i="23"/>
  <c r="C1112" i="23"/>
  <c r="F1111" i="23"/>
  <c r="E1111" i="23"/>
  <c r="D1111" i="23"/>
  <c r="C1111" i="23"/>
  <c r="F1110" i="23"/>
  <c r="E1110" i="23"/>
  <c r="D1110" i="23"/>
  <c r="C1110" i="23"/>
  <c r="F1109" i="23"/>
  <c r="E1109" i="23"/>
  <c r="D1109" i="23"/>
  <c r="C1109" i="23"/>
  <c r="F1108" i="23"/>
  <c r="E1108" i="23"/>
  <c r="D1108" i="23"/>
  <c r="C1108" i="23"/>
  <c r="F1107" i="23"/>
  <c r="E1107" i="23"/>
  <c r="D1107" i="23"/>
  <c r="C1107" i="23"/>
  <c r="F1106" i="23"/>
  <c r="E1106" i="23"/>
  <c r="D1106" i="23"/>
  <c r="C1106" i="23"/>
  <c r="F1105" i="23"/>
  <c r="E1105" i="23"/>
  <c r="D1105" i="23"/>
  <c r="C1105" i="23"/>
  <c r="F1104" i="23"/>
  <c r="E1104" i="23"/>
  <c r="D1104" i="23"/>
  <c r="C1104" i="23"/>
  <c r="F1103" i="23"/>
  <c r="E1103" i="23"/>
  <c r="D1103" i="23"/>
  <c r="C1103" i="23"/>
  <c r="F1102" i="23"/>
  <c r="E1102" i="23"/>
  <c r="D1102" i="23"/>
  <c r="C1102" i="23"/>
  <c r="F1101" i="23"/>
  <c r="E1101" i="23"/>
  <c r="D1101" i="23"/>
  <c r="C1101" i="23"/>
  <c r="F1100" i="23"/>
  <c r="E1100" i="23"/>
  <c r="D1100" i="23"/>
  <c r="C1100" i="23"/>
  <c r="F1099" i="23"/>
  <c r="E1099" i="23"/>
  <c r="D1099" i="23"/>
  <c r="C1099" i="23"/>
  <c r="F1098" i="23"/>
  <c r="E1098" i="23"/>
  <c r="D1098" i="23"/>
  <c r="C1098" i="23"/>
  <c r="F1097" i="23"/>
  <c r="E1097" i="23"/>
  <c r="D1097" i="23"/>
  <c r="C1097" i="23"/>
  <c r="F1096" i="23"/>
  <c r="E1096" i="23"/>
  <c r="D1096" i="23"/>
  <c r="C1096" i="23"/>
  <c r="F1095" i="23"/>
  <c r="E1095" i="23"/>
  <c r="D1095" i="23"/>
  <c r="C1095" i="23"/>
  <c r="F1094" i="23"/>
  <c r="E1094" i="23"/>
  <c r="D1094" i="23"/>
  <c r="C1094" i="23"/>
  <c r="F1093" i="23"/>
  <c r="E1093" i="23"/>
  <c r="D1093" i="23"/>
  <c r="C1093" i="23"/>
  <c r="F1092" i="23"/>
  <c r="E1092" i="23"/>
  <c r="D1092" i="23"/>
  <c r="C1092" i="23"/>
  <c r="F1091" i="23"/>
  <c r="E1091" i="23"/>
  <c r="D1091" i="23"/>
  <c r="C1091" i="23"/>
  <c r="F1090" i="23"/>
  <c r="E1090" i="23"/>
  <c r="D1090" i="23"/>
  <c r="C1090" i="23"/>
  <c r="F1089" i="23"/>
  <c r="E1089" i="23"/>
  <c r="D1089" i="23"/>
  <c r="C1089" i="23"/>
  <c r="F1088" i="23"/>
  <c r="E1088" i="23"/>
  <c r="D1088" i="23"/>
  <c r="C1088" i="23"/>
  <c r="F1087" i="23"/>
  <c r="E1087" i="23"/>
  <c r="D1087" i="23"/>
  <c r="C1087" i="23"/>
  <c r="F1086" i="23"/>
  <c r="E1086" i="23"/>
  <c r="D1086" i="23"/>
  <c r="C1086" i="23"/>
  <c r="F1085" i="23"/>
  <c r="E1085" i="23"/>
  <c r="D1085" i="23"/>
  <c r="C1085" i="23"/>
  <c r="F1084" i="23"/>
  <c r="E1084" i="23"/>
  <c r="D1084" i="23"/>
  <c r="C1084" i="23"/>
  <c r="F1083" i="23"/>
  <c r="E1083" i="23"/>
  <c r="D1083" i="23"/>
  <c r="C1083" i="23"/>
  <c r="F1082" i="23"/>
  <c r="E1082" i="23"/>
  <c r="D1082" i="23"/>
  <c r="C1082" i="23"/>
  <c r="F1081" i="23"/>
  <c r="E1081" i="23"/>
  <c r="D1081" i="23"/>
  <c r="C1081" i="23"/>
  <c r="F1080" i="23"/>
  <c r="E1080" i="23"/>
  <c r="D1080" i="23"/>
  <c r="C1080" i="23"/>
  <c r="F1079" i="23"/>
  <c r="E1079" i="23"/>
  <c r="D1079" i="23"/>
  <c r="C1079" i="23"/>
  <c r="F1078" i="23"/>
  <c r="E1078" i="23"/>
  <c r="D1078" i="23"/>
  <c r="C1078" i="23"/>
  <c r="F1077" i="23"/>
  <c r="E1077" i="23"/>
  <c r="D1077" i="23"/>
  <c r="C1077" i="23"/>
  <c r="F1076" i="23"/>
  <c r="E1076" i="23"/>
  <c r="D1076" i="23"/>
  <c r="C1076" i="23"/>
  <c r="F1075" i="23"/>
  <c r="E1075" i="23"/>
  <c r="D1075" i="23"/>
  <c r="C1075" i="23"/>
  <c r="F1074" i="23"/>
  <c r="E1074" i="23"/>
  <c r="D1074" i="23"/>
  <c r="C1074" i="23"/>
  <c r="F1073" i="23"/>
  <c r="E1073" i="23"/>
  <c r="D1073" i="23"/>
  <c r="C1073" i="23"/>
  <c r="F1072" i="23"/>
  <c r="E1072" i="23"/>
  <c r="D1072" i="23"/>
  <c r="C1072" i="23"/>
  <c r="F1071" i="23"/>
  <c r="E1071" i="23"/>
  <c r="D1071" i="23"/>
  <c r="C1071" i="23"/>
  <c r="F1070" i="23"/>
  <c r="E1070" i="23"/>
  <c r="D1070" i="23"/>
  <c r="C1070" i="23"/>
  <c r="F1069" i="23"/>
  <c r="E1069" i="23"/>
  <c r="D1069" i="23"/>
  <c r="C1069" i="23"/>
  <c r="F1068" i="23"/>
  <c r="E1068" i="23"/>
  <c r="D1068" i="23"/>
  <c r="C1068" i="23"/>
  <c r="F1067" i="23"/>
  <c r="E1067" i="23"/>
  <c r="D1067" i="23"/>
  <c r="C1067" i="23"/>
  <c r="F1066" i="23"/>
  <c r="E1066" i="23"/>
  <c r="D1066" i="23"/>
  <c r="C1066" i="23"/>
  <c r="F1065" i="23"/>
  <c r="E1065" i="23"/>
  <c r="D1065" i="23"/>
  <c r="C1065" i="23"/>
  <c r="F1064" i="23"/>
  <c r="E1064" i="23"/>
  <c r="D1064" i="23"/>
  <c r="C1064" i="23"/>
  <c r="F1063" i="23"/>
  <c r="E1063" i="23"/>
  <c r="D1063" i="23"/>
  <c r="C1063" i="23"/>
  <c r="F1062" i="23"/>
  <c r="E1062" i="23"/>
  <c r="D1062" i="23"/>
  <c r="C1062" i="23"/>
  <c r="F1061" i="23"/>
  <c r="E1061" i="23"/>
  <c r="D1061" i="23"/>
  <c r="C1061" i="23"/>
  <c r="F1060" i="23"/>
  <c r="E1060" i="23"/>
  <c r="D1060" i="23"/>
  <c r="C1060" i="23"/>
  <c r="F1059" i="23"/>
  <c r="E1059" i="23"/>
  <c r="D1059" i="23"/>
  <c r="C1059" i="23"/>
  <c r="F1058" i="23"/>
  <c r="E1058" i="23"/>
  <c r="D1058" i="23"/>
  <c r="C1058" i="23"/>
  <c r="F1057" i="23"/>
  <c r="E1057" i="23"/>
  <c r="D1057" i="23"/>
  <c r="C1057" i="23"/>
  <c r="F1056" i="23"/>
  <c r="E1056" i="23"/>
  <c r="D1056" i="23"/>
  <c r="C1056" i="23"/>
  <c r="F1055" i="23"/>
  <c r="E1055" i="23"/>
  <c r="D1055" i="23"/>
  <c r="C1055" i="23"/>
  <c r="F1054" i="23"/>
  <c r="E1054" i="23"/>
  <c r="D1054" i="23"/>
  <c r="C1054" i="23"/>
  <c r="F1053" i="23"/>
  <c r="E1053" i="23"/>
  <c r="D1053" i="23"/>
  <c r="C1053" i="23"/>
  <c r="F1052" i="23"/>
  <c r="E1052" i="23"/>
  <c r="D1052" i="23"/>
  <c r="C1052" i="23"/>
  <c r="F1051" i="23"/>
  <c r="E1051" i="23"/>
  <c r="D1051" i="23"/>
  <c r="C1051" i="23"/>
  <c r="F1050" i="23"/>
  <c r="E1050" i="23"/>
  <c r="D1050" i="23"/>
  <c r="C1050" i="23"/>
  <c r="F1049" i="23"/>
  <c r="E1049" i="23"/>
  <c r="D1049" i="23"/>
  <c r="C1049" i="23"/>
  <c r="F1048" i="23"/>
  <c r="E1048" i="23"/>
  <c r="D1048" i="23"/>
  <c r="C1048" i="23"/>
  <c r="F1047" i="23"/>
  <c r="E1047" i="23"/>
  <c r="D1047" i="23"/>
  <c r="C1047" i="23"/>
  <c r="F1046" i="23"/>
  <c r="E1046" i="23"/>
  <c r="D1046" i="23"/>
  <c r="C1046" i="23"/>
  <c r="F1045" i="23"/>
  <c r="E1045" i="23"/>
  <c r="D1045" i="23"/>
  <c r="C1045" i="23"/>
  <c r="F1044" i="23"/>
  <c r="E1044" i="23"/>
  <c r="D1044" i="23"/>
  <c r="C1044" i="23"/>
  <c r="F1043" i="23"/>
  <c r="E1043" i="23"/>
  <c r="D1043" i="23"/>
  <c r="C1043" i="23"/>
  <c r="F1042" i="23"/>
  <c r="E1042" i="23"/>
  <c r="D1042" i="23"/>
  <c r="C1042" i="23"/>
  <c r="F1041" i="23"/>
  <c r="E1041" i="23"/>
  <c r="D1041" i="23"/>
  <c r="C1041" i="23"/>
  <c r="F1040" i="23"/>
  <c r="E1040" i="23"/>
  <c r="D1040" i="23"/>
  <c r="C1040" i="23"/>
  <c r="F1039" i="23"/>
  <c r="E1039" i="23"/>
  <c r="D1039" i="23"/>
  <c r="C1039" i="23"/>
  <c r="F1038" i="23"/>
  <c r="E1038" i="23"/>
  <c r="D1038" i="23"/>
  <c r="C1038" i="23"/>
  <c r="F1037" i="23"/>
  <c r="E1037" i="23"/>
  <c r="D1037" i="23"/>
  <c r="C1037" i="23"/>
  <c r="F1036" i="23"/>
  <c r="E1036" i="23"/>
  <c r="D1036" i="23"/>
  <c r="C1036" i="23"/>
  <c r="F1035" i="23"/>
  <c r="E1035" i="23"/>
  <c r="D1035" i="23"/>
  <c r="C1035" i="23"/>
  <c r="F1034" i="23"/>
  <c r="E1034" i="23"/>
  <c r="D1034" i="23"/>
  <c r="C1034" i="23"/>
  <c r="F1033" i="23"/>
  <c r="E1033" i="23"/>
  <c r="D1033" i="23"/>
  <c r="C1033" i="23"/>
  <c r="F1032" i="23"/>
  <c r="E1032" i="23"/>
  <c r="D1032" i="23"/>
  <c r="C1032" i="23"/>
  <c r="F1031" i="23"/>
  <c r="E1031" i="23"/>
  <c r="D1031" i="23"/>
  <c r="C1031" i="23"/>
  <c r="F1030" i="23"/>
  <c r="E1030" i="23"/>
  <c r="D1030" i="23"/>
  <c r="C1030" i="23"/>
  <c r="F1029" i="23"/>
  <c r="E1029" i="23"/>
  <c r="D1029" i="23"/>
  <c r="C1029" i="23"/>
  <c r="F1028" i="23"/>
  <c r="E1028" i="23"/>
  <c r="D1028" i="23"/>
  <c r="C1028" i="23"/>
  <c r="F1027" i="23"/>
  <c r="E1027" i="23"/>
  <c r="D1027" i="23"/>
  <c r="C1027" i="23"/>
  <c r="F1026" i="23"/>
  <c r="E1026" i="23"/>
  <c r="D1026" i="23"/>
  <c r="C1026" i="23"/>
  <c r="F1025" i="23"/>
  <c r="E1025" i="23"/>
  <c r="D1025" i="23"/>
  <c r="C1025" i="23"/>
  <c r="F1024" i="23"/>
  <c r="E1024" i="23"/>
  <c r="D1024" i="23"/>
  <c r="C1024" i="23"/>
  <c r="F1023" i="23"/>
  <c r="E1023" i="23"/>
  <c r="D1023" i="23"/>
  <c r="C1023" i="23"/>
  <c r="F1022" i="23"/>
  <c r="E1022" i="23"/>
  <c r="D1022" i="23"/>
  <c r="C1022" i="23"/>
  <c r="F1021" i="23"/>
  <c r="E1021" i="23"/>
  <c r="D1021" i="23"/>
  <c r="C1021" i="23"/>
  <c r="F1020" i="23"/>
  <c r="E1020" i="23"/>
  <c r="D1020" i="23"/>
  <c r="C1020" i="23"/>
  <c r="F1019" i="23"/>
  <c r="E1019" i="23"/>
  <c r="D1019" i="23"/>
  <c r="C1019" i="23"/>
  <c r="F1018" i="23"/>
  <c r="E1018" i="23"/>
  <c r="D1018" i="23"/>
  <c r="C1018" i="23"/>
  <c r="F1017" i="23"/>
  <c r="E1017" i="23"/>
  <c r="D1017" i="23"/>
  <c r="C1017" i="23"/>
  <c r="F1016" i="23"/>
  <c r="E1016" i="23"/>
  <c r="D1016" i="23"/>
  <c r="C1016" i="23"/>
  <c r="F1015" i="23"/>
  <c r="E1015" i="23"/>
  <c r="D1015" i="23"/>
  <c r="C1015" i="23"/>
  <c r="F1014" i="23"/>
  <c r="E1014" i="23"/>
  <c r="D1014" i="23"/>
  <c r="C1014" i="23"/>
  <c r="F1013" i="23"/>
  <c r="E1013" i="23"/>
  <c r="D1013" i="23"/>
  <c r="C1013" i="23"/>
  <c r="F1012" i="23"/>
  <c r="E1012" i="23"/>
  <c r="D1012" i="23"/>
  <c r="C1012" i="23"/>
  <c r="F1011" i="23"/>
  <c r="E1011" i="23"/>
  <c r="D1011" i="23"/>
  <c r="C1011" i="23"/>
  <c r="F1010" i="23"/>
  <c r="E1010" i="23"/>
  <c r="D1010" i="23"/>
  <c r="C1010" i="23"/>
  <c r="F1009" i="23"/>
  <c r="E1009" i="23"/>
  <c r="D1009" i="23"/>
  <c r="C1009" i="23"/>
  <c r="F1008" i="23"/>
  <c r="E1008" i="23"/>
  <c r="D1008" i="23"/>
  <c r="C1008" i="23"/>
  <c r="F1007" i="23"/>
  <c r="E1007" i="23"/>
  <c r="D1007" i="23"/>
  <c r="C1007" i="23"/>
  <c r="F1006" i="23"/>
  <c r="E1006" i="23"/>
  <c r="D1006" i="23"/>
  <c r="C1006" i="23"/>
  <c r="F1005" i="23"/>
  <c r="E1005" i="23"/>
  <c r="D1005" i="23"/>
  <c r="C1005" i="23"/>
  <c r="F1004" i="23"/>
  <c r="E1004" i="23"/>
  <c r="D1004" i="23"/>
  <c r="C1004" i="23"/>
  <c r="F1003" i="23"/>
  <c r="E1003" i="23"/>
  <c r="D1003" i="23"/>
  <c r="C1003" i="23"/>
  <c r="F1002" i="23"/>
  <c r="E1002" i="23"/>
  <c r="D1002" i="23"/>
  <c r="C1002" i="23"/>
  <c r="F1001" i="23"/>
  <c r="E1001" i="23"/>
  <c r="D1001" i="23"/>
  <c r="C1001" i="23"/>
  <c r="F1000" i="23"/>
  <c r="E1000" i="23"/>
  <c r="D1000" i="23"/>
  <c r="C1000" i="23"/>
  <c r="F999" i="23"/>
  <c r="E999" i="23"/>
  <c r="D999" i="23"/>
  <c r="C999" i="23"/>
  <c r="F998" i="23"/>
  <c r="E998" i="23"/>
  <c r="D998" i="23"/>
  <c r="C998" i="23"/>
  <c r="F997" i="23"/>
  <c r="E997" i="23"/>
  <c r="D997" i="23"/>
  <c r="C997" i="23"/>
  <c r="F996" i="23"/>
  <c r="E996" i="23"/>
  <c r="D996" i="23"/>
  <c r="C996" i="23"/>
  <c r="F995" i="23"/>
  <c r="E995" i="23"/>
  <c r="D995" i="23"/>
  <c r="C995" i="23"/>
  <c r="F994" i="23"/>
  <c r="E994" i="23"/>
  <c r="D994" i="23"/>
  <c r="C994" i="23"/>
  <c r="F993" i="23"/>
  <c r="E993" i="23"/>
  <c r="D993" i="23"/>
  <c r="C993" i="23"/>
  <c r="F992" i="23"/>
  <c r="E992" i="23"/>
  <c r="D992" i="23"/>
  <c r="C992" i="23"/>
  <c r="F991" i="23"/>
  <c r="E991" i="23"/>
  <c r="D991" i="23"/>
  <c r="C991" i="23"/>
  <c r="F990" i="23"/>
  <c r="E990" i="23"/>
  <c r="D990" i="23"/>
  <c r="C990" i="23"/>
  <c r="F989" i="23"/>
  <c r="E989" i="23"/>
  <c r="D989" i="23"/>
  <c r="C989" i="23"/>
  <c r="F988" i="23"/>
  <c r="E988" i="23"/>
  <c r="D988" i="23"/>
  <c r="C988" i="23"/>
  <c r="F987" i="23"/>
  <c r="E987" i="23"/>
  <c r="D987" i="23"/>
  <c r="C987" i="23"/>
  <c r="F986" i="23"/>
  <c r="E986" i="23"/>
  <c r="D986" i="23"/>
  <c r="C986" i="23"/>
  <c r="F985" i="23"/>
  <c r="E985" i="23"/>
  <c r="D985" i="23"/>
  <c r="C985" i="23"/>
  <c r="F984" i="23"/>
  <c r="E984" i="23"/>
  <c r="D984" i="23"/>
  <c r="C984" i="23"/>
  <c r="F983" i="23"/>
  <c r="E983" i="23"/>
  <c r="D983" i="23"/>
  <c r="C983" i="23"/>
  <c r="F982" i="23"/>
  <c r="E982" i="23"/>
  <c r="D982" i="23"/>
  <c r="C982" i="23"/>
  <c r="F981" i="23"/>
  <c r="E981" i="23"/>
  <c r="D981" i="23"/>
  <c r="C981" i="23"/>
  <c r="F980" i="23"/>
  <c r="E980" i="23"/>
  <c r="D980" i="23"/>
  <c r="C980" i="23"/>
  <c r="F979" i="23"/>
  <c r="E979" i="23"/>
  <c r="D979" i="23"/>
  <c r="C979" i="23"/>
  <c r="F978" i="23"/>
  <c r="E978" i="23"/>
  <c r="D978" i="23"/>
  <c r="C978" i="23"/>
  <c r="F977" i="23"/>
  <c r="E977" i="23"/>
  <c r="D977" i="23"/>
  <c r="C977" i="23"/>
  <c r="F976" i="23"/>
  <c r="E976" i="23"/>
  <c r="D976" i="23"/>
  <c r="C976" i="23"/>
  <c r="F975" i="23"/>
  <c r="E975" i="23"/>
  <c r="D975" i="23"/>
  <c r="C975" i="23"/>
  <c r="F974" i="23"/>
  <c r="E974" i="23"/>
  <c r="D974" i="23"/>
  <c r="C974" i="23"/>
  <c r="F973" i="23"/>
  <c r="E973" i="23"/>
  <c r="D973" i="23"/>
  <c r="C973" i="23"/>
  <c r="F972" i="23"/>
  <c r="E972" i="23"/>
  <c r="D972" i="23"/>
  <c r="C972" i="23"/>
  <c r="F971" i="23"/>
  <c r="E971" i="23"/>
  <c r="D971" i="23"/>
  <c r="C971" i="23"/>
  <c r="F970" i="23"/>
  <c r="E970" i="23"/>
  <c r="D970" i="23"/>
  <c r="C970" i="23"/>
  <c r="F969" i="23"/>
  <c r="E969" i="23"/>
  <c r="D969" i="23"/>
  <c r="C969" i="23"/>
  <c r="F968" i="23"/>
  <c r="E968" i="23"/>
  <c r="D968" i="23"/>
  <c r="C968" i="23"/>
  <c r="F967" i="23"/>
  <c r="E967" i="23"/>
  <c r="D967" i="23"/>
  <c r="C967" i="23"/>
  <c r="F966" i="23"/>
  <c r="E966" i="23"/>
  <c r="D966" i="23"/>
  <c r="C966" i="23"/>
  <c r="F965" i="23"/>
  <c r="E965" i="23"/>
  <c r="D965" i="23"/>
  <c r="C965" i="23"/>
  <c r="F964" i="23"/>
  <c r="E964" i="23"/>
  <c r="D964" i="23"/>
  <c r="C964" i="23"/>
  <c r="F963" i="23"/>
  <c r="E963" i="23"/>
  <c r="D963" i="23"/>
  <c r="C963" i="23"/>
  <c r="F962" i="23"/>
  <c r="E962" i="23"/>
  <c r="D962" i="23"/>
  <c r="C962" i="23"/>
  <c r="F961" i="23"/>
  <c r="E961" i="23"/>
  <c r="D961" i="23"/>
  <c r="C961" i="23"/>
  <c r="F960" i="23"/>
  <c r="E960" i="23"/>
  <c r="D960" i="23"/>
  <c r="C960" i="23"/>
  <c r="F959" i="23"/>
  <c r="E959" i="23"/>
  <c r="D959" i="23"/>
  <c r="C959" i="23"/>
  <c r="F958" i="23"/>
  <c r="E958" i="23"/>
  <c r="D958" i="23"/>
  <c r="C958" i="23"/>
  <c r="F957" i="23"/>
  <c r="E957" i="23"/>
  <c r="D957" i="23"/>
  <c r="C957" i="23"/>
  <c r="F956" i="23"/>
  <c r="E956" i="23"/>
  <c r="D956" i="23"/>
  <c r="C956" i="23"/>
  <c r="F955" i="23"/>
  <c r="E955" i="23"/>
  <c r="D955" i="23"/>
  <c r="C955" i="23"/>
  <c r="F954" i="23"/>
  <c r="E954" i="23"/>
  <c r="D954" i="23"/>
  <c r="C954" i="23"/>
  <c r="F953" i="23"/>
  <c r="E953" i="23"/>
  <c r="D953" i="23"/>
  <c r="C953" i="23"/>
  <c r="F952" i="23"/>
  <c r="E952" i="23"/>
  <c r="D952" i="23"/>
  <c r="C952" i="23"/>
  <c r="F951" i="23"/>
  <c r="E951" i="23"/>
  <c r="D951" i="23"/>
  <c r="C951" i="23"/>
  <c r="F950" i="23"/>
  <c r="E950" i="23"/>
  <c r="D950" i="23"/>
  <c r="C950" i="23"/>
  <c r="F949" i="23"/>
  <c r="E949" i="23"/>
  <c r="D949" i="23"/>
  <c r="C949" i="23"/>
  <c r="F948" i="23"/>
  <c r="E948" i="23"/>
  <c r="D948" i="23"/>
  <c r="C948" i="23"/>
  <c r="F947" i="23"/>
  <c r="E947" i="23"/>
  <c r="D947" i="23"/>
  <c r="C947" i="23"/>
  <c r="F946" i="23"/>
  <c r="E946" i="23"/>
  <c r="D946" i="23"/>
  <c r="C946" i="23"/>
  <c r="F945" i="23"/>
  <c r="E945" i="23"/>
  <c r="D945" i="23"/>
  <c r="C945" i="23"/>
  <c r="F944" i="23"/>
  <c r="E944" i="23"/>
  <c r="D944" i="23"/>
  <c r="C944" i="23"/>
  <c r="F943" i="23"/>
  <c r="E943" i="23"/>
  <c r="D943" i="23"/>
  <c r="C943" i="23"/>
  <c r="F942" i="23"/>
  <c r="E942" i="23"/>
  <c r="D942" i="23"/>
  <c r="C942" i="23"/>
  <c r="F941" i="23"/>
  <c r="E941" i="23"/>
  <c r="D941" i="23"/>
  <c r="C941" i="23"/>
  <c r="F940" i="23"/>
  <c r="E940" i="23"/>
  <c r="D940" i="23"/>
  <c r="C940" i="23"/>
  <c r="F939" i="23"/>
  <c r="E939" i="23"/>
  <c r="D939" i="23"/>
  <c r="C939" i="23"/>
  <c r="F938" i="23"/>
  <c r="E938" i="23"/>
  <c r="D938" i="23"/>
  <c r="C938" i="23"/>
  <c r="F937" i="23"/>
  <c r="E937" i="23"/>
  <c r="D937" i="23"/>
  <c r="C937" i="23"/>
  <c r="F936" i="23"/>
  <c r="E936" i="23"/>
  <c r="D936" i="23"/>
  <c r="C936" i="23"/>
  <c r="F935" i="23"/>
  <c r="E935" i="23"/>
  <c r="D935" i="23"/>
  <c r="C935" i="23"/>
  <c r="F934" i="23"/>
  <c r="E934" i="23"/>
  <c r="D934" i="23"/>
  <c r="C934" i="23"/>
  <c r="F933" i="23"/>
  <c r="E933" i="23"/>
  <c r="D933" i="23"/>
  <c r="C933" i="23"/>
  <c r="F932" i="23"/>
  <c r="E932" i="23"/>
  <c r="D932" i="23"/>
  <c r="C932" i="23"/>
  <c r="F931" i="23"/>
  <c r="E931" i="23"/>
  <c r="D931" i="23"/>
  <c r="C931" i="23"/>
  <c r="F930" i="23"/>
  <c r="E930" i="23"/>
  <c r="D930" i="23"/>
  <c r="C930" i="23"/>
  <c r="F929" i="23"/>
  <c r="E929" i="23"/>
  <c r="D929" i="23"/>
  <c r="C929" i="23"/>
  <c r="F928" i="23"/>
  <c r="E928" i="23"/>
  <c r="D928" i="23"/>
  <c r="C928" i="23"/>
  <c r="F927" i="23"/>
  <c r="E927" i="23"/>
  <c r="D927" i="23"/>
  <c r="C927" i="23"/>
  <c r="F926" i="23"/>
  <c r="E926" i="23"/>
  <c r="D926" i="23"/>
  <c r="C926" i="23"/>
  <c r="F925" i="23"/>
  <c r="E925" i="23"/>
  <c r="D925" i="23"/>
  <c r="C925" i="23"/>
  <c r="F924" i="23"/>
  <c r="E924" i="23"/>
  <c r="D924" i="23"/>
  <c r="C924" i="23"/>
  <c r="F923" i="23"/>
  <c r="E923" i="23"/>
  <c r="D923" i="23"/>
  <c r="C923" i="23"/>
  <c r="F922" i="23"/>
  <c r="E922" i="23"/>
  <c r="D922" i="23"/>
  <c r="C922" i="23"/>
  <c r="F921" i="23"/>
  <c r="E921" i="23"/>
  <c r="D921" i="23"/>
  <c r="C921" i="23"/>
  <c r="F920" i="23"/>
  <c r="E920" i="23"/>
  <c r="D920" i="23"/>
  <c r="C920" i="23"/>
  <c r="F919" i="23"/>
  <c r="E919" i="23"/>
  <c r="D919" i="23"/>
  <c r="C919" i="23"/>
  <c r="F918" i="23"/>
  <c r="E918" i="23"/>
  <c r="D918" i="23"/>
  <c r="C918" i="23"/>
  <c r="F917" i="23"/>
  <c r="E917" i="23"/>
  <c r="D917" i="23"/>
  <c r="C917" i="23"/>
  <c r="F916" i="23"/>
  <c r="E916" i="23"/>
  <c r="D916" i="23"/>
  <c r="C916" i="23"/>
  <c r="F915" i="23"/>
  <c r="E915" i="23"/>
  <c r="D915" i="23"/>
  <c r="C915" i="23"/>
  <c r="F914" i="23"/>
  <c r="E914" i="23"/>
  <c r="D914" i="23"/>
  <c r="C914" i="23"/>
  <c r="F913" i="23"/>
  <c r="E913" i="23"/>
  <c r="D913" i="23"/>
  <c r="C913" i="23"/>
  <c r="F912" i="23"/>
  <c r="E912" i="23"/>
  <c r="D912" i="23"/>
  <c r="C912" i="23"/>
  <c r="F911" i="23"/>
  <c r="E911" i="23"/>
  <c r="D911" i="23"/>
  <c r="C911" i="23"/>
  <c r="F910" i="23"/>
  <c r="E910" i="23"/>
  <c r="D910" i="23"/>
  <c r="C910" i="23"/>
  <c r="F909" i="23"/>
  <c r="E909" i="23"/>
  <c r="D909" i="23"/>
  <c r="C909" i="23"/>
  <c r="F908" i="23"/>
  <c r="E908" i="23"/>
  <c r="D908" i="23"/>
  <c r="C908" i="23"/>
  <c r="F907" i="23"/>
  <c r="E907" i="23"/>
  <c r="D907" i="23"/>
  <c r="C907" i="23"/>
  <c r="F906" i="23"/>
  <c r="E906" i="23"/>
  <c r="D906" i="23"/>
  <c r="C906" i="23"/>
  <c r="F905" i="23"/>
  <c r="E905" i="23"/>
  <c r="D905" i="23"/>
  <c r="C905" i="23"/>
  <c r="F904" i="23"/>
  <c r="E904" i="23"/>
  <c r="D904" i="23"/>
  <c r="C904" i="23"/>
  <c r="F903" i="23"/>
  <c r="E903" i="23"/>
  <c r="D903" i="23"/>
  <c r="C903" i="23"/>
  <c r="F902" i="23"/>
  <c r="E902" i="23"/>
  <c r="D902" i="23"/>
  <c r="C902" i="23"/>
  <c r="F901" i="23"/>
  <c r="E901" i="23"/>
  <c r="D901" i="23"/>
  <c r="C901" i="23"/>
  <c r="F900" i="23"/>
  <c r="E900" i="23"/>
  <c r="D900" i="23"/>
  <c r="C900" i="23"/>
  <c r="F899" i="23"/>
  <c r="E899" i="23"/>
  <c r="D899" i="23"/>
  <c r="C899" i="23"/>
  <c r="F898" i="23"/>
  <c r="E898" i="23"/>
  <c r="D898" i="23"/>
  <c r="C898" i="23"/>
  <c r="F897" i="23"/>
  <c r="E897" i="23"/>
  <c r="D897" i="23"/>
  <c r="C897" i="23"/>
  <c r="F896" i="23"/>
  <c r="E896" i="23"/>
  <c r="D896" i="23"/>
  <c r="C896" i="23"/>
  <c r="F895" i="23"/>
  <c r="E895" i="23"/>
  <c r="D895" i="23"/>
  <c r="C895" i="23"/>
  <c r="F894" i="23"/>
  <c r="E894" i="23"/>
  <c r="D894" i="23"/>
  <c r="C894" i="23"/>
  <c r="F893" i="23"/>
  <c r="E893" i="23"/>
  <c r="D893" i="23"/>
  <c r="C893" i="23"/>
  <c r="F892" i="23"/>
  <c r="E892" i="23"/>
  <c r="D892" i="23"/>
  <c r="C892" i="23"/>
  <c r="F891" i="23"/>
  <c r="E891" i="23"/>
  <c r="D891" i="23"/>
  <c r="C891" i="23"/>
  <c r="F890" i="23"/>
  <c r="E890" i="23"/>
  <c r="D890" i="23"/>
  <c r="C890" i="23"/>
  <c r="F889" i="23"/>
  <c r="E889" i="23"/>
  <c r="D889" i="23"/>
  <c r="C889" i="23"/>
  <c r="F888" i="23"/>
  <c r="E888" i="23"/>
  <c r="D888" i="23"/>
  <c r="C888" i="23"/>
  <c r="F887" i="23"/>
  <c r="E887" i="23"/>
  <c r="D887" i="23"/>
  <c r="C887" i="23"/>
  <c r="F886" i="23"/>
  <c r="E886" i="23"/>
  <c r="D886" i="23"/>
  <c r="C886" i="23"/>
  <c r="F885" i="23"/>
  <c r="E885" i="23"/>
  <c r="D885" i="23"/>
  <c r="C885" i="23"/>
  <c r="F884" i="23"/>
  <c r="E884" i="23"/>
  <c r="D884" i="23"/>
  <c r="C884" i="23"/>
  <c r="F883" i="23"/>
  <c r="E883" i="23"/>
  <c r="D883" i="23"/>
  <c r="C883" i="23"/>
  <c r="F882" i="23"/>
  <c r="E882" i="23"/>
  <c r="D882" i="23"/>
  <c r="C882" i="23"/>
  <c r="F881" i="23"/>
  <c r="E881" i="23"/>
  <c r="D881" i="23"/>
  <c r="C881" i="23"/>
  <c r="F880" i="23"/>
  <c r="E880" i="23"/>
  <c r="D880" i="23"/>
  <c r="C880" i="23"/>
  <c r="F879" i="23"/>
  <c r="E879" i="23"/>
  <c r="D879" i="23"/>
  <c r="C879" i="23"/>
  <c r="F878" i="23"/>
  <c r="E878" i="23"/>
  <c r="D878" i="23"/>
  <c r="C878" i="23"/>
  <c r="F877" i="23"/>
  <c r="E877" i="23"/>
  <c r="D877" i="23"/>
  <c r="C877" i="23"/>
  <c r="F876" i="23"/>
  <c r="E876" i="23"/>
  <c r="D876" i="23"/>
  <c r="C876" i="23"/>
  <c r="F875" i="23"/>
  <c r="E875" i="23"/>
  <c r="D875" i="23"/>
  <c r="C875" i="23"/>
  <c r="F874" i="23"/>
  <c r="E874" i="23"/>
  <c r="D874" i="23"/>
  <c r="C874" i="23"/>
  <c r="F873" i="23"/>
  <c r="E873" i="23"/>
  <c r="D873" i="23"/>
  <c r="C873" i="23"/>
  <c r="F872" i="23"/>
  <c r="E872" i="23"/>
  <c r="D872" i="23"/>
  <c r="C872" i="23"/>
  <c r="F871" i="23"/>
  <c r="E871" i="23"/>
  <c r="D871" i="23"/>
  <c r="C871" i="23"/>
  <c r="F870" i="23"/>
  <c r="E870" i="23"/>
  <c r="D870" i="23"/>
  <c r="C870" i="23"/>
  <c r="F869" i="23"/>
  <c r="E869" i="23"/>
  <c r="D869" i="23"/>
  <c r="C869" i="23"/>
  <c r="F868" i="23"/>
  <c r="E868" i="23"/>
  <c r="D868" i="23"/>
  <c r="C868" i="23"/>
  <c r="F867" i="23"/>
  <c r="E867" i="23"/>
  <c r="D867" i="23"/>
  <c r="C867" i="23"/>
  <c r="F866" i="23"/>
  <c r="E866" i="23"/>
  <c r="D866" i="23"/>
  <c r="C866" i="23"/>
  <c r="F865" i="23"/>
  <c r="E865" i="23"/>
  <c r="D865" i="23"/>
  <c r="C865" i="23"/>
  <c r="F864" i="23"/>
  <c r="E864" i="23"/>
  <c r="D864" i="23"/>
  <c r="C864" i="23"/>
  <c r="F863" i="23"/>
  <c r="E863" i="23"/>
  <c r="D863" i="23"/>
  <c r="C863" i="23"/>
  <c r="F862" i="23"/>
  <c r="E862" i="23"/>
  <c r="D862" i="23"/>
  <c r="C862" i="23"/>
  <c r="F861" i="23"/>
  <c r="E861" i="23"/>
  <c r="D861" i="23"/>
  <c r="C861" i="23"/>
  <c r="F860" i="23"/>
  <c r="E860" i="23"/>
  <c r="D860" i="23"/>
  <c r="C860" i="23"/>
  <c r="F859" i="23"/>
  <c r="E859" i="23"/>
  <c r="D859" i="23"/>
  <c r="C859" i="23"/>
  <c r="F858" i="23"/>
  <c r="E858" i="23"/>
  <c r="D858" i="23"/>
  <c r="C858" i="23"/>
  <c r="F857" i="23"/>
  <c r="E857" i="23"/>
  <c r="D857" i="23"/>
  <c r="C857" i="23"/>
  <c r="F856" i="23"/>
  <c r="E856" i="23"/>
  <c r="D856" i="23"/>
  <c r="C856" i="23"/>
  <c r="F855" i="23"/>
  <c r="E855" i="23"/>
  <c r="D855" i="23"/>
  <c r="C855" i="23"/>
  <c r="F854" i="23"/>
  <c r="E854" i="23"/>
  <c r="D854" i="23"/>
  <c r="C854" i="23"/>
  <c r="F853" i="23"/>
  <c r="E853" i="23"/>
  <c r="D853" i="23"/>
  <c r="C853" i="23"/>
  <c r="F852" i="23"/>
  <c r="E852" i="23"/>
  <c r="D852" i="23"/>
  <c r="C852" i="23"/>
  <c r="F851" i="23"/>
  <c r="E851" i="23"/>
  <c r="D851" i="23"/>
  <c r="C851" i="23"/>
  <c r="F850" i="23"/>
  <c r="E850" i="23"/>
  <c r="D850" i="23"/>
  <c r="C850" i="23"/>
  <c r="F849" i="23"/>
  <c r="E849" i="23"/>
  <c r="D849" i="23"/>
  <c r="C849" i="23"/>
  <c r="F848" i="23"/>
  <c r="E848" i="23"/>
  <c r="D848" i="23"/>
  <c r="C848" i="23"/>
  <c r="F847" i="23"/>
  <c r="E847" i="23"/>
  <c r="D847" i="23"/>
  <c r="C847" i="23"/>
  <c r="F846" i="23"/>
  <c r="E846" i="23"/>
  <c r="D846" i="23"/>
  <c r="C846" i="23"/>
  <c r="F845" i="23"/>
  <c r="E845" i="23"/>
  <c r="D845" i="23"/>
  <c r="C845" i="23"/>
  <c r="F844" i="23"/>
  <c r="E844" i="23"/>
  <c r="D844" i="23"/>
  <c r="C844" i="23"/>
  <c r="F843" i="23"/>
  <c r="E843" i="23"/>
  <c r="D843" i="23"/>
  <c r="C843" i="23"/>
  <c r="F842" i="23"/>
  <c r="E842" i="23"/>
  <c r="D842" i="23"/>
  <c r="C842" i="23"/>
  <c r="F841" i="23"/>
  <c r="E841" i="23"/>
  <c r="D841" i="23"/>
  <c r="C841" i="23"/>
  <c r="F840" i="23"/>
  <c r="E840" i="23"/>
  <c r="D840" i="23"/>
  <c r="C840" i="23"/>
  <c r="F839" i="23"/>
  <c r="E839" i="23"/>
  <c r="D839" i="23"/>
  <c r="C839" i="23"/>
  <c r="F838" i="23"/>
  <c r="E838" i="23"/>
  <c r="D838" i="23"/>
  <c r="C838" i="23"/>
  <c r="F837" i="23"/>
  <c r="E837" i="23"/>
  <c r="D837" i="23"/>
  <c r="C837" i="23"/>
  <c r="F836" i="23"/>
  <c r="E836" i="23"/>
  <c r="D836" i="23"/>
  <c r="C836" i="23"/>
  <c r="F835" i="23"/>
  <c r="E835" i="23"/>
  <c r="D835" i="23"/>
  <c r="C835" i="23"/>
  <c r="F834" i="23"/>
  <c r="E834" i="23"/>
  <c r="D834" i="23"/>
  <c r="C834" i="23"/>
  <c r="F833" i="23"/>
  <c r="E833" i="23"/>
  <c r="D833" i="23"/>
  <c r="C833" i="23"/>
  <c r="F832" i="23"/>
  <c r="E832" i="23"/>
  <c r="D832" i="23"/>
  <c r="C832" i="23"/>
  <c r="F831" i="23"/>
  <c r="E831" i="23"/>
  <c r="D831" i="23"/>
  <c r="C831" i="23"/>
  <c r="F830" i="23"/>
  <c r="E830" i="23"/>
  <c r="D830" i="23"/>
  <c r="C830" i="23"/>
  <c r="F829" i="23"/>
  <c r="E829" i="23"/>
  <c r="D829" i="23"/>
  <c r="C829" i="23"/>
  <c r="F828" i="23"/>
  <c r="E828" i="23"/>
  <c r="D828" i="23"/>
  <c r="C828" i="23"/>
  <c r="F827" i="23"/>
  <c r="E827" i="23"/>
  <c r="D827" i="23"/>
  <c r="C827" i="23"/>
  <c r="F826" i="23"/>
  <c r="E826" i="23"/>
  <c r="D826" i="23"/>
  <c r="C826" i="23"/>
  <c r="F825" i="23"/>
  <c r="E825" i="23"/>
  <c r="D825" i="23"/>
  <c r="C825" i="23"/>
  <c r="F824" i="23"/>
  <c r="E824" i="23"/>
  <c r="D824" i="23"/>
  <c r="C824" i="23"/>
  <c r="F823" i="23"/>
  <c r="E823" i="23"/>
  <c r="D823" i="23"/>
  <c r="C823" i="23"/>
  <c r="F822" i="23"/>
  <c r="E822" i="23"/>
  <c r="D822" i="23"/>
  <c r="C822" i="23"/>
  <c r="F821" i="23"/>
  <c r="E821" i="23"/>
  <c r="D821" i="23"/>
  <c r="C821" i="23"/>
  <c r="F820" i="23"/>
  <c r="E820" i="23"/>
  <c r="D820" i="23"/>
  <c r="C820" i="23"/>
  <c r="F819" i="23"/>
  <c r="E819" i="23"/>
  <c r="D819" i="23"/>
  <c r="C819" i="23"/>
  <c r="F818" i="23"/>
  <c r="E818" i="23"/>
  <c r="D818" i="23"/>
  <c r="C818" i="23"/>
  <c r="F817" i="23"/>
  <c r="E817" i="23"/>
  <c r="D817" i="23"/>
  <c r="C817" i="23"/>
  <c r="F816" i="23"/>
  <c r="E816" i="23"/>
  <c r="D816" i="23"/>
  <c r="C816" i="23"/>
  <c r="F815" i="23"/>
  <c r="E815" i="23"/>
  <c r="D815" i="23"/>
  <c r="C815" i="23"/>
  <c r="F814" i="23"/>
  <c r="E814" i="23"/>
  <c r="D814" i="23"/>
  <c r="C814" i="23"/>
  <c r="F813" i="23"/>
  <c r="E813" i="23"/>
  <c r="D813" i="23"/>
  <c r="C813" i="23"/>
  <c r="F812" i="23"/>
  <c r="E812" i="23"/>
  <c r="D812" i="23"/>
  <c r="C812" i="23"/>
  <c r="F811" i="23"/>
  <c r="E811" i="23"/>
  <c r="D811" i="23"/>
  <c r="C811" i="23"/>
  <c r="F810" i="23"/>
  <c r="E810" i="23"/>
  <c r="D810" i="23"/>
  <c r="C810" i="23"/>
  <c r="F809" i="23"/>
  <c r="E809" i="23"/>
  <c r="D809" i="23"/>
  <c r="C809" i="23"/>
  <c r="F808" i="23"/>
  <c r="E808" i="23"/>
  <c r="D808" i="23"/>
  <c r="C808" i="23"/>
  <c r="F807" i="23"/>
  <c r="E807" i="23"/>
  <c r="D807" i="23"/>
  <c r="C807" i="23"/>
  <c r="F806" i="23"/>
  <c r="E806" i="23"/>
  <c r="D806" i="23"/>
  <c r="C806" i="23"/>
  <c r="F805" i="23"/>
  <c r="E805" i="23"/>
  <c r="D805" i="23"/>
  <c r="C805" i="23"/>
  <c r="F804" i="23"/>
  <c r="E804" i="23"/>
  <c r="D804" i="23"/>
  <c r="C804" i="23"/>
  <c r="F803" i="23"/>
  <c r="E803" i="23"/>
  <c r="D803" i="23"/>
  <c r="C803" i="23"/>
  <c r="F802" i="23"/>
  <c r="E802" i="23"/>
  <c r="D802" i="23"/>
  <c r="C802" i="23"/>
  <c r="F801" i="23"/>
  <c r="E801" i="23"/>
  <c r="D801" i="23"/>
  <c r="C801" i="23"/>
  <c r="F800" i="23"/>
  <c r="E800" i="23"/>
  <c r="D800" i="23"/>
  <c r="C800" i="23"/>
  <c r="F799" i="23"/>
  <c r="E799" i="23"/>
  <c r="D799" i="23"/>
  <c r="C799" i="23"/>
  <c r="F798" i="23"/>
  <c r="E798" i="23"/>
  <c r="D798" i="23"/>
  <c r="C798" i="23"/>
  <c r="F797" i="23"/>
  <c r="E797" i="23"/>
  <c r="D797" i="23"/>
  <c r="C797" i="23"/>
  <c r="F796" i="23"/>
  <c r="E796" i="23"/>
  <c r="D796" i="23"/>
  <c r="C796" i="23"/>
  <c r="F795" i="23"/>
  <c r="E795" i="23"/>
  <c r="D795" i="23"/>
  <c r="C795" i="23"/>
  <c r="F794" i="23"/>
  <c r="E794" i="23"/>
  <c r="D794" i="23"/>
  <c r="C794" i="23"/>
  <c r="F793" i="23"/>
  <c r="E793" i="23"/>
  <c r="D793" i="23"/>
  <c r="C793" i="23"/>
  <c r="F792" i="23"/>
  <c r="E792" i="23"/>
  <c r="D792" i="23"/>
  <c r="C792" i="23"/>
  <c r="F791" i="23"/>
  <c r="E791" i="23"/>
  <c r="D791" i="23"/>
  <c r="C791" i="23"/>
  <c r="F790" i="23"/>
  <c r="E790" i="23"/>
  <c r="D790" i="23"/>
  <c r="C790" i="23"/>
  <c r="F789" i="23"/>
  <c r="E789" i="23"/>
  <c r="D789" i="23"/>
  <c r="C789" i="23"/>
  <c r="F788" i="23"/>
  <c r="E788" i="23"/>
  <c r="D788" i="23"/>
  <c r="C788" i="23"/>
  <c r="F787" i="23"/>
  <c r="E787" i="23"/>
  <c r="D787" i="23"/>
  <c r="C787" i="23"/>
  <c r="F786" i="23"/>
  <c r="E786" i="23"/>
  <c r="D786" i="23"/>
  <c r="C786" i="23"/>
  <c r="F785" i="23"/>
  <c r="E785" i="23"/>
  <c r="D785" i="23"/>
  <c r="C785" i="23"/>
  <c r="F784" i="23"/>
  <c r="E784" i="23"/>
  <c r="D784" i="23"/>
  <c r="C784" i="23"/>
  <c r="F783" i="23"/>
  <c r="E783" i="23"/>
  <c r="D783" i="23"/>
  <c r="C783" i="23"/>
  <c r="F782" i="23"/>
  <c r="E782" i="23"/>
  <c r="D782" i="23"/>
  <c r="C782" i="23"/>
  <c r="F781" i="23"/>
  <c r="E781" i="23"/>
  <c r="D781" i="23"/>
  <c r="C781" i="23"/>
  <c r="F780" i="23"/>
  <c r="E780" i="23"/>
  <c r="D780" i="23"/>
  <c r="C780" i="23"/>
  <c r="F779" i="23"/>
  <c r="E779" i="23"/>
  <c r="D779" i="23"/>
  <c r="C779" i="23"/>
  <c r="F778" i="23"/>
  <c r="E778" i="23"/>
  <c r="D778" i="23"/>
  <c r="C778" i="23"/>
  <c r="F777" i="23"/>
  <c r="E777" i="23"/>
  <c r="D777" i="23"/>
  <c r="C777" i="23"/>
  <c r="F776" i="23"/>
  <c r="E776" i="23"/>
  <c r="D776" i="23"/>
  <c r="C776" i="23"/>
  <c r="F775" i="23"/>
  <c r="E775" i="23"/>
  <c r="D775" i="23"/>
  <c r="C775" i="23"/>
  <c r="F774" i="23"/>
  <c r="E774" i="23"/>
  <c r="D774" i="23"/>
  <c r="C774" i="23"/>
  <c r="F773" i="23"/>
  <c r="E773" i="23"/>
  <c r="D773" i="23"/>
  <c r="C773" i="23"/>
  <c r="F772" i="23"/>
  <c r="E772" i="23"/>
  <c r="D772" i="23"/>
  <c r="C772" i="23"/>
  <c r="F771" i="23"/>
  <c r="E771" i="23"/>
  <c r="D771" i="23"/>
  <c r="C771" i="23"/>
  <c r="F770" i="23"/>
  <c r="E770" i="23"/>
  <c r="D770" i="23"/>
  <c r="C770" i="23"/>
  <c r="F769" i="23"/>
  <c r="E769" i="23"/>
  <c r="D769" i="23"/>
  <c r="C769" i="23"/>
  <c r="F768" i="23"/>
  <c r="E768" i="23"/>
  <c r="D768" i="23"/>
  <c r="C768" i="23"/>
  <c r="F767" i="23"/>
  <c r="E767" i="23"/>
  <c r="D767" i="23"/>
  <c r="C767" i="23"/>
  <c r="F766" i="23"/>
  <c r="E766" i="23"/>
  <c r="D766" i="23"/>
  <c r="C766" i="23"/>
  <c r="F765" i="23"/>
  <c r="E765" i="23"/>
  <c r="D765" i="23"/>
  <c r="C765" i="23"/>
  <c r="F764" i="23"/>
  <c r="E764" i="23"/>
  <c r="D764" i="23"/>
  <c r="C764" i="23"/>
  <c r="F763" i="23"/>
  <c r="E763" i="23"/>
  <c r="D763" i="23"/>
  <c r="C763" i="23"/>
  <c r="F762" i="23"/>
  <c r="E762" i="23"/>
  <c r="D762" i="23"/>
  <c r="C762" i="23"/>
  <c r="F761" i="23"/>
  <c r="E761" i="23"/>
  <c r="D761" i="23"/>
  <c r="C761" i="23"/>
  <c r="F760" i="23"/>
  <c r="E760" i="23"/>
  <c r="D760" i="23"/>
  <c r="C760" i="23"/>
  <c r="F759" i="23"/>
  <c r="E759" i="23"/>
  <c r="D759" i="23"/>
  <c r="C759" i="23"/>
  <c r="F758" i="23"/>
  <c r="E758" i="23"/>
  <c r="D758" i="23"/>
  <c r="C758" i="23"/>
  <c r="F757" i="23"/>
  <c r="E757" i="23"/>
  <c r="D757" i="23"/>
  <c r="C757" i="23"/>
  <c r="F756" i="23"/>
  <c r="E756" i="23"/>
  <c r="D756" i="23"/>
  <c r="C756" i="23"/>
  <c r="F755" i="23"/>
  <c r="E755" i="23"/>
  <c r="D755" i="23"/>
  <c r="C755" i="23"/>
  <c r="F754" i="23"/>
  <c r="E754" i="23"/>
  <c r="D754" i="23"/>
  <c r="C754" i="23"/>
  <c r="F753" i="23"/>
  <c r="E753" i="23"/>
  <c r="D753" i="23"/>
  <c r="C753" i="23"/>
  <c r="F752" i="23"/>
  <c r="E752" i="23"/>
  <c r="D752" i="23"/>
  <c r="C752" i="23"/>
  <c r="F751" i="23"/>
  <c r="E751" i="23"/>
  <c r="D751" i="23"/>
  <c r="C751" i="23"/>
  <c r="F750" i="23"/>
  <c r="E750" i="23"/>
  <c r="D750" i="23"/>
  <c r="C750" i="23"/>
  <c r="F749" i="23"/>
  <c r="E749" i="23"/>
  <c r="D749" i="23"/>
  <c r="C749" i="23"/>
  <c r="F748" i="23"/>
  <c r="E748" i="23"/>
  <c r="D748" i="23"/>
  <c r="C748" i="23"/>
  <c r="F747" i="23"/>
  <c r="E747" i="23"/>
  <c r="D747" i="23"/>
  <c r="C747" i="23"/>
  <c r="F746" i="23"/>
  <c r="E746" i="23"/>
  <c r="D746" i="23"/>
  <c r="C746" i="23"/>
  <c r="F745" i="23"/>
  <c r="E745" i="23"/>
  <c r="D745" i="23"/>
  <c r="C745" i="23"/>
  <c r="F744" i="23"/>
  <c r="E744" i="23"/>
  <c r="D744" i="23"/>
  <c r="C744" i="23"/>
  <c r="F743" i="23"/>
  <c r="E743" i="23"/>
  <c r="D743" i="23"/>
  <c r="C743" i="23"/>
  <c r="F742" i="23"/>
  <c r="E742" i="23"/>
  <c r="D742" i="23"/>
  <c r="C742" i="23"/>
  <c r="F741" i="23"/>
  <c r="E741" i="23"/>
  <c r="D741" i="23"/>
  <c r="C741" i="23"/>
  <c r="F740" i="23"/>
  <c r="E740" i="23"/>
  <c r="D740" i="23"/>
  <c r="C740" i="23"/>
  <c r="F739" i="23"/>
  <c r="E739" i="23"/>
  <c r="D739" i="23"/>
  <c r="C739" i="23"/>
  <c r="F738" i="23"/>
  <c r="E738" i="23"/>
  <c r="D738" i="23"/>
  <c r="C738" i="23"/>
  <c r="F737" i="23"/>
  <c r="E737" i="23"/>
  <c r="D737" i="23"/>
  <c r="C737" i="23"/>
  <c r="F736" i="23"/>
  <c r="E736" i="23"/>
  <c r="D736" i="23"/>
  <c r="C736" i="23"/>
  <c r="F735" i="23"/>
  <c r="E735" i="23"/>
  <c r="D735" i="23"/>
  <c r="C735" i="23"/>
  <c r="F734" i="23"/>
  <c r="E734" i="23"/>
  <c r="D734" i="23"/>
  <c r="C734" i="23"/>
  <c r="F733" i="23"/>
  <c r="E733" i="23"/>
  <c r="D733" i="23"/>
  <c r="C733" i="23"/>
  <c r="F732" i="23"/>
  <c r="E732" i="23"/>
  <c r="D732" i="23"/>
  <c r="C732" i="23"/>
  <c r="F731" i="23"/>
  <c r="E731" i="23"/>
  <c r="D731" i="23"/>
  <c r="C731" i="23"/>
  <c r="F730" i="23"/>
  <c r="E730" i="23"/>
  <c r="D730" i="23"/>
  <c r="C730" i="23"/>
  <c r="F729" i="23"/>
  <c r="E729" i="23"/>
  <c r="D729" i="23"/>
  <c r="C729" i="23"/>
  <c r="F728" i="23"/>
  <c r="E728" i="23"/>
  <c r="D728" i="23"/>
  <c r="C728" i="23"/>
  <c r="F727" i="23"/>
  <c r="E727" i="23"/>
  <c r="D727" i="23"/>
  <c r="C727" i="23"/>
  <c r="F726" i="23"/>
  <c r="E726" i="23"/>
  <c r="D726" i="23"/>
  <c r="C726" i="23"/>
  <c r="F725" i="23"/>
  <c r="E725" i="23"/>
  <c r="D725" i="23"/>
  <c r="C725" i="23"/>
  <c r="F724" i="23"/>
  <c r="E724" i="23"/>
  <c r="D724" i="23"/>
  <c r="C724" i="23"/>
  <c r="F723" i="23"/>
  <c r="E723" i="23"/>
  <c r="D723" i="23"/>
  <c r="C723" i="23"/>
  <c r="F722" i="23"/>
  <c r="E722" i="23"/>
  <c r="D722" i="23"/>
  <c r="C722" i="23"/>
  <c r="F721" i="23"/>
  <c r="E721" i="23"/>
  <c r="D721" i="23"/>
  <c r="C721" i="23"/>
  <c r="F720" i="23"/>
  <c r="E720" i="23"/>
  <c r="D720" i="23"/>
  <c r="C720" i="23"/>
  <c r="F719" i="23"/>
  <c r="E719" i="23"/>
  <c r="D719" i="23"/>
  <c r="C719" i="23"/>
  <c r="F718" i="23"/>
  <c r="E718" i="23"/>
  <c r="D718" i="23"/>
  <c r="C718" i="23"/>
  <c r="F717" i="23"/>
  <c r="E717" i="23"/>
  <c r="D717" i="23"/>
  <c r="C717" i="23"/>
  <c r="F716" i="23"/>
  <c r="E716" i="23"/>
  <c r="D716" i="23"/>
  <c r="C716" i="23"/>
  <c r="F715" i="23"/>
  <c r="E715" i="23"/>
  <c r="D715" i="23"/>
  <c r="C715" i="23"/>
  <c r="F714" i="23"/>
  <c r="E714" i="23"/>
  <c r="D714" i="23"/>
  <c r="C714" i="23"/>
  <c r="F713" i="23"/>
  <c r="E713" i="23"/>
  <c r="D713" i="23"/>
  <c r="C713" i="23"/>
  <c r="F712" i="23"/>
  <c r="E712" i="23"/>
  <c r="D712" i="23"/>
  <c r="C712" i="23"/>
  <c r="F711" i="23"/>
  <c r="E711" i="23"/>
  <c r="D711" i="23"/>
  <c r="C711" i="23"/>
  <c r="F710" i="23"/>
  <c r="E710" i="23"/>
  <c r="D710" i="23"/>
  <c r="C710" i="23"/>
  <c r="F709" i="23"/>
  <c r="E709" i="23"/>
  <c r="D709" i="23"/>
  <c r="C709" i="23"/>
  <c r="F708" i="23"/>
  <c r="E708" i="23"/>
  <c r="D708" i="23"/>
  <c r="C708" i="23"/>
  <c r="F707" i="23"/>
  <c r="E707" i="23"/>
  <c r="D707" i="23"/>
  <c r="C707" i="23"/>
  <c r="F706" i="23"/>
  <c r="E706" i="23"/>
  <c r="D706" i="23"/>
  <c r="C706" i="23"/>
  <c r="F705" i="23"/>
  <c r="E705" i="23"/>
  <c r="D705" i="23"/>
  <c r="C705" i="23"/>
  <c r="F704" i="23"/>
  <c r="E704" i="23"/>
  <c r="D704" i="23"/>
  <c r="C704" i="23"/>
  <c r="F703" i="23"/>
  <c r="E703" i="23"/>
  <c r="D703" i="23"/>
  <c r="C703" i="23"/>
  <c r="F702" i="23"/>
  <c r="E702" i="23"/>
  <c r="D702" i="23"/>
  <c r="C702" i="23"/>
  <c r="F701" i="23"/>
  <c r="E701" i="23"/>
  <c r="D701" i="23"/>
  <c r="C701" i="23"/>
  <c r="F700" i="23"/>
  <c r="E700" i="23"/>
  <c r="D700" i="23"/>
  <c r="C700" i="23"/>
  <c r="F699" i="23"/>
  <c r="E699" i="23"/>
  <c r="D699" i="23"/>
  <c r="C699" i="23"/>
  <c r="F698" i="23"/>
  <c r="E698" i="23"/>
  <c r="D698" i="23"/>
  <c r="C698" i="23"/>
  <c r="F697" i="23"/>
  <c r="E697" i="23"/>
  <c r="D697" i="23"/>
  <c r="C697" i="23"/>
  <c r="F696" i="23"/>
  <c r="E696" i="23"/>
  <c r="D696" i="23"/>
  <c r="C696" i="23"/>
  <c r="F695" i="23"/>
  <c r="E695" i="23"/>
  <c r="D695" i="23"/>
  <c r="C695" i="23"/>
  <c r="F694" i="23"/>
  <c r="E694" i="23"/>
  <c r="D694" i="23"/>
  <c r="C694" i="23"/>
  <c r="F693" i="23"/>
  <c r="E693" i="23"/>
  <c r="D693" i="23"/>
  <c r="C693" i="23"/>
  <c r="F692" i="23"/>
  <c r="E692" i="23"/>
  <c r="D692" i="23"/>
  <c r="C692" i="23"/>
  <c r="F691" i="23"/>
  <c r="E691" i="23"/>
  <c r="D691" i="23"/>
  <c r="C691" i="23"/>
  <c r="F690" i="23"/>
  <c r="E690" i="23"/>
  <c r="D690" i="23"/>
  <c r="C690" i="23"/>
  <c r="F689" i="23"/>
  <c r="E689" i="23"/>
  <c r="D689" i="23"/>
  <c r="C689" i="23"/>
  <c r="F688" i="23"/>
  <c r="E688" i="23"/>
  <c r="D688" i="23"/>
  <c r="C688" i="23"/>
  <c r="F687" i="23"/>
  <c r="E687" i="23"/>
  <c r="D687" i="23"/>
  <c r="C687" i="23"/>
  <c r="F686" i="23"/>
  <c r="E686" i="23"/>
  <c r="D686" i="23"/>
  <c r="C686" i="23"/>
  <c r="F685" i="23"/>
  <c r="E685" i="23"/>
  <c r="D685" i="23"/>
  <c r="C685" i="23"/>
  <c r="F684" i="23"/>
  <c r="E684" i="23"/>
  <c r="D684" i="23"/>
  <c r="C684" i="23"/>
  <c r="F683" i="23"/>
  <c r="E683" i="23"/>
  <c r="D683" i="23"/>
  <c r="C683" i="23"/>
  <c r="F682" i="23"/>
  <c r="E682" i="23"/>
  <c r="D682" i="23"/>
  <c r="C682" i="23"/>
  <c r="F681" i="23"/>
  <c r="E681" i="23"/>
  <c r="D681" i="23"/>
  <c r="C681" i="23"/>
  <c r="F680" i="23"/>
  <c r="E680" i="23"/>
  <c r="D680" i="23"/>
  <c r="C680" i="23"/>
  <c r="F679" i="23"/>
  <c r="E679" i="23"/>
  <c r="D679" i="23"/>
  <c r="C679" i="23"/>
  <c r="F678" i="23"/>
  <c r="E678" i="23"/>
  <c r="D678" i="23"/>
  <c r="C678" i="23"/>
  <c r="F677" i="23"/>
  <c r="E677" i="23"/>
  <c r="D677" i="23"/>
  <c r="C677" i="23"/>
  <c r="F676" i="23"/>
  <c r="E676" i="23"/>
  <c r="D676" i="23"/>
  <c r="C676" i="23"/>
  <c r="F675" i="23"/>
  <c r="E675" i="23"/>
  <c r="D675" i="23"/>
  <c r="C675" i="23"/>
  <c r="F674" i="23"/>
  <c r="E674" i="23"/>
  <c r="D674" i="23"/>
  <c r="C674" i="23"/>
  <c r="F673" i="23"/>
  <c r="E673" i="23"/>
  <c r="D673" i="23"/>
  <c r="C673" i="23"/>
  <c r="F672" i="23"/>
  <c r="E672" i="23"/>
  <c r="D672" i="23"/>
  <c r="C672" i="23"/>
  <c r="F671" i="23"/>
  <c r="E671" i="23"/>
  <c r="D671" i="23"/>
  <c r="C671" i="23"/>
  <c r="F670" i="23"/>
  <c r="E670" i="23"/>
  <c r="D670" i="23"/>
  <c r="C670" i="23"/>
  <c r="F669" i="23"/>
  <c r="E669" i="23"/>
  <c r="D669" i="23"/>
  <c r="C669" i="23"/>
  <c r="F668" i="23"/>
  <c r="E668" i="23"/>
  <c r="D668" i="23"/>
  <c r="C668" i="23"/>
  <c r="F667" i="23"/>
  <c r="E667" i="23"/>
  <c r="D667" i="23"/>
  <c r="C667" i="23"/>
  <c r="F666" i="23"/>
  <c r="E666" i="23"/>
  <c r="D666" i="23"/>
  <c r="C666" i="23"/>
  <c r="F665" i="23"/>
  <c r="E665" i="23"/>
  <c r="D665" i="23"/>
  <c r="C665" i="23"/>
  <c r="F664" i="23"/>
  <c r="E664" i="23"/>
  <c r="D664" i="23"/>
  <c r="C664" i="23"/>
  <c r="F663" i="23"/>
  <c r="E663" i="23"/>
  <c r="D663" i="23"/>
  <c r="C663" i="23"/>
  <c r="F662" i="23"/>
  <c r="E662" i="23"/>
  <c r="D662" i="23"/>
  <c r="C662" i="23"/>
  <c r="F661" i="23"/>
  <c r="E661" i="23"/>
  <c r="D661" i="23"/>
  <c r="C661" i="23"/>
  <c r="F660" i="23"/>
  <c r="E660" i="23"/>
  <c r="D660" i="23"/>
  <c r="C660" i="23"/>
  <c r="F659" i="23"/>
  <c r="E659" i="23"/>
  <c r="D659" i="23"/>
  <c r="C659" i="23"/>
  <c r="F658" i="23"/>
  <c r="E658" i="23"/>
  <c r="D658" i="23"/>
  <c r="C658" i="23"/>
  <c r="F657" i="23"/>
  <c r="E657" i="23"/>
  <c r="D657" i="23"/>
  <c r="C657" i="23"/>
  <c r="F656" i="23"/>
  <c r="E656" i="23"/>
  <c r="D656" i="23"/>
  <c r="C656" i="23"/>
  <c r="F655" i="23"/>
  <c r="E655" i="23"/>
  <c r="D655" i="23"/>
  <c r="C655" i="23"/>
  <c r="F654" i="23"/>
  <c r="E654" i="23"/>
  <c r="D654" i="23"/>
  <c r="C654" i="23"/>
  <c r="F653" i="23"/>
  <c r="E653" i="23"/>
  <c r="D653" i="23"/>
  <c r="C653" i="23"/>
  <c r="F652" i="23"/>
  <c r="E652" i="23"/>
  <c r="D652" i="23"/>
  <c r="C652" i="23"/>
  <c r="F651" i="23"/>
  <c r="E651" i="23"/>
  <c r="D651" i="23"/>
  <c r="C651" i="23"/>
  <c r="F650" i="23"/>
  <c r="E650" i="23"/>
  <c r="D650" i="23"/>
  <c r="C650" i="23"/>
  <c r="F649" i="23"/>
  <c r="E649" i="23"/>
  <c r="D649" i="23"/>
  <c r="C649" i="23"/>
  <c r="F648" i="23"/>
  <c r="E648" i="23"/>
  <c r="D648" i="23"/>
  <c r="C648" i="23"/>
  <c r="F647" i="23"/>
  <c r="E647" i="23"/>
  <c r="D647" i="23"/>
  <c r="C647" i="23"/>
  <c r="F646" i="23"/>
  <c r="E646" i="23"/>
  <c r="D646" i="23"/>
  <c r="C646" i="23"/>
  <c r="F645" i="23"/>
  <c r="E645" i="23"/>
  <c r="D645" i="23"/>
  <c r="C645" i="23"/>
  <c r="F644" i="23"/>
  <c r="E644" i="23"/>
  <c r="D644" i="23"/>
  <c r="C644" i="23"/>
  <c r="F643" i="23"/>
  <c r="E643" i="23"/>
  <c r="D643" i="23"/>
  <c r="C643" i="23"/>
  <c r="F642" i="23"/>
  <c r="E642" i="23"/>
  <c r="D642" i="23"/>
  <c r="C642" i="23"/>
  <c r="F641" i="23"/>
  <c r="E641" i="23"/>
  <c r="D641" i="23"/>
  <c r="C641" i="23"/>
  <c r="F640" i="23"/>
  <c r="E640" i="23"/>
  <c r="D640" i="23"/>
  <c r="C640" i="23"/>
  <c r="F639" i="23"/>
  <c r="E639" i="23"/>
  <c r="D639" i="23"/>
  <c r="C639" i="23"/>
  <c r="F638" i="23"/>
  <c r="E638" i="23"/>
  <c r="D638" i="23"/>
  <c r="C638" i="23"/>
  <c r="F637" i="23"/>
  <c r="E637" i="23"/>
  <c r="D637" i="23"/>
  <c r="C637" i="23"/>
  <c r="F636" i="23"/>
  <c r="E636" i="23"/>
  <c r="D636" i="23"/>
  <c r="C636" i="23"/>
  <c r="F635" i="23"/>
  <c r="E635" i="23"/>
  <c r="D635" i="23"/>
  <c r="C635" i="23"/>
  <c r="F634" i="23"/>
  <c r="E634" i="23"/>
  <c r="D634" i="23"/>
  <c r="C634" i="23"/>
  <c r="F633" i="23"/>
  <c r="E633" i="23"/>
  <c r="D633" i="23"/>
  <c r="C633" i="23"/>
  <c r="F632" i="23"/>
  <c r="E632" i="23"/>
  <c r="D632" i="23"/>
  <c r="C632" i="23"/>
  <c r="F631" i="23"/>
  <c r="E631" i="23"/>
  <c r="D631" i="23"/>
  <c r="C631" i="23"/>
  <c r="F630" i="23"/>
  <c r="E630" i="23"/>
  <c r="D630" i="23"/>
  <c r="C630" i="23"/>
  <c r="F629" i="23"/>
  <c r="E629" i="23"/>
  <c r="D629" i="23"/>
  <c r="C629" i="23"/>
  <c r="F628" i="23"/>
  <c r="E628" i="23"/>
  <c r="D628" i="23"/>
  <c r="C628" i="23"/>
  <c r="F627" i="23"/>
  <c r="E627" i="23"/>
  <c r="D627" i="23"/>
  <c r="C627" i="23"/>
  <c r="F626" i="23"/>
  <c r="E626" i="23"/>
  <c r="D626" i="23"/>
  <c r="C626" i="23"/>
  <c r="F625" i="23"/>
  <c r="E625" i="23"/>
  <c r="D625" i="23"/>
  <c r="C625" i="23"/>
  <c r="F624" i="23"/>
  <c r="E624" i="23"/>
  <c r="D624" i="23"/>
  <c r="C624" i="23"/>
  <c r="F623" i="23"/>
  <c r="E623" i="23"/>
  <c r="D623" i="23"/>
  <c r="C623" i="23"/>
  <c r="F622" i="23"/>
  <c r="E622" i="23"/>
  <c r="D622" i="23"/>
  <c r="C622" i="23"/>
  <c r="F621" i="23"/>
  <c r="E621" i="23"/>
  <c r="D621" i="23"/>
  <c r="C621" i="23"/>
  <c r="F620" i="23"/>
  <c r="E620" i="23"/>
  <c r="D620" i="23"/>
  <c r="C620" i="23"/>
  <c r="F619" i="23"/>
  <c r="E619" i="23"/>
  <c r="D619" i="23"/>
  <c r="C619" i="23"/>
  <c r="F618" i="23"/>
  <c r="E618" i="23"/>
  <c r="D618" i="23"/>
  <c r="C618" i="23"/>
  <c r="F617" i="23"/>
  <c r="E617" i="23"/>
  <c r="D617" i="23"/>
  <c r="C617" i="23"/>
  <c r="F616" i="23"/>
  <c r="E616" i="23"/>
  <c r="D616" i="23"/>
  <c r="C616" i="23"/>
  <c r="F615" i="23"/>
  <c r="E615" i="23"/>
  <c r="D615" i="23"/>
  <c r="C615" i="23"/>
  <c r="F614" i="23"/>
  <c r="E614" i="23"/>
  <c r="D614" i="23"/>
  <c r="C614" i="23"/>
  <c r="F613" i="23"/>
  <c r="E613" i="23"/>
  <c r="D613" i="23"/>
  <c r="C613" i="23"/>
  <c r="F612" i="23"/>
  <c r="E612" i="23"/>
  <c r="D612" i="23"/>
  <c r="C612" i="23"/>
  <c r="F611" i="23"/>
  <c r="E611" i="23"/>
  <c r="D611" i="23"/>
  <c r="C611" i="23"/>
  <c r="F610" i="23"/>
  <c r="E610" i="23"/>
  <c r="D610" i="23"/>
  <c r="C610" i="23"/>
  <c r="F609" i="23"/>
  <c r="E609" i="23"/>
  <c r="D609" i="23"/>
  <c r="C609" i="23"/>
  <c r="F608" i="23"/>
  <c r="E608" i="23"/>
  <c r="D608" i="23"/>
  <c r="C608" i="23"/>
  <c r="F607" i="23"/>
  <c r="E607" i="23"/>
  <c r="D607" i="23"/>
  <c r="C607" i="23"/>
  <c r="F606" i="23"/>
  <c r="E606" i="23"/>
  <c r="D606" i="23"/>
  <c r="C606" i="23"/>
  <c r="F605" i="23"/>
  <c r="E605" i="23"/>
  <c r="D605" i="23"/>
  <c r="C605" i="23"/>
  <c r="F604" i="23"/>
  <c r="E604" i="23"/>
  <c r="D604" i="23"/>
  <c r="C604" i="23"/>
  <c r="F603" i="23"/>
  <c r="E603" i="23"/>
  <c r="D603" i="23"/>
  <c r="C603" i="23"/>
  <c r="F602" i="23"/>
  <c r="E602" i="23"/>
  <c r="D602" i="23"/>
  <c r="C602" i="23"/>
  <c r="F601" i="23"/>
  <c r="E601" i="23"/>
  <c r="D601" i="23"/>
  <c r="C601" i="23"/>
  <c r="F600" i="23"/>
  <c r="E600" i="23"/>
  <c r="D600" i="23"/>
  <c r="C600" i="23"/>
  <c r="F599" i="23"/>
  <c r="E599" i="23"/>
  <c r="D599" i="23"/>
  <c r="C599" i="23"/>
  <c r="F598" i="23"/>
  <c r="E598" i="23"/>
  <c r="D598" i="23"/>
  <c r="C598" i="23"/>
  <c r="F597" i="23"/>
  <c r="E597" i="23"/>
  <c r="D597" i="23"/>
  <c r="C597" i="23"/>
  <c r="F596" i="23"/>
  <c r="E596" i="23"/>
  <c r="D596" i="23"/>
  <c r="C596" i="23"/>
  <c r="F595" i="23"/>
  <c r="E595" i="23"/>
  <c r="D595" i="23"/>
  <c r="C595" i="23"/>
  <c r="F594" i="23"/>
  <c r="E594" i="23"/>
  <c r="D594" i="23"/>
  <c r="C594" i="23"/>
  <c r="F593" i="23"/>
  <c r="E593" i="23"/>
  <c r="D593" i="23"/>
  <c r="C593" i="23"/>
  <c r="F592" i="23"/>
  <c r="E592" i="23"/>
  <c r="D592" i="23"/>
  <c r="C592" i="23"/>
  <c r="F591" i="23"/>
  <c r="E591" i="23"/>
  <c r="D591" i="23"/>
  <c r="C591" i="23"/>
  <c r="F590" i="23"/>
  <c r="E590" i="23"/>
  <c r="D590" i="23"/>
  <c r="C590" i="23"/>
  <c r="F589" i="23"/>
  <c r="E589" i="23"/>
  <c r="D589" i="23"/>
  <c r="C589" i="23"/>
  <c r="F588" i="23"/>
  <c r="E588" i="23"/>
  <c r="D588" i="23"/>
  <c r="C588" i="23"/>
  <c r="F587" i="23"/>
  <c r="E587" i="23"/>
  <c r="D587" i="23"/>
  <c r="C587" i="23"/>
  <c r="F586" i="23"/>
  <c r="E586" i="23"/>
  <c r="D586" i="23"/>
  <c r="C586" i="23"/>
  <c r="F585" i="23"/>
  <c r="E585" i="23"/>
  <c r="D585" i="23"/>
  <c r="C585" i="23"/>
  <c r="F584" i="23"/>
  <c r="E584" i="23"/>
  <c r="D584" i="23"/>
  <c r="C584" i="23"/>
  <c r="F583" i="23"/>
  <c r="E583" i="23"/>
  <c r="D583" i="23"/>
  <c r="C583" i="23"/>
  <c r="F582" i="23"/>
  <c r="E582" i="23"/>
  <c r="D582" i="23"/>
  <c r="C582" i="23"/>
  <c r="F581" i="23"/>
  <c r="E581" i="23"/>
  <c r="D581" i="23"/>
  <c r="C581" i="23"/>
  <c r="F580" i="23"/>
  <c r="E580" i="23"/>
  <c r="D580" i="23"/>
  <c r="C580" i="23"/>
  <c r="F579" i="23"/>
  <c r="E579" i="23"/>
  <c r="D579" i="23"/>
  <c r="C579" i="23"/>
  <c r="F578" i="23"/>
  <c r="E578" i="23"/>
  <c r="D578" i="23"/>
  <c r="C578" i="23"/>
  <c r="F577" i="23"/>
  <c r="E577" i="23"/>
  <c r="D577" i="23"/>
  <c r="C577" i="23"/>
  <c r="F576" i="23"/>
  <c r="E576" i="23"/>
  <c r="D576" i="23"/>
  <c r="C576" i="23"/>
  <c r="F575" i="23"/>
  <c r="E575" i="23"/>
  <c r="D575" i="23"/>
  <c r="C575" i="23"/>
  <c r="F574" i="23"/>
  <c r="E574" i="23"/>
  <c r="D574" i="23"/>
  <c r="C574" i="23"/>
  <c r="F573" i="23"/>
  <c r="E573" i="23"/>
  <c r="D573" i="23"/>
  <c r="C573" i="23"/>
  <c r="F572" i="23"/>
  <c r="E572" i="23"/>
  <c r="D572" i="23"/>
  <c r="C572" i="23"/>
  <c r="F571" i="23"/>
  <c r="E571" i="23"/>
  <c r="D571" i="23"/>
  <c r="C571" i="23"/>
  <c r="F570" i="23"/>
  <c r="E570" i="23"/>
  <c r="D570" i="23"/>
  <c r="C570" i="23"/>
  <c r="F569" i="23"/>
  <c r="E569" i="23"/>
  <c r="D569" i="23"/>
  <c r="C569" i="23"/>
  <c r="F568" i="23"/>
  <c r="E568" i="23"/>
  <c r="D568" i="23"/>
  <c r="C568" i="23"/>
  <c r="F567" i="23"/>
  <c r="E567" i="23"/>
  <c r="D567" i="23"/>
  <c r="C567" i="23"/>
  <c r="F566" i="23"/>
  <c r="E566" i="23"/>
  <c r="D566" i="23"/>
  <c r="C566" i="23"/>
  <c r="F565" i="23"/>
  <c r="E565" i="23"/>
  <c r="D565" i="23"/>
  <c r="C565" i="23"/>
  <c r="F564" i="23"/>
  <c r="E564" i="23"/>
  <c r="D564" i="23"/>
  <c r="C564" i="23"/>
  <c r="F563" i="23"/>
  <c r="E563" i="23"/>
  <c r="D563" i="23"/>
  <c r="C563" i="23"/>
  <c r="F562" i="23"/>
  <c r="E562" i="23"/>
  <c r="D562" i="23"/>
  <c r="C562" i="23"/>
  <c r="F561" i="23"/>
  <c r="E561" i="23"/>
  <c r="D561" i="23"/>
  <c r="C561" i="23"/>
  <c r="F560" i="23"/>
  <c r="E560" i="23"/>
  <c r="D560" i="23"/>
  <c r="C560" i="23"/>
  <c r="F559" i="23"/>
  <c r="E559" i="23"/>
  <c r="D559" i="23"/>
  <c r="C559" i="23"/>
  <c r="F558" i="23"/>
  <c r="E558" i="23"/>
  <c r="D558" i="23"/>
  <c r="C558" i="23"/>
  <c r="F557" i="23"/>
  <c r="E557" i="23"/>
  <c r="D557" i="23"/>
  <c r="C557" i="23"/>
  <c r="F556" i="23"/>
  <c r="E556" i="23"/>
  <c r="D556" i="23"/>
  <c r="C556" i="23"/>
  <c r="F555" i="23"/>
  <c r="E555" i="23"/>
  <c r="D555" i="23"/>
  <c r="C555" i="23"/>
  <c r="F554" i="23"/>
  <c r="E554" i="23"/>
  <c r="D554" i="23"/>
  <c r="C554" i="23"/>
  <c r="F553" i="23"/>
  <c r="E553" i="23"/>
  <c r="D553" i="23"/>
  <c r="C553" i="23"/>
  <c r="F552" i="23"/>
  <c r="E552" i="23"/>
  <c r="D552" i="23"/>
  <c r="C552" i="23"/>
  <c r="F551" i="23"/>
  <c r="E551" i="23"/>
  <c r="D551" i="23"/>
  <c r="C551" i="23"/>
  <c r="F550" i="23"/>
  <c r="E550" i="23"/>
  <c r="D550" i="23"/>
  <c r="C550" i="23"/>
  <c r="F549" i="23"/>
  <c r="E549" i="23"/>
  <c r="D549" i="23"/>
  <c r="C549" i="23"/>
  <c r="F548" i="23"/>
  <c r="E548" i="23"/>
  <c r="D548" i="23"/>
  <c r="C548" i="23"/>
  <c r="F547" i="23"/>
  <c r="E547" i="23"/>
  <c r="D547" i="23"/>
  <c r="C547" i="23"/>
  <c r="F546" i="23"/>
  <c r="E546" i="23"/>
  <c r="D546" i="23"/>
  <c r="C546" i="23"/>
  <c r="F545" i="23"/>
  <c r="E545" i="23"/>
  <c r="D545" i="23"/>
  <c r="C545" i="23"/>
  <c r="F544" i="23"/>
  <c r="E544" i="23"/>
  <c r="D544" i="23"/>
  <c r="C544" i="23"/>
  <c r="F543" i="23"/>
  <c r="E543" i="23"/>
  <c r="D543" i="23"/>
  <c r="C543" i="23"/>
  <c r="F542" i="23"/>
  <c r="E542" i="23"/>
  <c r="D542" i="23"/>
  <c r="C542" i="23"/>
  <c r="F541" i="23"/>
  <c r="E541" i="23"/>
  <c r="D541" i="23"/>
  <c r="C541" i="23"/>
  <c r="F540" i="23"/>
  <c r="E540" i="23"/>
  <c r="D540" i="23"/>
  <c r="C540" i="23"/>
  <c r="F539" i="23"/>
  <c r="E539" i="23"/>
  <c r="D539" i="23"/>
  <c r="C539" i="23"/>
  <c r="F538" i="23"/>
  <c r="E538" i="23"/>
  <c r="D538" i="23"/>
  <c r="C538" i="23"/>
  <c r="F537" i="23"/>
  <c r="E537" i="23"/>
  <c r="D537" i="23"/>
  <c r="C537" i="23"/>
  <c r="F536" i="23"/>
  <c r="E536" i="23"/>
  <c r="D536" i="23"/>
  <c r="C536" i="23"/>
  <c r="F535" i="23"/>
  <c r="E535" i="23"/>
  <c r="D535" i="23"/>
  <c r="C535" i="23"/>
  <c r="F534" i="23"/>
  <c r="E534" i="23"/>
  <c r="D534" i="23"/>
  <c r="C534" i="23"/>
  <c r="F533" i="23"/>
  <c r="E533" i="23"/>
  <c r="D533" i="23"/>
  <c r="C533" i="23"/>
  <c r="F532" i="23"/>
  <c r="E532" i="23"/>
  <c r="D532" i="23"/>
  <c r="C532" i="23"/>
  <c r="F531" i="23"/>
  <c r="E531" i="23"/>
  <c r="D531" i="23"/>
  <c r="C531" i="23"/>
  <c r="F530" i="23"/>
  <c r="E530" i="23"/>
  <c r="D530" i="23"/>
  <c r="C530" i="23"/>
  <c r="F529" i="23"/>
  <c r="E529" i="23"/>
  <c r="D529" i="23"/>
  <c r="C529" i="23"/>
  <c r="F528" i="23"/>
  <c r="E528" i="23"/>
  <c r="D528" i="23"/>
  <c r="C528" i="23"/>
  <c r="F527" i="23"/>
  <c r="E527" i="23"/>
  <c r="D527" i="23"/>
  <c r="C527" i="23"/>
  <c r="F526" i="23"/>
  <c r="E526" i="23"/>
  <c r="D526" i="23"/>
  <c r="C526" i="23"/>
  <c r="F525" i="23"/>
  <c r="E525" i="23"/>
  <c r="D525" i="23"/>
  <c r="C525" i="23"/>
  <c r="F524" i="23"/>
  <c r="E524" i="23"/>
  <c r="D524" i="23"/>
  <c r="C524" i="23"/>
  <c r="F523" i="23"/>
  <c r="E523" i="23"/>
  <c r="D523" i="23"/>
  <c r="C523" i="23"/>
  <c r="F522" i="23"/>
  <c r="E522" i="23"/>
  <c r="D522" i="23"/>
  <c r="C522" i="23"/>
  <c r="F521" i="23"/>
  <c r="E521" i="23"/>
  <c r="D521" i="23"/>
  <c r="C521" i="23"/>
  <c r="F520" i="23"/>
  <c r="E520" i="23"/>
  <c r="D520" i="23"/>
  <c r="C520" i="23"/>
  <c r="F519" i="23"/>
  <c r="E519" i="23"/>
  <c r="D519" i="23"/>
  <c r="C519" i="23"/>
  <c r="F518" i="23"/>
  <c r="E518" i="23"/>
  <c r="D518" i="23"/>
  <c r="C518" i="23"/>
  <c r="F517" i="23"/>
  <c r="E517" i="23"/>
  <c r="D517" i="23"/>
  <c r="C517" i="23"/>
  <c r="F516" i="23"/>
  <c r="E516" i="23"/>
  <c r="D516" i="23"/>
  <c r="C516" i="23"/>
  <c r="F515" i="23"/>
  <c r="E515" i="23"/>
  <c r="D515" i="23"/>
  <c r="C515" i="23"/>
  <c r="F514" i="23"/>
  <c r="E514" i="23"/>
  <c r="D514" i="23"/>
  <c r="C514" i="23"/>
  <c r="F513" i="23"/>
  <c r="E513" i="23"/>
  <c r="D513" i="23"/>
  <c r="C513" i="23"/>
  <c r="F512" i="23"/>
  <c r="E512" i="23"/>
  <c r="D512" i="23"/>
  <c r="C512" i="23"/>
  <c r="F511" i="23"/>
  <c r="E511" i="23"/>
  <c r="D511" i="23"/>
  <c r="C511" i="23"/>
  <c r="F510" i="23"/>
  <c r="E510" i="23"/>
  <c r="D510" i="23"/>
  <c r="C510" i="23"/>
  <c r="F509" i="23"/>
  <c r="E509" i="23"/>
  <c r="D509" i="23"/>
  <c r="C509" i="23"/>
  <c r="F508" i="23"/>
  <c r="E508" i="23"/>
  <c r="D508" i="23"/>
  <c r="C508" i="23"/>
  <c r="F507" i="23"/>
  <c r="E507" i="23"/>
  <c r="D507" i="23"/>
  <c r="C507" i="23"/>
  <c r="F506" i="23"/>
  <c r="E506" i="23"/>
  <c r="D506" i="23"/>
  <c r="C506" i="23"/>
  <c r="F505" i="23"/>
  <c r="E505" i="23"/>
  <c r="D505" i="23"/>
  <c r="C505" i="23"/>
  <c r="F504" i="23"/>
  <c r="E504" i="23"/>
  <c r="D504" i="23"/>
  <c r="C504" i="23"/>
  <c r="F503" i="23"/>
  <c r="E503" i="23"/>
  <c r="D503" i="23"/>
  <c r="C503" i="23"/>
  <c r="F502" i="23"/>
  <c r="E502" i="23"/>
  <c r="D502" i="23"/>
  <c r="C502" i="23"/>
  <c r="F501" i="23"/>
  <c r="E501" i="23"/>
  <c r="D501" i="23"/>
  <c r="C501" i="23"/>
  <c r="F500" i="23"/>
  <c r="E500" i="23"/>
  <c r="D500" i="23"/>
  <c r="C500" i="23"/>
  <c r="F499" i="23"/>
  <c r="E499" i="23"/>
  <c r="D499" i="23"/>
  <c r="C499" i="23"/>
  <c r="F498" i="23"/>
  <c r="E498" i="23"/>
  <c r="D498" i="23"/>
  <c r="C498" i="23"/>
  <c r="F497" i="23"/>
  <c r="E497" i="23"/>
  <c r="D497" i="23"/>
  <c r="C497" i="23"/>
  <c r="F496" i="23"/>
  <c r="E496" i="23"/>
  <c r="D496" i="23"/>
  <c r="C496" i="23"/>
  <c r="F495" i="23"/>
  <c r="E495" i="23"/>
  <c r="D495" i="23"/>
  <c r="C495" i="23"/>
  <c r="F494" i="23"/>
  <c r="E494" i="23"/>
  <c r="D494" i="23"/>
  <c r="C494" i="23"/>
  <c r="F493" i="23"/>
  <c r="E493" i="23"/>
  <c r="D493" i="23"/>
  <c r="C493" i="23"/>
  <c r="F492" i="23"/>
  <c r="E492" i="23"/>
  <c r="D492" i="23"/>
  <c r="C492" i="23"/>
  <c r="F491" i="23"/>
  <c r="E491" i="23"/>
  <c r="D491" i="23"/>
  <c r="C491" i="23"/>
  <c r="F490" i="23"/>
  <c r="E490" i="23"/>
  <c r="D490" i="23"/>
  <c r="C490" i="23"/>
  <c r="F489" i="23"/>
  <c r="E489" i="23"/>
  <c r="D489" i="23"/>
  <c r="C489" i="23"/>
  <c r="F488" i="23"/>
  <c r="E488" i="23"/>
  <c r="D488" i="23"/>
  <c r="C488" i="23"/>
  <c r="F487" i="23"/>
  <c r="E487" i="23"/>
  <c r="D487" i="23"/>
  <c r="C487" i="23"/>
  <c r="F486" i="23"/>
  <c r="E486" i="23"/>
  <c r="D486" i="23"/>
  <c r="C486" i="23"/>
  <c r="F485" i="23"/>
  <c r="E485" i="23"/>
  <c r="D485" i="23"/>
  <c r="C485" i="23"/>
  <c r="F484" i="23"/>
  <c r="E484" i="23"/>
  <c r="D484" i="23"/>
  <c r="C484" i="23"/>
  <c r="F483" i="23"/>
  <c r="E483" i="23"/>
  <c r="D483" i="23"/>
  <c r="C483" i="23"/>
  <c r="F482" i="23"/>
  <c r="E482" i="23"/>
  <c r="D482" i="23"/>
  <c r="C482" i="23"/>
  <c r="F481" i="23"/>
  <c r="E481" i="23"/>
  <c r="D481" i="23"/>
  <c r="C481" i="23"/>
  <c r="F480" i="23"/>
  <c r="E480" i="23"/>
  <c r="D480" i="23"/>
  <c r="C480" i="23"/>
  <c r="F479" i="23"/>
  <c r="E479" i="23"/>
  <c r="D479" i="23"/>
  <c r="C479" i="23"/>
  <c r="F478" i="23"/>
  <c r="E478" i="23"/>
  <c r="D478" i="23"/>
  <c r="C478" i="23"/>
  <c r="F477" i="23"/>
  <c r="E477" i="23"/>
  <c r="D477" i="23"/>
  <c r="C477" i="23"/>
  <c r="F476" i="23"/>
  <c r="E476" i="23"/>
  <c r="D476" i="23"/>
  <c r="C476" i="23"/>
  <c r="F475" i="23"/>
  <c r="E475" i="23"/>
  <c r="D475" i="23"/>
  <c r="C475" i="23"/>
  <c r="F474" i="23"/>
  <c r="E474" i="23"/>
  <c r="D474" i="23"/>
  <c r="C474" i="23"/>
  <c r="F473" i="23"/>
  <c r="E473" i="23"/>
  <c r="D473" i="23"/>
  <c r="C473" i="23"/>
  <c r="F472" i="23"/>
  <c r="E472" i="23"/>
  <c r="D472" i="23"/>
  <c r="C472" i="23"/>
  <c r="F471" i="23"/>
  <c r="E471" i="23"/>
  <c r="D471" i="23"/>
  <c r="C471" i="23"/>
  <c r="F470" i="23"/>
  <c r="E470" i="23"/>
  <c r="D470" i="23"/>
  <c r="C470" i="23"/>
  <c r="F469" i="23"/>
  <c r="E469" i="23"/>
  <c r="D469" i="23"/>
  <c r="C469" i="23"/>
  <c r="F468" i="23"/>
  <c r="E468" i="23"/>
  <c r="D468" i="23"/>
  <c r="C468" i="23"/>
  <c r="F467" i="23"/>
  <c r="E467" i="23"/>
  <c r="D467" i="23"/>
  <c r="C467" i="23"/>
  <c r="F466" i="23"/>
  <c r="E466" i="23"/>
  <c r="D466" i="23"/>
  <c r="C466" i="23"/>
  <c r="F465" i="23"/>
  <c r="E465" i="23"/>
  <c r="D465" i="23"/>
  <c r="C465" i="23"/>
  <c r="F464" i="23"/>
  <c r="E464" i="23"/>
  <c r="D464" i="23"/>
  <c r="C464" i="23"/>
  <c r="F463" i="23"/>
  <c r="E463" i="23"/>
  <c r="D463" i="23"/>
  <c r="C463" i="23"/>
  <c r="F462" i="23"/>
  <c r="E462" i="23"/>
  <c r="D462" i="23"/>
  <c r="C462" i="23"/>
  <c r="F461" i="23"/>
  <c r="E461" i="23"/>
  <c r="D461" i="23"/>
  <c r="C461" i="23"/>
  <c r="F460" i="23"/>
  <c r="E460" i="23"/>
  <c r="D460" i="23"/>
  <c r="C460" i="23"/>
  <c r="F459" i="23"/>
  <c r="E459" i="23"/>
  <c r="D459" i="23"/>
  <c r="C459" i="23"/>
  <c r="F458" i="23"/>
  <c r="E458" i="23"/>
  <c r="D458" i="23"/>
  <c r="C458" i="23"/>
  <c r="F457" i="23"/>
  <c r="E457" i="23"/>
  <c r="D457" i="23"/>
  <c r="C457" i="23"/>
  <c r="F456" i="23"/>
  <c r="E456" i="23"/>
  <c r="D456" i="23"/>
  <c r="C456" i="23"/>
  <c r="F455" i="23"/>
  <c r="E455" i="23"/>
  <c r="D455" i="23"/>
  <c r="C455" i="23"/>
  <c r="F454" i="23"/>
  <c r="E454" i="23"/>
  <c r="D454" i="23"/>
  <c r="C454" i="23"/>
  <c r="F453" i="23"/>
  <c r="E453" i="23"/>
  <c r="D453" i="23"/>
  <c r="C453" i="23"/>
  <c r="F452" i="23"/>
  <c r="E452" i="23"/>
  <c r="D452" i="23"/>
  <c r="C452" i="23"/>
  <c r="F451" i="23"/>
  <c r="E451" i="23"/>
  <c r="D451" i="23"/>
  <c r="C451" i="23"/>
  <c r="F450" i="23"/>
  <c r="E450" i="23"/>
  <c r="D450" i="23"/>
  <c r="C450" i="23"/>
  <c r="F449" i="23"/>
  <c r="E449" i="23"/>
  <c r="D449" i="23"/>
  <c r="C449" i="23"/>
  <c r="F448" i="23"/>
  <c r="E448" i="23"/>
  <c r="D448" i="23"/>
  <c r="C448" i="23"/>
  <c r="F447" i="23"/>
  <c r="E447" i="23"/>
  <c r="D447" i="23"/>
  <c r="C447" i="23"/>
  <c r="F446" i="23"/>
  <c r="E446" i="23"/>
  <c r="D446" i="23"/>
  <c r="C446" i="23"/>
  <c r="F445" i="23"/>
  <c r="E445" i="23"/>
  <c r="D445" i="23"/>
  <c r="C445" i="23"/>
  <c r="F444" i="23"/>
  <c r="E444" i="23"/>
  <c r="D444" i="23"/>
  <c r="C444" i="23"/>
  <c r="F443" i="23"/>
  <c r="E443" i="23"/>
  <c r="D443" i="23"/>
  <c r="C443" i="23"/>
  <c r="F442" i="23"/>
  <c r="E442" i="23"/>
  <c r="D442" i="23"/>
  <c r="C442" i="23"/>
  <c r="F441" i="23"/>
  <c r="E441" i="23"/>
  <c r="D441" i="23"/>
  <c r="C441" i="23"/>
  <c r="F440" i="23"/>
  <c r="E440" i="23"/>
  <c r="D440" i="23"/>
  <c r="C440" i="23"/>
  <c r="F439" i="23"/>
  <c r="E439" i="23"/>
  <c r="D439" i="23"/>
  <c r="C439" i="23"/>
  <c r="F438" i="23"/>
  <c r="E438" i="23"/>
  <c r="D438" i="23"/>
  <c r="C438" i="23"/>
  <c r="F437" i="23"/>
  <c r="E437" i="23"/>
  <c r="D437" i="23"/>
  <c r="C437" i="23"/>
  <c r="F436" i="23"/>
  <c r="E436" i="23"/>
  <c r="D436" i="23"/>
  <c r="C436" i="23"/>
  <c r="F435" i="23"/>
  <c r="E435" i="23"/>
  <c r="D435" i="23"/>
  <c r="C435" i="23"/>
  <c r="F434" i="23"/>
  <c r="E434" i="23"/>
  <c r="D434" i="23"/>
  <c r="C434" i="23"/>
  <c r="F433" i="23"/>
  <c r="E433" i="23"/>
  <c r="D433" i="23"/>
  <c r="C433" i="23"/>
  <c r="F432" i="23"/>
  <c r="E432" i="23"/>
  <c r="D432" i="23"/>
  <c r="C432" i="23"/>
  <c r="F431" i="23"/>
  <c r="E431" i="23"/>
  <c r="D431" i="23"/>
  <c r="C431" i="23"/>
  <c r="F430" i="23"/>
  <c r="E430" i="23"/>
  <c r="D430" i="23"/>
  <c r="C430" i="23"/>
  <c r="F429" i="23"/>
  <c r="E429" i="23"/>
  <c r="D429" i="23"/>
  <c r="C429" i="23"/>
  <c r="F428" i="23"/>
  <c r="E428" i="23"/>
  <c r="D428" i="23"/>
  <c r="C428" i="23"/>
  <c r="F427" i="23"/>
  <c r="E427" i="23"/>
  <c r="D427" i="23"/>
  <c r="C427" i="23"/>
  <c r="F426" i="23"/>
  <c r="E426" i="23"/>
  <c r="D426" i="23"/>
  <c r="C426" i="23"/>
  <c r="F425" i="23"/>
  <c r="E425" i="23"/>
  <c r="D425" i="23"/>
  <c r="C425" i="23"/>
  <c r="F424" i="23"/>
  <c r="E424" i="23"/>
  <c r="D424" i="23"/>
  <c r="C424" i="23"/>
  <c r="F423" i="23"/>
  <c r="E423" i="23"/>
  <c r="D423" i="23"/>
  <c r="C423" i="23"/>
  <c r="F422" i="23"/>
  <c r="E422" i="23"/>
  <c r="D422" i="23"/>
  <c r="C422" i="23"/>
  <c r="F421" i="23"/>
  <c r="E421" i="23"/>
  <c r="D421" i="23"/>
  <c r="C421" i="23"/>
  <c r="F420" i="23"/>
  <c r="E420" i="23"/>
  <c r="D420" i="23"/>
  <c r="C420" i="23"/>
  <c r="F419" i="23"/>
  <c r="E419" i="23"/>
  <c r="D419" i="23"/>
  <c r="C419" i="23"/>
  <c r="F418" i="23"/>
  <c r="E418" i="23"/>
  <c r="D418" i="23"/>
  <c r="C418" i="23"/>
  <c r="F417" i="23"/>
  <c r="E417" i="23"/>
  <c r="D417" i="23"/>
  <c r="C417" i="23"/>
  <c r="F416" i="23"/>
  <c r="E416" i="23"/>
  <c r="D416" i="23"/>
  <c r="C416" i="23"/>
  <c r="F415" i="23"/>
  <c r="E415" i="23"/>
  <c r="D415" i="23"/>
  <c r="C415" i="23"/>
  <c r="F414" i="23"/>
  <c r="E414" i="23"/>
  <c r="D414" i="23"/>
  <c r="C414" i="23"/>
  <c r="F413" i="23"/>
  <c r="E413" i="23"/>
  <c r="D413" i="23"/>
  <c r="C413" i="23"/>
  <c r="F412" i="23"/>
  <c r="E412" i="23"/>
  <c r="D412" i="23"/>
  <c r="C412" i="23"/>
  <c r="F411" i="23"/>
  <c r="E411" i="23"/>
  <c r="D411" i="23"/>
  <c r="C411" i="23"/>
  <c r="F410" i="23"/>
  <c r="E410" i="23"/>
  <c r="D410" i="23"/>
  <c r="C410" i="23"/>
  <c r="F409" i="23"/>
  <c r="E409" i="23"/>
  <c r="D409" i="23"/>
  <c r="C409" i="23"/>
  <c r="F408" i="23"/>
  <c r="E408" i="23"/>
  <c r="D408" i="23"/>
  <c r="C408" i="23"/>
  <c r="F407" i="23"/>
  <c r="E407" i="23"/>
  <c r="D407" i="23"/>
  <c r="C407" i="23"/>
  <c r="F406" i="23"/>
  <c r="E406" i="23"/>
  <c r="D406" i="23"/>
  <c r="C406" i="23"/>
  <c r="F405" i="23"/>
  <c r="E405" i="23"/>
  <c r="D405" i="23"/>
  <c r="C405" i="23"/>
  <c r="F404" i="23"/>
  <c r="E404" i="23"/>
  <c r="D404" i="23"/>
  <c r="C404" i="23"/>
  <c r="F403" i="23"/>
  <c r="E403" i="23"/>
  <c r="D403" i="23"/>
  <c r="C403" i="23"/>
  <c r="F402" i="23"/>
  <c r="E402" i="23"/>
  <c r="D402" i="23"/>
  <c r="C402" i="23"/>
  <c r="F401" i="23"/>
  <c r="E401" i="23"/>
  <c r="D401" i="23"/>
  <c r="C401" i="23"/>
  <c r="F400" i="23"/>
  <c r="E400" i="23"/>
  <c r="D400" i="23"/>
  <c r="C400" i="23"/>
  <c r="F399" i="23"/>
  <c r="E399" i="23"/>
  <c r="D399" i="23"/>
  <c r="C399" i="23"/>
  <c r="F398" i="23"/>
  <c r="E398" i="23"/>
  <c r="D398" i="23"/>
  <c r="C398" i="23"/>
  <c r="F397" i="23"/>
  <c r="E397" i="23"/>
  <c r="D397" i="23"/>
  <c r="C397" i="23"/>
  <c r="F396" i="23"/>
  <c r="E396" i="23"/>
  <c r="D396" i="23"/>
  <c r="C396" i="23"/>
  <c r="F395" i="23"/>
  <c r="E395" i="23"/>
  <c r="D395" i="23"/>
  <c r="C395" i="23"/>
  <c r="F394" i="23"/>
  <c r="E394" i="23"/>
  <c r="D394" i="23"/>
  <c r="C394" i="23"/>
  <c r="F393" i="23"/>
  <c r="E393" i="23"/>
  <c r="D393" i="23"/>
  <c r="C393" i="23"/>
  <c r="F392" i="23"/>
  <c r="E392" i="23"/>
  <c r="D392" i="23"/>
  <c r="C392" i="23"/>
  <c r="F391" i="23"/>
  <c r="E391" i="23"/>
  <c r="D391" i="23"/>
  <c r="C391" i="23"/>
  <c r="F390" i="23"/>
  <c r="E390" i="23"/>
  <c r="D390" i="23"/>
  <c r="C390" i="23"/>
  <c r="F389" i="23"/>
  <c r="E389" i="23"/>
  <c r="D389" i="23"/>
  <c r="C389" i="23"/>
  <c r="F388" i="23"/>
  <c r="E388" i="23"/>
  <c r="D388" i="23"/>
  <c r="C388" i="23"/>
  <c r="F387" i="23"/>
  <c r="E387" i="23"/>
  <c r="D387" i="23"/>
  <c r="C387" i="23"/>
  <c r="F386" i="23"/>
  <c r="E386" i="23"/>
  <c r="D386" i="23"/>
  <c r="C386" i="23"/>
  <c r="F385" i="23"/>
  <c r="E385" i="23"/>
  <c r="D385" i="23"/>
  <c r="C385" i="23"/>
  <c r="F384" i="23"/>
  <c r="E384" i="23"/>
  <c r="D384" i="23"/>
  <c r="C384" i="23"/>
  <c r="F383" i="23"/>
  <c r="E383" i="23"/>
  <c r="D383" i="23"/>
  <c r="C383" i="23"/>
  <c r="F382" i="23"/>
  <c r="E382" i="23"/>
  <c r="D382" i="23"/>
  <c r="C382" i="23"/>
  <c r="F381" i="23"/>
  <c r="E381" i="23"/>
  <c r="D381" i="23"/>
  <c r="C381" i="23"/>
  <c r="F380" i="23"/>
  <c r="E380" i="23"/>
  <c r="D380" i="23"/>
  <c r="C380" i="23"/>
  <c r="F379" i="23"/>
  <c r="E379" i="23"/>
  <c r="D379" i="23"/>
  <c r="C379" i="23"/>
  <c r="F378" i="23"/>
  <c r="E378" i="23"/>
  <c r="D378" i="23"/>
  <c r="C378" i="23"/>
  <c r="F377" i="23"/>
  <c r="E377" i="23"/>
  <c r="D377" i="23"/>
  <c r="C377" i="23"/>
  <c r="F376" i="23"/>
  <c r="E376" i="23"/>
  <c r="D376" i="23"/>
  <c r="C376" i="23"/>
  <c r="F375" i="23"/>
  <c r="E375" i="23"/>
  <c r="D375" i="23"/>
  <c r="C375" i="23"/>
  <c r="F374" i="23"/>
  <c r="E374" i="23"/>
  <c r="D374" i="23"/>
  <c r="C374" i="23"/>
  <c r="F373" i="23"/>
  <c r="E373" i="23"/>
  <c r="D373" i="23"/>
  <c r="C373" i="23"/>
  <c r="F372" i="23"/>
  <c r="E372" i="23"/>
  <c r="D372" i="23"/>
  <c r="C372" i="23"/>
  <c r="F371" i="23"/>
  <c r="E371" i="23"/>
  <c r="D371" i="23"/>
  <c r="C371" i="23"/>
  <c r="F370" i="23"/>
  <c r="E370" i="23"/>
  <c r="D370" i="23"/>
  <c r="C370" i="23"/>
  <c r="F369" i="23"/>
  <c r="E369" i="23"/>
  <c r="D369" i="23"/>
  <c r="C369" i="23"/>
  <c r="F368" i="23"/>
  <c r="E368" i="23"/>
  <c r="D368" i="23"/>
  <c r="C368" i="23"/>
  <c r="F367" i="23"/>
  <c r="E367" i="23"/>
  <c r="D367" i="23"/>
  <c r="C367" i="23"/>
  <c r="F366" i="23"/>
  <c r="E366" i="23"/>
  <c r="D366" i="23"/>
  <c r="C366" i="23"/>
  <c r="F365" i="23"/>
  <c r="E365" i="23"/>
  <c r="D365" i="23"/>
  <c r="C365" i="23"/>
  <c r="F364" i="23"/>
  <c r="E364" i="23"/>
  <c r="D364" i="23"/>
  <c r="C364" i="23"/>
  <c r="F363" i="23"/>
  <c r="E363" i="23"/>
  <c r="D363" i="23"/>
  <c r="C363" i="23"/>
  <c r="F362" i="23"/>
  <c r="E362" i="23"/>
  <c r="D362" i="23"/>
  <c r="C362" i="23"/>
  <c r="F361" i="23"/>
  <c r="E361" i="23"/>
  <c r="D361" i="23"/>
  <c r="C361" i="23"/>
  <c r="F360" i="23"/>
  <c r="E360" i="23"/>
  <c r="D360" i="23"/>
  <c r="C360" i="23"/>
  <c r="F359" i="23"/>
  <c r="E359" i="23"/>
  <c r="D359" i="23"/>
  <c r="C359" i="23"/>
  <c r="F358" i="23"/>
  <c r="E358" i="23"/>
  <c r="D358" i="23"/>
  <c r="C358" i="23"/>
  <c r="F357" i="23"/>
  <c r="E357" i="23"/>
  <c r="D357" i="23"/>
  <c r="C357" i="23"/>
  <c r="F356" i="23"/>
  <c r="E356" i="23"/>
  <c r="D356" i="23"/>
  <c r="C356" i="23"/>
  <c r="F355" i="23"/>
  <c r="E355" i="23"/>
  <c r="D355" i="23"/>
  <c r="C355" i="23"/>
  <c r="F354" i="23"/>
  <c r="E354" i="23"/>
  <c r="D354" i="23"/>
  <c r="C354" i="23"/>
  <c r="F353" i="23"/>
  <c r="E353" i="23"/>
  <c r="D353" i="23"/>
  <c r="C353" i="23"/>
  <c r="F352" i="23"/>
  <c r="E352" i="23"/>
  <c r="D352" i="23"/>
  <c r="C352" i="23"/>
  <c r="F351" i="23"/>
  <c r="E351" i="23"/>
  <c r="D351" i="23"/>
  <c r="C351" i="23"/>
  <c r="F350" i="23"/>
  <c r="E350" i="23"/>
  <c r="D350" i="23"/>
  <c r="C350" i="23"/>
  <c r="F349" i="23"/>
  <c r="E349" i="23"/>
  <c r="D349" i="23"/>
  <c r="C349" i="23"/>
  <c r="F348" i="23"/>
  <c r="E348" i="23"/>
  <c r="D348" i="23"/>
  <c r="C348" i="23"/>
  <c r="F347" i="23"/>
  <c r="E347" i="23"/>
  <c r="D347" i="23"/>
  <c r="C347" i="23"/>
  <c r="F346" i="23"/>
  <c r="E346" i="23"/>
  <c r="D346" i="23"/>
  <c r="C346" i="23"/>
  <c r="F345" i="23"/>
  <c r="E345" i="23"/>
  <c r="D345" i="23"/>
  <c r="C345" i="23"/>
  <c r="F344" i="23"/>
  <c r="E344" i="23"/>
  <c r="D344" i="23"/>
  <c r="C344" i="23"/>
  <c r="F343" i="23"/>
  <c r="E343" i="23"/>
  <c r="D343" i="23"/>
  <c r="C343" i="23"/>
  <c r="F342" i="23"/>
  <c r="E342" i="23"/>
  <c r="D342" i="23"/>
  <c r="C342" i="23"/>
  <c r="F341" i="23"/>
  <c r="E341" i="23"/>
  <c r="D341" i="23"/>
  <c r="C341" i="23"/>
  <c r="F340" i="23"/>
  <c r="E340" i="23"/>
  <c r="D340" i="23"/>
  <c r="C340" i="23"/>
  <c r="F339" i="23"/>
  <c r="E339" i="23"/>
  <c r="D339" i="23"/>
  <c r="C339" i="23"/>
  <c r="F338" i="23"/>
  <c r="E338" i="23"/>
  <c r="D338" i="23"/>
  <c r="C338" i="23"/>
  <c r="F337" i="23"/>
  <c r="E337" i="23"/>
  <c r="D337" i="23"/>
  <c r="C337" i="23"/>
  <c r="F336" i="23"/>
  <c r="E336" i="23"/>
  <c r="D336" i="23"/>
  <c r="C336" i="23"/>
  <c r="F335" i="23"/>
  <c r="E335" i="23"/>
  <c r="D335" i="23"/>
  <c r="C335" i="23"/>
  <c r="F334" i="23"/>
  <c r="E334" i="23"/>
  <c r="D334" i="23"/>
  <c r="C334" i="23"/>
  <c r="F333" i="23"/>
  <c r="E333" i="23"/>
  <c r="D333" i="23"/>
  <c r="C333" i="23"/>
  <c r="F332" i="23"/>
  <c r="E332" i="23"/>
  <c r="D332" i="23"/>
  <c r="C332" i="23"/>
  <c r="F331" i="23"/>
  <c r="E331" i="23"/>
  <c r="D331" i="23"/>
  <c r="C331" i="23"/>
  <c r="F330" i="23"/>
  <c r="E330" i="23"/>
  <c r="D330" i="23"/>
  <c r="C330" i="23"/>
  <c r="F329" i="23"/>
  <c r="E329" i="23"/>
  <c r="D329" i="23"/>
  <c r="C329" i="23"/>
  <c r="F328" i="23"/>
  <c r="E328" i="23"/>
  <c r="D328" i="23"/>
  <c r="C328" i="23"/>
  <c r="F327" i="23"/>
  <c r="E327" i="23"/>
  <c r="D327" i="23"/>
  <c r="C327" i="23"/>
  <c r="F326" i="23"/>
  <c r="E326" i="23"/>
  <c r="D326" i="23"/>
  <c r="C326" i="23"/>
  <c r="F325" i="23"/>
  <c r="E325" i="23"/>
  <c r="D325" i="23"/>
  <c r="C325" i="23"/>
  <c r="F324" i="23"/>
  <c r="E324" i="23"/>
  <c r="D324" i="23"/>
  <c r="C324" i="23"/>
  <c r="F323" i="23"/>
  <c r="E323" i="23"/>
  <c r="D323" i="23"/>
  <c r="C323" i="23"/>
  <c r="F322" i="23"/>
  <c r="E322" i="23"/>
  <c r="D322" i="23"/>
  <c r="C322" i="23"/>
  <c r="F321" i="23"/>
  <c r="E321" i="23"/>
  <c r="D321" i="23"/>
  <c r="C321" i="23"/>
  <c r="F320" i="23"/>
  <c r="E320" i="23"/>
  <c r="D320" i="23"/>
  <c r="C320" i="23"/>
  <c r="F319" i="23"/>
  <c r="E319" i="23"/>
  <c r="D319" i="23"/>
  <c r="C319" i="23"/>
  <c r="F318" i="23"/>
  <c r="E318" i="23"/>
  <c r="D318" i="23"/>
  <c r="C318" i="23"/>
  <c r="F317" i="23"/>
  <c r="E317" i="23"/>
  <c r="D317" i="23"/>
  <c r="C317" i="23"/>
  <c r="F316" i="23"/>
  <c r="E316" i="23"/>
  <c r="D316" i="23"/>
  <c r="C316" i="23"/>
  <c r="F315" i="23"/>
  <c r="E315" i="23"/>
  <c r="D315" i="23"/>
  <c r="C315" i="23"/>
  <c r="F314" i="23"/>
  <c r="E314" i="23"/>
  <c r="D314" i="23"/>
  <c r="C314" i="23"/>
  <c r="F313" i="23"/>
  <c r="E313" i="23"/>
  <c r="D313" i="23"/>
  <c r="C313" i="23"/>
  <c r="F312" i="23"/>
  <c r="E312" i="23"/>
  <c r="D312" i="23"/>
  <c r="C312" i="23"/>
  <c r="F311" i="23"/>
  <c r="E311" i="23"/>
  <c r="D311" i="23"/>
  <c r="C311" i="23"/>
  <c r="F310" i="23"/>
  <c r="E310" i="23"/>
  <c r="D310" i="23"/>
  <c r="C310" i="23"/>
  <c r="F309" i="23"/>
  <c r="E309" i="23"/>
  <c r="D309" i="23"/>
  <c r="C309" i="23"/>
  <c r="F308" i="23"/>
  <c r="E308" i="23"/>
  <c r="D308" i="23"/>
  <c r="C308" i="23"/>
  <c r="F307" i="23"/>
  <c r="E307" i="23"/>
  <c r="D307" i="23"/>
  <c r="C307" i="23"/>
  <c r="F306" i="23"/>
  <c r="E306" i="23"/>
  <c r="D306" i="23"/>
  <c r="C306" i="23"/>
  <c r="F305" i="23"/>
  <c r="E305" i="23"/>
  <c r="D305" i="23"/>
  <c r="C305" i="23"/>
  <c r="F304" i="23"/>
  <c r="E304" i="23"/>
  <c r="D304" i="23"/>
  <c r="C304" i="23"/>
  <c r="F303" i="23"/>
  <c r="E303" i="23"/>
  <c r="D303" i="23"/>
  <c r="C303" i="23"/>
  <c r="F302" i="23"/>
  <c r="E302" i="23"/>
  <c r="D302" i="23"/>
  <c r="C302" i="23"/>
  <c r="F301" i="23"/>
  <c r="E301" i="23"/>
  <c r="D301" i="23"/>
  <c r="C301" i="23"/>
  <c r="F300" i="23"/>
  <c r="E300" i="23"/>
  <c r="D300" i="23"/>
  <c r="C300" i="23"/>
  <c r="F299" i="23"/>
  <c r="E299" i="23"/>
  <c r="D299" i="23"/>
  <c r="C299" i="23"/>
  <c r="F298" i="23"/>
  <c r="E298" i="23"/>
  <c r="D298" i="23"/>
  <c r="C298" i="23"/>
  <c r="F297" i="23"/>
  <c r="E297" i="23"/>
  <c r="D297" i="23"/>
  <c r="C297" i="23"/>
  <c r="F296" i="23"/>
  <c r="E296" i="23"/>
  <c r="D296" i="23"/>
  <c r="C296" i="23"/>
  <c r="F295" i="23"/>
  <c r="E295" i="23"/>
  <c r="D295" i="23"/>
  <c r="C295" i="23"/>
  <c r="F294" i="23"/>
  <c r="E294" i="23"/>
  <c r="D294" i="23"/>
  <c r="C294" i="23"/>
  <c r="F293" i="23"/>
  <c r="E293" i="23"/>
  <c r="D293" i="23"/>
  <c r="C293" i="23"/>
  <c r="F292" i="23"/>
  <c r="E292" i="23"/>
  <c r="D292" i="23"/>
  <c r="C292" i="23"/>
  <c r="F291" i="23"/>
  <c r="E291" i="23"/>
  <c r="D291" i="23"/>
  <c r="C291" i="23"/>
  <c r="F290" i="23"/>
  <c r="E290" i="23"/>
  <c r="D290" i="23"/>
  <c r="C290" i="23"/>
  <c r="F289" i="23"/>
  <c r="E289" i="23"/>
  <c r="D289" i="23"/>
  <c r="C289" i="23"/>
  <c r="F288" i="23"/>
  <c r="E288" i="23"/>
  <c r="D288" i="23"/>
  <c r="C288" i="23"/>
  <c r="F287" i="23"/>
  <c r="E287" i="23"/>
  <c r="D287" i="23"/>
  <c r="C287" i="23"/>
  <c r="F286" i="23"/>
  <c r="E286" i="23"/>
  <c r="D286" i="23"/>
  <c r="C286" i="23"/>
  <c r="F285" i="23"/>
  <c r="E285" i="23"/>
  <c r="D285" i="23"/>
  <c r="C285" i="23"/>
  <c r="F284" i="23"/>
  <c r="E284" i="23"/>
  <c r="D284" i="23"/>
  <c r="C284" i="23"/>
  <c r="F283" i="23"/>
  <c r="E283" i="23"/>
  <c r="D283" i="23"/>
  <c r="C283" i="23"/>
  <c r="F282" i="23"/>
  <c r="E282" i="23"/>
  <c r="D282" i="23"/>
  <c r="C282" i="23"/>
  <c r="F281" i="23"/>
  <c r="E281" i="23"/>
  <c r="D281" i="23"/>
  <c r="C281" i="23"/>
  <c r="F280" i="23"/>
  <c r="E280" i="23"/>
  <c r="D280" i="23"/>
  <c r="C280" i="23"/>
  <c r="F279" i="23"/>
  <c r="E279" i="23"/>
  <c r="D279" i="23"/>
  <c r="C279" i="23"/>
  <c r="F278" i="23"/>
  <c r="E278" i="23"/>
  <c r="D278" i="23"/>
  <c r="C278" i="23"/>
  <c r="F277" i="23"/>
  <c r="E277" i="23"/>
  <c r="D277" i="23"/>
  <c r="C277" i="23"/>
  <c r="F276" i="23"/>
  <c r="E276" i="23"/>
  <c r="D276" i="23"/>
  <c r="C276" i="23"/>
  <c r="F275" i="23"/>
  <c r="E275" i="23"/>
  <c r="D275" i="23"/>
  <c r="C275" i="23"/>
  <c r="F274" i="23"/>
  <c r="E274" i="23"/>
  <c r="D274" i="23"/>
  <c r="C274" i="23"/>
  <c r="F273" i="23"/>
  <c r="E273" i="23"/>
  <c r="D273" i="23"/>
  <c r="C273" i="23"/>
  <c r="F272" i="23"/>
  <c r="E272" i="23"/>
  <c r="D272" i="23"/>
  <c r="C272" i="23"/>
  <c r="F271" i="23"/>
  <c r="E271" i="23"/>
  <c r="D271" i="23"/>
  <c r="C271" i="23"/>
  <c r="F270" i="23"/>
  <c r="E270" i="23"/>
  <c r="D270" i="23"/>
  <c r="C270" i="23"/>
  <c r="F269" i="23"/>
  <c r="E269" i="23"/>
  <c r="D269" i="23"/>
  <c r="C269" i="23"/>
  <c r="F268" i="23"/>
  <c r="E268" i="23"/>
  <c r="D268" i="23"/>
  <c r="C268" i="23"/>
  <c r="F267" i="23"/>
  <c r="E267" i="23"/>
  <c r="D267" i="23"/>
  <c r="C267" i="23"/>
  <c r="F266" i="23"/>
  <c r="E266" i="23"/>
  <c r="D266" i="23"/>
  <c r="C266" i="23"/>
  <c r="F265" i="23"/>
  <c r="E265" i="23"/>
  <c r="D265" i="23"/>
  <c r="C265" i="23"/>
  <c r="F264" i="23"/>
  <c r="E264" i="23"/>
  <c r="D264" i="23"/>
  <c r="C264" i="23"/>
  <c r="F263" i="23"/>
  <c r="E263" i="23"/>
  <c r="D263" i="23"/>
  <c r="C263" i="23"/>
  <c r="F262" i="23"/>
  <c r="E262" i="23"/>
  <c r="D262" i="23"/>
  <c r="C262" i="23"/>
  <c r="F261" i="23"/>
  <c r="E261" i="23"/>
  <c r="D261" i="23"/>
  <c r="C261" i="23"/>
  <c r="F260" i="23"/>
  <c r="E260" i="23"/>
  <c r="D260" i="23"/>
  <c r="C260" i="23"/>
  <c r="F259" i="23"/>
  <c r="E259" i="23"/>
  <c r="D259" i="23"/>
  <c r="C259" i="23"/>
  <c r="F258" i="23"/>
  <c r="E258" i="23"/>
  <c r="D258" i="23"/>
  <c r="C258" i="23"/>
  <c r="F257" i="23"/>
  <c r="E257" i="23"/>
  <c r="D257" i="23"/>
  <c r="C257" i="23"/>
  <c r="F256" i="23"/>
  <c r="E256" i="23"/>
  <c r="D256" i="23"/>
  <c r="C256" i="23"/>
  <c r="F255" i="23"/>
  <c r="E255" i="23"/>
  <c r="D255" i="23"/>
  <c r="C255" i="23"/>
  <c r="F254" i="23"/>
  <c r="E254" i="23"/>
  <c r="D254" i="23"/>
  <c r="C254" i="23"/>
  <c r="F253" i="23"/>
  <c r="E253" i="23"/>
  <c r="D253" i="23"/>
  <c r="C253" i="23"/>
  <c r="F252" i="23"/>
  <c r="E252" i="23"/>
  <c r="D252" i="23"/>
  <c r="C252" i="23"/>
  <c r="F251" i="23"/>
  <c r="E251" i="23"/>
  <c r="D251" i="23"/>
  <c r="C251" i="23"/>
  <c r="F250" i="23"/>
  <c r="E250" i="23"/>
  <c r="D250" i="23"/>
  <c r="C250" i="23"/>
  <c r="F249" i="23"/>
  <c r="E249" i="23"/>
  <c r="D249" i="23"/>
  <c r="C249" i="23"/>
  <c r="F248" i="23"/>
  <c r="E248" i="23"/>
  <c r="D248" i="23"/>
  <c r="C248" i="23"/>
  <c r="F247" i="23"/>
  <c r="E247" i="23"/>
  <c r="D247" i="23"/>
  <c r="C247" i="23"/>
  <c r="F246" i="23"/>
  <c r="E246" i="23"/>
  <c r="D246" i="23"/>
  <c r="C246" i="23"/>
  <c r="F245" i="23"/>
  <c r="E245" i="23"/>
  <c r="D245" i="23"/>
  <c r="C245" i="23"/>
  <c r="F244" i="23"/>
  <c r="E244" i="23"/>
  <c r="D244" i="23"/>
  <c r="C244" i="23"/>
  <c r="F243" i="23"/>
  <c r="E243" i="23"/>
  <c r="D243" i="23"/>
  <c r="C243" i="23"/>
  <c r="F242" i="23"/>
  <c r="E242" i="23"/>
  <c r="D242" i="23"/>
  <c r="C242" i="23"/>
  <c r="F241" i="23"/>
  <c r="E241" i="23"/>
  <c r="D241" i="23"/>
  <c r="C241" i="23"/>
  <c r="F240" i="23"/>
  <c r="E240" i="23"/>
  <c r="D240" i="23"/>
  <c r="C240" i="23"/>
  <c r="F239" i="23"/>
  <c r="E239" i="23"/>
  <c r="D239" i="23"/>
  <c r="C239" i="23"/>
  <c r="F238" i="23"/>
  <c r="E238" i="23"/>
  <c r="D238" i="23"/>
  <c r="C238" i="23"/>
  <c r="F237" i="23"/>
  <c r="E237" i="23"/>
  <c r="D237" i="23"/>
  <c r="C237" i="23"/>
  <c r="F236" i="23"/>
  <c r="E236" i="23"/>
  <c r="D236" i="23"/>
  <c r="C236" i="23"/>
  <c r="F235" i="23"/>
  <c r="E235" i="23"/>
  <c r="D235" i="23"/>
  <c r="C235" i="23"/>
  <c r="F234" i="23"/>
  <c r="E234" i="23"/>
  <c r="D234" i="23"/>
  <c r="C234" i="23"/>
  <c r="F233" i="23"/>
  <c r="E233" i="23"/>
  <c r="D233" i="23"/>
  <c r="C233" i="23"/>
  <c r="F232" i="23"/>
  <c r="E232" i="23"/>
  <c r="D232" i="23"/>
  <c r="C232" i="23"/>
  <c r="F231" i="23"/>
  <c r="E231" i="23"/>
  <c r="D231" i="23"/>
  <c r="C231" i="23"/>
  <c r="F230" i="23"/>
  <c r="E230" i="23"/>
  <c r="D230" i="23"/>
  <c r="C230" i="23"/>
  <c r="F229" i="23"/>
  <c r="E229" i="23"/>
  <c r="D229" i="23"/>
  <c r="C229" i="23"/>
  <c r="F228" i="23"/>
  <c r="E228" i="23"/>
  <c r="D228" i="23"/>
  <c r="C228" i="23"/>
  <c r="F227" i="23"/>
  <c r="E227" i="23"/>
  <c r="D227" i="23"/>
  <c r="C227" i="23"/>
  <c r="F226" i="23"/>
  <c r="E226" i="23"/>
  <c r="D226" i="23"/>
  <c r="C226" i="23"/>
  <c r="F225" i="23"/>
  <c r="E225" i="23"/>
  <c r="D225" i="23"/>
  <c r="C225" i="23"/>
  <c r="F224" i="23"/>
  <c r="E224" i="23"/>
  <c r="D224" i="23"/>
  <c r="C224" i="23"/>
  <c r="F223" i="23"/>
  <c r="E223" i="23"/>
  <c r="D223" i="23"/>
  <c r="C223" i="23"/>
  <c r="F222" i="23"/>
  <c r="E222" i="23"/>
  <c r="D222" i="23"/>
  <c r="C222" i="23"/>
  <c r="F221" i="23"/>
  <c r="E221" i="23"/>
  <c r="D221" i="23"/>
  <c r="C221" i="23"/>
  <c r="F220" i="23"/>
  <c r="E220" i="23"/>
  <c r="D220" i="23"/>
  <c r="C220" i="23"/>
  <c r="F219" i="23"/>
  <c r="E219" i="23"/>
  <c r="D219" i="23"/>
  <c r="C219" i="23"/>
  <c r="F218" i="23"/>
  <c r="E218" i="23"/>
  <c r="D218" i="23"/>
  <c r="C218" i="23"/>
  <c r="F217" i="23"/>
  <c r="E217" i="23"/>
  <c r="D217" i="23"/>
  <c r="C217" i="23"/>
  <c r="F216" i="23"/>
  <c r="E216" i="23"/>
  <c r="D216" i="23"/>
  <c r="C216" i="23"/>
  <c r="F215" i="23"/>
  <c r="E215" i="23"/>
  <c r="D215" i="23"/>
  <c r="C215" i="23"/>
  <c r="F214" i="23"/>
  <c r="E214" i="23"/>
  <c r="D214" i="23"/>
  <c r="C214" i="23"/>
  <c r="F213" i="23"/>
  <c r="E213" i="23"/>
  <c r="D213" i="23"/>
  <c r="C213" i="23"/>
  <c r="F212" i="23"/>
  <c r="E212" i="23"/>
  <c r="D212" i="23"/>
  <c r="C212" i="23"/>
  <c r="F211" i="23"/>
  <c r="E211" i="23"/>
  <c r="D211" i="23"/>
  <c r="C211" i="23"/>
  <c r="F210" i="23"/>
  <c r="E210" i="23"/>
  <c r="D210" i="23"/>
  <c r="C210" i="23"/>
  <c r="F209" i="23"/>
  <c r="E209" i="23"/>
  <c r="D209" i="23"/>
  <c r="C209" i="23"/>
  <c r="F208" i="23"/>
  <c r="E208" i="23"/>
  <c r="D208" i="23"/>
  <c r="C208" i="23"/>
  <c r="F207" i="23"/>
  <c r="E207" i="23"/>
  <c r="D207" i="23"/>
  <c r="C207" i="23"/>
  <c r="F206" i="23"/>
  <c r="E206" i="23"/>
  <c r="D206" i="23"/>
  <c r="C206" i="23"/>
  <c r="F205" i="23"/>
  <c r="E205" i="23"/>
  <c r="D205" i="23"/>
  <c r="C205" i="23"/>
  <c r="F204" i="23"/>
  <c r="E204" i="23"/>
  <c r="D204" i="23"/>
  <c r="C204" i="23"/>
  <c r="F203" i="23"/>
  <c r="E203" i="23"/>
  <c r="D203" i="23"/>
  <c r="C203" i="23"/>
  <c r="F202" i="23"/>
  <c r="E202" i="23"/>
  <c r="D202" i="23"/>
  <c r="C202" i="23"/>
  <c r="F201" i="23"/>
  <c r="E201" i="23"/>
  <c r="D201" i="23"/>
  <c r="C201" i="23"/>
  <c r="F200" i="23"/>
  <c r="E200" i="23"/>
  <c r="D200" i="23"/>
  <c r="C200" i="23"/>
  <c r="F199" i="23"/>
  <c r="E199" i="23"/>
  <c r="D199" i="23"/>
  <c r="C199" i="23"/>
  <c r="F198" i="23"/>
  <c r="E198" i="23"/>
  <c r="D198" i="23"/>
  <c r="C198" i="23"/>
  <c r="F197" i="23"/>
  <c r="E197" i="23"/>
  <c r="D197" i="23"/>
  <c r="C197" i="23"/>
  <c r="F196" i="23"/>
  <c r="E196" i="23"/>
  <c r="D196" i="23"/>
  <c r="C196" i="23"/>
  <c r="F195" i="23"/>
  <c r="E195" i="23"/>
  <c r="D195" i="23"/>
  <c r="C195" i="23"/>
  <c r="F194" i="23"/>
  <c r="E194" i="23"/>
  <c r="D194" i="23"/>
  <c r="C194" i="23"/>
  <c r="F193" i="23"/>
  <c r="E193" i="23"/>
  <c r="D193" i="23"/>
  <c r="C193" i="23"/>
  <c r="F192" i="23"/>
  <c r="E192" i="23"/>
  <c r="D192" i="23"/>
  <c r="C192" i="23"/>
  <c r="F191" i="23"/>
  <c r="E191" i="23"/>
  <c r="D191" i="23"/>
  <c r="C191" i="23"/>
  <c r="F190" i="23"/>
  <c r="E190" i="23"/>
  <c r="D190" i="23"/>
  <c r="C190" i="23"/>
  <c r="F189" i="23"/>
  <c r="E189" i="23"/>
  <c r="D189" i="23"/>
  <c r="C189" i="23"/>
  <c r="F188" i="23"/>
  <c r="E188" i="23"/>
  <c r="D188" i="23"/>
  <c r="C188" i="23"/>
  <c r="F187" i="23"/>
  <c r="E187" i="23"/>
  <c r="D187" i="23"/>
  <c r="C187" i="23"/>
  <c r="F186" i="23"/>
  <c r="E186" i="23"/>
  <c r="D186" i="23"/>
  <c r="C186" i="23"/>
  <c r="F185" i="23"/>
  <c r="E185" i="23"/>
  <c r="D185" i="23"/>
  <c r="C185" i="23"/>
  <c r="F184" i="23"/>
  <c r="E184" i="23"/>
  <c r="D184" i="23"/>
  <c r="C184" i="23"/>
  <c r="F183" i="23"/>
  <c r="E183" i="23"/>
  <c r="D183" i="23"/>
  <c r="C183" i="23"/>
  <c r="F182" i="23"/>
  <c r="E182" i="23"/>
  <c r="D182" i="23"/>
  <c r="C182" i="23"/>
  <c r="F181" i="23"/>
  <c r="E181" i="23"/>
  <c r="D181" i="23"/>
  <c r="C181" i="23"/>
  <c r="F180" i="23"/>
  <c r="E180" i="23"/>
  <c r="D180" i="23"/>
  <c r="C180" i="23"/>
  <c r="F179" i="23"/>
  <c r="E179" i="23"/>
  <c r="D179" i="23"/>
  <c r="C179" i="23"/>
  <c r="F178" i="23"/>
  <c r="E178" i="23"/>
  <c r="D178" i="23"/>
  <c r="C178" i="23"/>
  <c r="F177" i="23"/>
  <c r="E177" i="23"/>
  <c r="D177" i="23"/>
  <c r="C177" i="23"/>
  <c r="F176" i="23"/>
  <c r="E176" i="23"/>
  <c r="D176" i="23"/>
  <c r="C176" i="23"/>
  <c r="F175" i="23"/>
  <c r="E175" i="23"/>
  <c r="D175" i="23"/>
  <c r="C175" i="23"/>
  <c r="F174" i="23"/>
  <c r="E174" i="23"/>
  <c r="D174" i="23"/>
  <c r="C174" i="23"/>
  <c r="F173" i="23"/>
  <c r="E173" i="23"/>
  <c r="D173" i="23"/>
  <c r="C173" i="23"/>
  <c r="F172" i="23"/>
  <c r="E172" i="23"/>
  <c r="D172" i="23"/>
  <c r="C172" i="23"/>
  <c r="F171" i="23"/>
  <c r="E171" i="23"/>
  <c r="D171" i="23"/>
  <c r="C171" i="23"/>
  <c r="F170" i="23"/>
  <c r="E170" i="23"/>
  <c r="D170" i="23"/>
  <c r="C170" i="23"/>
  <c r="F169" i="23"/>
  <c r="E169" i="23"/>
  <c r="D169" i="23"/>
  <c r="C169" i="23"/>
  <c r="F168" i="23"/>
  <c r="E168" i="23"/>
  <c r="D168" i="23"/>
  <c r="C168" i="23"/>
  <c r="F167" i="23"/>
  <c r="E167" i="23"/>
  <c r="D167" i="23"/>
  <c r="C167" i="23"/>
  <c r="F166" i="23"/>
  <c r="E166" i="23"/>
  <c r="D166" i="23"/>
  <c r="C166" i="23"/>
  <c r="F165" i="23"/>
  <c r="E165" i="23"/>
  <c r="D165" i="23"/>
  <c r="C165" i="23"/>
  <c r="F164" i="23"/>
  <c r="E164" i="23"/>
  <c r="D164" i="23"/>
  <c r="C164" i="23"/>
  <c r="F163" i="23"/>
  <c r="E163" i="23"/>
  <c r="D163" i="23"/>
  <c r="C163" i="23"/>
  <c r="F162" i="23"/>
  <c r="E162" i="23"/>
  <c r="D162" i="23"/>
  <c r="C162" i="23"/>
  <c r="F161" i="23"/>
  <c r="E161" i="23"/>
  <c r="D161" i="23"/>
  <c r="C161" i="23"/>
  <c r="F160" i="23"/>
  <c r="E160" i="23"/>
  <c r="D160" i="23"/>
  <c r="C160" i="23"/>
  <c r="F159" i="23"/>
  <c r="E159" i="23"/>
  <c r="D159" i="23"/>
  <c r="C159" i="23"/>
  <c r="F158" i="23"/>
  <c r="E158" i="23"/>
  <c r="D158" i="23"/>
  <c r="C158" i="23"/>
  <c r="F157" i="23"/>
  <c r="E157" i="23"/>
  <c r="D157" i="23"/>
  <c r="C157" i="23"/>
  <c r="F156" i="23"/>
  <c r="E156" i="23"/>
  <c r="D156" i="23"/>
  <c r="C156" i="23"/>
  <c r="F155" i="23"/>
  <c r="E155" i="23"/>
  <c r="D155" i="23"/>
  <c r="C155" i="23"/>
  <c r="F154" i="23"/>
  <c r="E154" i="23"/>
  <c r="D154" i="23"/>
  <c r="C154" i="23"/>
  <c r="F153" i="23"/>
  <c r="E153" i="23"/>
  <c r="D153" i="23"/>
  <c r="C153" i="23"/>
  <c r="F152" i="23"/>
  <c r="E152" i="23"/>
  <c r="D152" i="23"/>
  <c r="C152" i="23"/>
  <c r="F151" i="23"/>
  <c r="E151" i="23"/>
  <c r="D151" i="23"/>
  <c r="C151" i="23"/>
  <c r="F150" i="23"/>
  <c r="E150" i="23"/>
  <c r="D150" i="23"/>
  <c r="C150" i="23"/>
  <c r="F149" i="23"/>
  <c r="E149" i="23"/>
  <c r="D149" i="23"/>
  <c r="C149" i="23"/>
  <c r="F148" i="23"/>
  <c r="E148" i="23"/>
  <c r="D148" i="23"/>
  <c r="C148" i="23"/>
  <c r="F147" i="23"/>
  <c r="E147" i="23"/>
  <c r="D147" i="23"/>
  <c r="C147" i="23"/>
  <c r="F146" i="23"/>
  <c r="E146" i="23"/>
  <c r="D146" i="23"/>
  <c r="C146" i="23"/>
  <c r="F145" i="23"/>
  <c r="E145" i="23"/>
  <c r="D145" i="23"/>
  <c r="C145" i="23"/>
  <c r="F144" i="23"/>
  <c r="E144" i="23"/>
  <c r="D144" i="23"/>
  <c r="C144" i="23"/>
  <c r="F143" i="23"/>
  <c r="E143" i="23"/>
  <c r="D143" i="23"/>
  <c r="C143" i="23"/>
  <c r="F142" i="23"/>
  <c r="E142" i="23"/>
  <c r="D142" i="23"/>
  <c r="C142" i="23"/>
  <c r="F141" i="23"/>
  <c r="E141" i="23"/>
  <c r="D141" i="23"/>
  <c r="C141" i="23"/>
  <c r="F140" i="23"/>
  <c r="E140" i="23"/>
  <c r="D140" i="23"/>
  <c r="C140" i="23"/>
  <c r="F139" i="23"/>
  <c r="E139" i="23"/>
  <c r="D139" i="23"/>
  <c r="C139" i="23"/>
  <c r="F138" i="23"/>
  <c r="E138" i="23"/>
  <c r="D138" i="23"/>
  <c r="C138" i="23"/>
  <c r="F137" i="23"/>
  <c r="E137" i="23"/>
  <c r="D137" i="23"/>
  <c r="C137" i="23"/>
  <c r="F136" i="23"/>
  <c r="E136" i="23"/>
  <c r="D136" i="23"/>
  <c r="C136" i="23"/>
  <c r="F135" i="23"/>
  <c r="E135" i="23"/>
  <c r="D135" i="23"/>
  <c r="C135" i="23"/>
  <c r="F134" i="23"/>
  <c r="E134" i="23"/>
  <c r="D134" i="23"/>
  <c r="C134" i="23"/>
  <c r="F133" i="23"/>
  <c r="E133" i="23"/>
  <c r="D133" i="23"/>
  <c r="C133" i="23"/>
  <c r="F132" i="23"/>
  <c r="E132" i="23"/>
  <c r="D132" i="23"/>
  <c r="C132" i="23"/>
  <c r="F131" i="23"/>
  <c r="E131" i="23"/>
  <c r="D131" i="23"/>
  <c r="C131" i="23"/>
  <c r="F130" i="23"/>
  <c r="E130" i="23"/>
  <c r="D130" i="23"/>
  <c r="C130" i="23"/>
  <c r="F129" i="23"/>
  <c r="E129" i="23"/>
  <c r="D129" i="23"/>
  <c r="C129" i="23"/>
  <c r="F128" i="23"/>
  <c r="E128" i="23"/>
  <c r="D128" i="23"/>
  <c r="C128" i="23"/>
  <c r="F127" i="23"/>
  <c r="E127" i="23"/>
  <c r="D127" i="23"/>
  <c r="C127" i="23"/>
  <c r="F126" i="23"/>
  <c r="E126" i="23"/>
  <c r="D126" i="23"/>
  <c r="C126" i="23"/>
  <c r="F125" i="23"/>
  <c r="E125" i="23"/>
  <c r="D125" i="23"/>
  <c r="C125" i="23"/>
  <c r="F124" i="23"/>
  <c r="E124" i="23"/>
  <c r="D124" i="23"/>
  <c r="C124" i="23"/>
  <c r="F123" i="23"/>
  <c r="E123" i="23"/>
  <c r="D123" i="23"/>
  <c r="C123" i="23"/>
  <c r="F122" i="23"/>
  <c r="E122" i="23"/>
  <c r="D122" i="23"/>
  <c r="C122" i="23"/>
  <c r="F121" i="23"/>
  <c r="E121" i="23"/>
  <c r="D121" i="23"/>
  <c r="C121" i="23"/>
  <c r="F120" i="23"/>
  <c r="E120" i="23"/>
  <c r="D120" i="23"/>
  <c r="C120" i="23"/>
  <c r="F119" i="23"/>
  <c r="E119" i="23"/>
  <c r="D119" i="23"/>
  <c r="C119" i="23"/>
  <c r="F118" i="23"/>
  <c r="E118" i="23"/>
  <c r="D118" i="23"/>
  <c r="C118" i="23"/>
  <c r="F117" i="23"/>
  <c r="E117" i="23"/>
  <c r="D117" i="23"/>
  <c r="C117" i="23"/>
  <c r="F116" i="23"/>
  <c r="E116" i="23"/>
  <c r="D116" i="23"/>
  <c r="C116" i="23"/>
  <c r="F115" i="23"/>
  <c r="E115" i="23"/>
  <c r="D115" i="23"/>
  <c r="C115" i="23"/>
  <c r="F114" i="23"/>
  <c r="E114" i="23"/>
  <c r="D114" i="23"/>
  <c r="C114" i="23"/>
  <c r="F113" i="23"/>
  <c r="E113" i="23"/>
  <c r="D113" i="23"/>
  <c r="C113" i="23"/>
  <c r="F112" i="23"/>
  <c r="E112" i="23"/>
  <c r="D112" i="23"/>
  <c r="C112" i="23"/>
  <c r="F111" i="23"/>
  <c r="E111" i="23"/>
  <c r="D111" i="23"/>
  <c r="C111" i="23"/>
  <c r="F110" i="23"/>
  <c r="E110" i="23"/>
  <c r="D110" i="23"/>
  <c r="C110" i="23"/>
  <c r="F109" i="23"/>
  <c r="E109" i="23"/>
  <c r="D109" i="23"/>
  <c r="C109" i="23"/>
  <c r="F108" i="23"/>
  <c r="E108" i="23"/>
  <c r="D108" i="23"/>
  <c r="C108" i="23"/>
  <c r="F107" i="23"/>
  <c r="E107" i="23"/>
  <c r="D107" i="23"/>
  <c r="C107" i="23"/>
  <c r="F106" i="23"/>
  <c r="E106" i="23"/>
  <c r="D106" i="23"/>
  <c r="C106" i="23"/>
  <c r="F105" i="23"/>
  <c r="E105" i="23"/>
  <c r="D105" i="23"/>
  <c r="C105" i="23"/>
  <c r="F104" i="23"/>
  <c r="E104" i="23"/>
  <c r="D104" i="23"/>
  <c r="C104" i="23"/>
  <c r="F103" i="23"/>
  <c r="E103" i="23"/>
  <c r="D103" i="23"/>
  <c r="C103" i="23"/>
  <c r="F102" i="23"/>
  <c r="E102" i="23"/>
  <c r="D102" i="23"/>
  <c r="C102" i="23"/>
  <c r="F101" i="23"/>
  <c r="E101" i="23"/>
  <c r="D101" i="23"/>
  <c r="C101" i="23"/>
  <c r="F100" i="23"/>
  <c r="E100" i="23"/>
  <c r="D100" i="23"/>
  <c r="C100" i="23"/>
  <c r="F99" i="23"/>
  <c r="E99" i="23"/>
  <c r="D99" i="23"/>
  <c r="C99" i="23"/>
  <c r="F98" i="23"/>
  <c r="E98" i="23"/>
  <c r="D98" i="23"/>
  <c r="C98" i="23"/>
  <c r="F97" i="23"/>
  <c r="E97" i="23"/>
  <c r="D97" i="23"/>
  <c r="C97" i="23"/>
  <c r="F96" i="23"/>
  <c r="E96" i="23"/>
  <c r="D96" i="23"/>
  <c r="C96" i="23"/>
  <c r="F95" i="23"/>
  <c r="E95" i="23"/>
  <c r="D95" i="23"/>
  <c r="C95" i="23"/>
  <c r="F94" i="23"/>
  <c r="E94" i="23"/>
  <c r="D94" i="23"/>
  <c r="C94" i="23"/>
  <c r="F93" i="23"/>
  <c r="E93" i="23"/>
  <c r="D93" i="23"/>
  <c r="C93" i="23"/>
  <c r="F92" i="23"/>
  <c r="E92" i="23"/>
  <c r="D92" i="23"/>
  <c r="C92" i="23"/>
  <c r="F91" i="23"/>
  <c r="E91" i="23"/>
  <c r="D91" i="23"/>
  <c r="C91" i="23"/>
  <c r="F90" i="23"/>
  <c r="E90" i="23"/>
  <c r="D90" i="23"/>
  <c r="C90" i="23"/>
  <c r="F89" i="23"/>
  <c r="E89" i="23"/>
  <c r="D89" i="23"/>
  <c r="C89" i="23"/>
  <c r="F88" i="23"/>
  <c r="E88" i="23"/>
  <c r="D88" i="23"/>
  <c r="C88" i="23"/>
  <c r="F87" i="23"/>
  <c r="E87" i="23"/>
  <c r="D87" i="23"/>
  <c r="C87" i="23"/>
  <c r="F86" i="23"/>
  <c r="E86" i="23"/>
  <c r="D86" i="23"/>
  <c r="C86" i="23"/>
  <c r="F85" i="23"/>
  <c r="E85" i="23"/>
  <c r="D85" i="23"/>
  <c r="C85" i="23"/>
  <c r="F84" i="23"/>
  <c r="E84" i="23"/>
  <c r="D84" i="23"/>
  <c r="C84" i="23"/>
  <c r="F83" i="23"/>
  <c r="E83" i="23"/>
  <c r="D83" i="23"/>
  <c r="C83" i="23"/>
  <c r="F82" i="23"/>
  <c r="E82" i="23"/>
  <c r="D82" i="23"/>
  <c r="C82" i="23"/>
  <c r="F81" i="23"/>
  <c r="E81" i="23"/>
  <c r="D81" i="23"/>
  <c r="C81" i="23"/>
  <c r="F80" i="23"/>
  <c r="E80" i="23"/>
  <c r="D80" i="23"/>
  <c r="C80" i="23"/>
  <c r="F79" i="23"/>
  <c r="E79" i="23"/>
  <c r="D79" i="23"/>
  <c r="C79" i="23"/>
  <c r="F78" i="23"/>
  <c r="E78" i="23"/>
  <c r="D78" i="23"/>
  <c r="C78" i="23"/>
  <c r="F77" i="23"/>
  <c r="E77" i="23"/>
  <c r="D77" i="23"/>
  <c r="C77" i="23"/>
  <c r="F76" i="23"/>
  <c r="E76" i="23"/>
  <c r="D76" i="23"/>
  <c r="C76" i="23"/>
  <c r="F75" i="23"/>
  <c r="E75" i="23"/>
  <c r="D75" i="23"/>
  <c r="C75" i="23"/>
  <c r="F74" i="23"/>
  <c r="E74" i="23"/>
  <c r="D74" i="23"/>
  <c r="C74" i="23"/>
  <c r="F73" i="23"/>
  <c r="E73" i="23"/>
  <c r="D73" i="23"/>
  <c r="C73" i="23"/>
  <c r="F72" i="23"/>
  <c r="E72" i="23"/>
  <c r="D72" i="23"/>
  <c r="C72" i="23"/>
  <c r="F71" i="23"/>
  <c r="E71" i="23"/>
  <c r="D71" i="23"/>
  <c r="C71" i="23"/>
  <c r="F70" i="23"/>
  <c r="E70" i="23"/>
  <c r="D70" i="23"/>
  <c r="C70" i="23"/>
  <c r="F69" i="23"/>
  <c r="E69" i="23"/>
  <c r="D69" i="23"/>
  <c r="C69" i="23"/>
  <c r="F68" i="23"/>
  <c r="E68" i="23"/>
  <c r="D68" i="23"/>
  <c r="C68" i="23"/>
  <c r="F67" i="23"/>
  <c r="E67" i="23"/>
  <c r="D67" i="23"/>
  <c r="C67" i="23"/>
  <c r="F66" i="23"/>
  <c r="E66" i="23"/>
  <c r="D66" i="23"/>
  <c r="C66" i="23"/>
  <c r="F65" i="23"/>
  <c r="E65" i="23"/>
  <c r="D65" i="23"/>
  <c r="C65" i="23"/>
  <c r="F64" i="23"/>
  <c r="E64" i="23"/>
  <c r="D64" i="23"/>
  <c r="C64" i="23"/>
  <c r="F63" i="23"/>
  <c r="E63" i="23"/>
  <c r="D63" i="23"/>
  <c r="C63" i="23"/>
  <c r="F62" i="23"/>
  <c r="E62" i="23"/>
  <c r="D62" i="23"/>
  <c r="C62" i="23"/>
  <c r="F61" i="23"/>
  <c r="E61" i="23"/>
  <c r="D61" i="23"/>
  <c r="C61" i="23"/>
  <c r="F60" i="23"/>
  <c r="E60" i="23"/>
  <c r="D60" i="23"/>
  <c r="C60" i="23"/>
  <c r="F59" i="23"/>
  <c r="E59" i="23"/>
  <c r="D59" i="23"/>
  <c r="C59" i="23"/>
  <c r="F58" i="23"/>
  <c r="E58" i="23"/>
  <c r="D58" i="23"/>
  <c r="C58" i="23"/>
  <c r="F57" i="23"/>
  <c r="E57" i="23"/>
  <c r="D57" i="23"/>
  <c r="C57" i="23"/>
  <c r="F56" i="23"/>
  <c r="E56" i="23"/>
  <c r="D56" i="23"/>
  <c r="C56" i="23"/>
  <c r="F55" i="23"/>
  <c r="E55" i="23"/>
  <c r="D55" i="23"/>
  <c r="C55" i="23"/>
  <c r="F54" i="23"/>
  <c r="E54" i="23"/>
  <c r="D54" i="23"/>
  <c r="C54" i="23"/>
  <c r="F53" i="23"/>
  <c r="E53" i="23"/>
  <c r="D53" i="23"/>
  <c r="C53" i="23"/>
  <c r="F52" i="23"/>
  <c r="E52" i="23"/>
  <c r="D52" i="23"/>
  <c r="C52" i="23"/>
  <c r="F51" i="23"/>
  <c r="E51" i="23"/>
  <c r="D51" i="23"/>
  <c r="C51" i="23"/>
  <c r="F50" i="23"/>
  <c r="E50" i="23"/>
  <c r="D50" i="23"/>
  <c r="C50" i="23"/>
  <c r="F49" i="23"/>
  <c r="E49" i="23"/>
  <c r="D49" i="23"/>
  <c r="C49" i="23"/>
  <c r="F48" i="23"/>
  <c r="E48" i="23"/>
  <c r="D48" i="23"/>
  <c r="C48" i="23"/>
  <c r="F47" i="23"/>
  <c r="E47" i="23"/>
  <c r="D47" i="23"/>
  <c r="C47" i="23"/>
  <c r="F46" i="23"/>
  <c r="E46" i="23"/>
  <c r="D46" i="23"/>
  <c r="C46" i="23"/>
  <c r="F45" i="23"/>
  <c r="E45" i="23"/>
  <c r="D45" i="23"/>
  <c r="C45" i="23"/>
  <c r="F44" i="23"/>
  <c r="E44" i="23"/>
  <c r="D44" i="23"/>
  <c r="C44" i="23"/>
  <c r="F43" i="23"/>
  <c r="E43" i="23"/>
  <c r="D43" i="23"/>
  <c r="C43" i="23"/>
  <c r="F42" i="23"/>
  <c r="E42" i="23"/>
  <c r="D42" i="23"/>
  <c r="C42" i="23"/>
  <c r="F41" i="23"/>
  <c r="E41" i="23"/>
  <c r="D41" i="23"/>
  <c r="C41" i="23"/>
  <c r="F40" i="23"/>
  <c r="E40" i="23"/>
  <c r="D40" i="23"/>
  <c r="C40" i="23"/>
  <c r="F39" i="23"/>
  <c r="E39" i="23"/>
  <c r="D39" i="23"/>
  <c r="C39" i="23"/>
  <c r="F38" i="23"/>
  <c r="E38" i="23"/>
  <c r="D38" i="23"/>
  <c r="C38" i="23"/>
  <c r="F37" i="23"/>
  <c r="E37" i="23"/>
  <c r="D37" i="23"/>
  <c r="C37" i="23"/>
  <c r="F36" i="23"/>
  <c r="E36" i="23"/>
  <c r="D36" i="23"/>
  <c r="C36" i="23"/>
  <c r="F35" i="23"/>
  <c r="E35" i="23"/>
  <c r="D35" i="23"/>
  <c r="C35" i="23"/>
  <c r="F34" i="23"/>
  <c r="E34" i="23"/>
  <c r="D34" i="23"/>
  <c r="C34" i="23"/>
  <c r="F33" i="23"/>
  <c r="E33" i="23"/>
  <c r="D33" i="23"/>
  <c r="C33" i="23"/>
  <c r="F32" i="23"/>
  <c r="E32" i="23"/>
  <c r="D32" i="23"/>
  <c r="C32" i="23"/>
  <c r="F31" i="23"/>
  <c r="E31" i="23"/>
  <c r="D31" i="23"/>
  <c r="C31" i="23"/>
  <c r="F30" i="23"/>
  <c r="E30" i="23"/>
  <c r="D30" i="23"/>
  <c r="C30" i="23"/>
  <c r="F29" i="23"/>
  <c r="E29" i="23"/>
  <c r="D29" i="23"/>
  <c r="C29" i="23"/>
  <c r="F28" i="23"/>
  <c r="E28" i="23"/>
  <c r="D28" i="23"/>
  <c r="C28" i="23"/>
  <c r="F27" i="23"/>
  <c r="E27" i="23"/>
  <c r="D27" i="23"/>
  <c r="C27" i="23"/>
  <c r="F26" i="23"/>
  <c r="E26" i="23"/>
  <c r="D26" i="23"/>
  <c r="C26" i="23"/>
  <c r="F25" i="23"/>
  <c r="E25" i="23"/>
  <c r="D25" i="23"/>
  <c r="C25" i="23"/>
  <c r="F24" i="23"/>
  <c r="E24" i="23"/>
  <c r="D24" i="23"/>
  <c r="C24" i="23"/>
  <c r="F23" i="23"/>
  <c r="E23" i="23"/>
  <c r="D23" i="23"/>
  <c r="C23" i="23"/>
  <c r="F22" i="23"/>
  <c r="E22" i="23"/>
  <c r="D22" i="23"/>
  <c r="C22" i="23"/>
  <c r="F21" i="23"/>
  <c r="E21" i="23"/>
  <c r="D21" i="23"/>
  <c r="C21" i="23"/>
  <c r="F20" i="23"/>
  <c r="E20" i="23"/>
  <c r="D20" i="23"/>
  <c r="C20" i="23"/>
  <c r="F19" i="23"/>
  <c r="E19" i="23"/>
  <c r="D19" i="23"/>
  <c r="C19" i="23"/>
  <c r="F18" i="23"/>
  <c r="E18" i="23"/>
  <c r="D18" i="23"/>
  <c r="C18" i="23"/>
  <c r="F17" i="23"/>
  <c r="E17" i="23"/>
  <c r="D17" i="23"/>
  <c r="C17" i="23"/>
  <c r="F16" i="23"/>
  <c r="E16" i="23"/>
  <c r="D16" i="23"/>
  <c r="C16" i="23"/>
  <c r="F15" i="23"/>
  <c r="E15" i="23"/>
  <c r="D15" i="23"/>
  <c r="C15" i="23"/>
  <c r="F14" i="23"/>
  <c r="E14" i="23"/>
  <c r="D14" i="23"/>
  <c r="C14" i="23"/>
  <c r="F13" i="23"/>
  <c r="E13" i="23"/>
  <c r="D13" i="23"/>
  <c r="C13" i="23"/>
  <c r="F12" i="23"/>
  <c r="E12" i="23"/>
  <c r="D12" i="23"/>
  <c r="C12" i="23"/>
  <c r="F11" i="23"/>
  <c r="E11" i="23"/>
  <c r="D11" i="23"/>
  <c r="C11" i="23"/>
  <c r="F10" i="23"/>
  <c r="E10" i="23"/>
  <c r="D10" i="23"/>
  <c r="C10" i="23"/>
  <c r="F9" i="23"/>
  <c r="E9" i="23"/>
  <c r="D9" i="23"/>
  <c r="C9" i="23"/>
  <c r="F8" i="23"/>
  <c r="E8" i="23"/>
  <c r="D8" i="23"/>
  <c r="C8" i="23" s="1"/>
  <c r="E7" i="23"/>
  <c r="F7" i="23"/>
  <c r="B10" i="24" l="1"/>
  <c r="C1308" i="21" l="1"/>
  <c r="B1308" i="21"/>
  <c r="C1307" i="21"/>
  <c r="B1307" i="21"/>
  <c r="C1306" i="21"/>
  <c r="B1306" i="21"/>
  <c r="C1305" i="21"/>
  <c r="B1305" i="21"/>
  <c r="C1304" i="21"/>
  <c r="B1304" i="21"/>
  <c r="C1303" i="21"/>
  <c r="B1303" i="21"/>
  <c r="C1302" i="21"/>
  <c r="B1302" i="21"/>
  <c r="C1301" i="21"/>
  <c r="B1301" i="21"/>
  <c r="C1300" i="21"/>
  <c r="B1300" i="21"/>
  <c r="C1299" i="21"/>
  <c r="B1299" i="21"/>
  <c r="C1298" i="21"/>
  <c r="B1298" i="21"/>
  <c r="C1297" i="21"/>
  <c r="B1297" i="21"/>
  <c r="C1296" i="21"/>
  <c r="B1296" i="21"/>
  <c r="C1295" i="21"/>
  <c r="B1295" i="21"/>
  <c r="C1294" i="21"/>
  <c r="B1294" i="21"/>
  <c r="C1293" i="21"/>
  <c r="B1293" i="21"/>
  <c r="C1292" i="21"/>
  <c r="B1292" i="21"/>
  <c r="C1291" i="21"/>
  <c r="B1291" i="21"/>
  <c r="C1290" i="21"/>
  <c r="B1290" i="21"/>
  <c r="C1289" i="21"/>
  <c r="B1289" i="21"/>
  <c r="C1288" i="21"/>
  <c r="B1288" i="21"/>
  <c r="C1287" i="21"/>
  <c r="B1287" i="21"/>
  <c r="C1286" i="21"/>
  <c r="B1286" i="21"/>
  <c r="C1285" i="21"/>
  <c r="B1285" i="21"/>
  <c r="C1284" i="21"/>
  <c r="B1284" i="21"/>
  <c r="C1283" i="21"/>
  <c r="B1283" i="21"/>
  <c r="C1282" i="21"/>
  <c r="B1282" i="21"/>
  <c r="C1281" i="21"/>
  <c r="B1281" i="21"/>
  <c r="C1280" i="21"/>
  <c r="B1280" i="21"/>
  <c r="C1279" i="21"/>
  <c r="B1279" i="21"/>
  <c r="C1278" i="21"/>
  <c r="B1278" i="21"/>
  <c r="C1277" i="21"/>
  <c r="B1277" i="21"/>
  <c r="C1276" i="21"/>
  <c r="B1276" i="21"/>
  <c r="C1275" i="21"/>
  <c r="B1275" i="21"/>
  <c r="C1274" i="21"/>
  <c r="B1274" i="21"/>
  <c r="C1273" i="21"/>
  <c r="B1273" i="21"/>
  <c r="C1272" i="21"/>
  <c r="B1272" i="21"/>
  <c r="C1271" i="21"/>
  <c r="B1271" i="21"/>
  <c r="C1270" i="21"/>
  <c r="B1270" i="21"/>
  <c r="C1269" i="21"/>
  <c r="B1269" i="21"/>
  <c r="C1268" i="21"/>
  <c r="B1268" i="21"/>
  <c r="C1267" i="21"/>
  <c r="B1267" i="21"/>
  <c r="C1266" i="21"/>
  <c r="B1266" i="21"/>
  <c r="C1265" i="21"/>
  <c r="B1265" i="21"/>
  <c r="C1264" i="21"/>
  <c r="B1264" i="21"/>
  <c r="C1263" i="21"/>
  <c r="B1263" i="21"/>
  <c r="C1262" i="21"/>
  <c r="B1262" i="21"/>
  <c r="C1261" i="21"/>
  <c r="B1261" i="21"/>
  <c r="C1260" i="21"/>
  <c r="B1260" i="21"/>
  <c r="C1259" i="21"/>
  <c r="B1259" i="21"/>
  <c r="C1258" i="21"/>
  <c r="B1258" i="21"/>
  <c r="C1257" i="21"/>
  <c r="B1257" i="21"/>
  <c r="C1256" i="21"/>
  <c r="B1256" i="21"/>
  <c r="C1255" i="21"/>
  <c r="B1255" i="21"/>
  <c r="C1254" i="21"/>
  <c r="B1254" i="21"/>
  <c r="C1253" i="21"/>
  <c r="B1253" i="21"/>
  <c r="C1252" i="21"/>
  <c r="B1252" i="21"/>
  <c r="C1251" i="21"/>
  <c r="B1251" i="21"/>
  <c r="C1250" i="21"/>
  <c r="B1250" i="21"/>
  <c r="C1249" i="21"/>
  <c r="B1249" i="21"/>
  <c r="C1248" i="21"/>
  <c r="B1248" i="21"/>
  <c r="C1247" i="21"/>
  <c r="B1247" i="21"/>
  <c r="C1246" i="21"/>
  <c r="B1246" i="21"/>
  <c r="C1245" i="21"/>
  <c r="B1245" i="21"/>
  <c r="C1244" i="21"/>
  <c r="B1244" i="21"/>
  <c r="C1243" i="21"/>
  <c r="B1243" i="21"/>
  <c r="C1242" i="21"/>
  <c r="B1242" i="21"/>
  <c r="C1241" i="21"/>
  <c r="B1241" i="21"/>
  <c r="C1240" i="21"/>
  <c r="B1240" i="21"/>
  <c r="C1239" i="21"/>
  <c r="B1239" i="21"/>
  <c r="C1238" i="21"/>
  <c r="B1238" i="21"/>
  <c r="C1237" i="21"/>
  <c r="B1237" i="21"/>
  <c r="C1236" i="21"/>
  <c r="B1236" i="21"/>
  <c r="C1235" i="21"/>
  <c r="B1235" i="21"/>
  <c r="C1234" i="21"/>
  <c r="B1234" i="21"/>
  <c r="C1233" i="21"/>
  <c r="B1233" i="21"/>
  <c r="C1232" i="21"/>
  <c r="B1232" i="21"/>
  <c r="C1231" i="21"/>
  <c r="B1231" i="21"/>
  <c r="C1230" i="21"/>
  <c r="B1230" i="21"/>
  <c r="C1229" i="21"/>
  <c r="B1229" i="21"/>
  <c r="C1228" i="21"/>
  <c r="B1228" i="21"/>
  <c r="C1227" i="21"/>
  <c r="B1227" i="21"/>
  <c r="C1226" i="21"/>
  <c r="B1226" i="21"/>
  <c r="C1225" i="21"/>
  <c r="B1225" i="21"/>
  <c r="C1224" i="21"/>
  <c r="B1224" i="21"/>
  <c r="C1223" i="21"/>
  <c r="B1223" i="21"/>
  <c r="C1222" i="21"/>
  <c r="B1222" i="21"/>
  <c r="C1221" i="21"/>
  <c r="B1221" i="21"/>
  <c r="C1220" i="21"/>
  <c r="B1220" i="21"/>
  <c r="C1219" i="21"/>
  <c r="B1219" i="21"/>
  <c r="C1218" i="21"/>
  <c r="B1218" i="21"/>
  <c r="C1217" i="21"/>
  <c r="B1217" i="21"/>
  <c r="C1216" i="21"/>
  <c r="B1216" i="21"/>
  <c r="C1215" i="21"/>
  <c r="B1215" i="21"/>
  <c r="C1214" i="21"/>
  <c r="B1214" i="21"/>
  <c r="C1213" i="21"/>
  <c r="B1213" i="21"/>
  <c r="C1212" i="21"/>
  <c r="B1212" i="21"/>
  <c r="C1211" i="21"/>
  <c r="B1211" i="21"/>
  <c r="C1210" i="21"/>
  <c r="B1210" i="21"/>
  <c r="C1209" i="21"/>
  <c r="B1209" i="21"/>
  <c r="C1208" i="21"/>
  <c r="B1208" i="21"/>
  <c r="C1207" i="21"/>
  <c r="B1207" i="21"/>
  <c r="C1206" i="21"/>
  <c r="B1206" i="21"/>
  <c r="C1205" i="21"/>
  <c r="B1205" i="21"/>
  <c r="C1204" i="21"/>
  <c r="B1204" i="21"/>
  <c r="C1203" i="21"/>
  <c r="B1203" i="21"/>
  <c r="C1202" i="21"/>
  <c r="B1202" i="21"/>
  <c r="C1201" i="21"/>
  <c r="B1201" i="21"/>
  <c r="C1200" i="21"/>
  <c r="B1200" i="21"/>
  <c r="C1199" i="21"/>
  <c r="B1199" i="21"/>
  <c r="C1198" i="21"/>
  <c r="B1198" i="21"/>
  <c r="C1197" i="21"/>
  <c r="B1197" i="21"/>
  <c r="C1196" i="21"/>
  <c r="B1196" i="21"/>
  <c r="C1195" i="21"/>
  <c r="B1195" i="21"/>
  <c r="C1194" i="21"/>
  <c r="B1194" i="21"/>
  <c r="C1193" i="21"/>
  <c r="B1193" i="21"/>
  <c r="C1192" i="21"/>
  <c r="B1192" i="21"/>
  <c r="C1191" i="21"/>
  <c r="B1191" i="21"/>
  <c r="C1190" i="21"/>
  <c r="B1190" i="21"/>
  <c r="C1189" i="21"/>
  <c r="B1189" i="21"/>
  <c r="C1188" i="21"/>
  <c r="B1188" i="21"/>
  <c r="M1188" i="21" s="1"/>
  <c r="N1188" i="21" s="1"/>
  <c r="C1187" i="21"/>
  <c r="B1187" i="21"/>
  <c r="C1186" i="21"/>
  <c r="B1186" i="21"/>
  <c r="C1185" i="21"/>
  <c r="B1185" i="21"/>
  <c r="C1184" i="21"/>
  <c r="B1184" i="21"/>
  <c r="M1184" i="21" s="1"/>
  <c r="N1184" i="21" s="1"/>
  <c r="C1183" i="21"/>
  <c r="B1183" i="21"/>
  <c r="C1182" i="21"/>
  <c r="B1182" i="21"/>
  <c r="C1181" i="21"/>
  <c r="B1181" i="21"/>
  <c r="C1180" i="21"/>
  <c r="B1180" i="21"/>
  <c r="M1180" i="21" s="1"/>
  <c r="N1180" i="21" s="1"/>
  <c r="C1179" i="21"/>
  <c r="B1179" i="21"/>
  <c r="C1178" i="21"/>
  <c r="B1178" i="21"/>
  <c r="C1177" i="21"/>
  <c r="B1177" i="21"/>
  <c r="C1176" i="21"/>
  <c r="B1176" i="21"/>
  <c r="C1175" i="21"/>
  <c r="B1175" i="21"/>
  <c r="C1174" i="21"/>
  <c r="B1174" i="21"/>
  <c r="C1173" i="21"/>
  <c r="B1173" i="21"/>
  <c r="C1172" i="21"/>
  <c r="B1172" i="21"/>
  <c r="M1172" i="21" s="1"/>
  <c r="N1172" i="21" s="1"/>
  <c r="C1171" i="21"/>
  <c r="B1171" i="21"/>
  <c r="C1170" i="21"/>
  <c r="B1170" i="21"/>
  <c r="C1169" i="21"/>
  <c r="B1169" i="21"/>
  <c r="C1168" i="21"/>
  <c r="B1168" i="21"/>
  <c r="C1167" i="21"/>
  <c r="B1167" i="21"/>
  <c r="C1166" i="21"/>
  <c r="B1166" i="21"/>
  <c r="C1165" i="21"/>
  <c r="B1165" i="21"/>
  <c r="C1164" i="21"/>
  <c r="B1164" i="21"/>
  <c r="C1163" i="21"/>
  <c r="B1163" i="21"/>
  <c r="C1162" i="21"/>
  <c r="B1162" i="21"/>
  <c r="C1161" i="21"/>
  <c r="B1161" i="21"/>
  <c r="C1160" i="21"/>
  <c r="B1160" i="21"/>
  <c r="C1159" i="21"/>
  <c r="B1159" i="21"/>
  <c r="C1158" i="21"/>
  <c r="B1158" i="21"/>
  <c r="C1157" i="21"/>
  <c r="B1157" i="21"/>
  <c r="C1156" i="21"/>
  <c r="B1156" i="21"/>
  <c r="C1155" i="21"/>
  <c r="B1155" i="21"/>
  <c r="C1154" i="21"/>
  <c r="B1154" i="21"/>
  <c r="C1153" i="21"/>
  <c r="B1153" i="21"/>
  <c r="C1152" i="21"/>
  <c r="B1152" i="21"/>
  <c r="C1151" i="21"/>
  <c r="B1151" i="21"/>
  <c r="C1150" i="21"/>
  <c r="B1150" i="21"/>
  <c r="C1149" i="21"/>
  <c r="B1149" i="21"/>
  <c r="C1148" i="21"/>
  <c r="B1148" i="21"/>
  <c r="C1147" i="21"/>
  <c r="B1147" i="21"/>
  <c r="C1146" i="21"/>
  <c r="B1146" i="21"/>
  <c r="C1145" i="21"/>
  <c r="B1145" i="21"/>
  <c r="C1144" i="21"/>
  <c r="B1144" i="21"/>
  <c r="C1143" i="21"/>
  <c r="B1143" i="21"/>
  <c r="C1142" i="21"/>
  <c r="B1142" i="21"/>
  <c r="C1141" i="21"/>
  <c r="B1141" i="21"/>
  <c r="C1140" i="21"/>
  <c r="B1140" i="21"/>
  <c r="C1139" i="21"/>
  <c r="B1139" i="21"/>
  <c r="C1138" i="21"/>
  <c r="B1138" i="21"/>
  <c r="C1137" i="21"/>
  <c r="B1137" i="21"/>
  <c r="C1136" i="21"/>
  <c r="B1136" i="21"/>
  <c r="C1135" i="21"/>
  <c r="B1135" i="21"/>
  <c r="C1134" i="21"/>
  <c r="B1134" i="21"/>
  <c r="C1133" i="21"/>
  <c r="B1133" i="21"/>
  <c r="C1132" i="21"/>
  <c r="B1132" i="21"/>
  <c r="C1131" i="21"/>
  <c r="B1131" i="21"/>
  <c r="M1131" i="21" s="1"/>
  <c r="N1131" i="21" s="1"/>
  <c r="C1130" i="21"/>
  <c r="B1130" i="21"/>
  <c r="C1129" i="21"/>
  <c r="B1129" i="21"/>
  <c r="M1129" i="21" s="1"/>
  <c r="N1129" i="21" s="1"/>
  <c r="C1128" i="21"/>
  <c r="B1128" i="21"/>
  <c r="C1127" i="21"/>
  <c r="B1127" i="21"/>
  <c r="M1127" i="21" s="1"/>
  <c r="N1127" i="21" s="1"/>
  <c r="C1126" i="21"/>
  <c r="B1126" i="21"/>
  <c r="M1126" i="21" s="1"/>
  <c r="N1126" i="21" s="1"/>
  <c r="C1125" i="21"/>
  <c r="B1125" i="21"/>
  <c r="C1124" i="21"/>
  <c r="B1124" i="21"/>
  <c r="C1123" i="21"/>
  <c r="B1123" i="21"/>
  <c r="C1122" i="21"/>
  <c r="B1122" i="21"/>
  <c r="C1121" i="21"/>
  <c r="B1121" i="21"/>
  <c r="M1121" i="21" s="1"/>
  <c r="N1121" i="21" s="1"/>
  <c r="C1120" i="21"/>
  <c r="B1120" i="21"/>
  <c r="C1119" i="21"/>
  <c r="B1119" i="21"/>
  <c r="C1118" i="21"/>
  <c r="B1118" i="21"/>
  <c r="C1117" i="21"/>
  <c r="B1117" i="21"/>
  <c r="C1116" i="21"/>
  <c r="B1116" i="21"/>
  <c r="C1115" i="21"/>
  <c r="B1115" i="21"/>
  <c r="C1114" i="21"/>
  <c r="B1114" i="21"/>
  <c r="C1113" i="21"/>
  <c r="B1113" i="21"/>
  <c r="C1112" i="21"/>
  <c r="B1112" i="21"/>
  <c r="C1111" i="21"/>
  <c r="B1111" i="21"/>
  <c r="C1110" i="21"/>
  <c r="B1110" i="21"/>
  <c r="C1109" i="21"/>
  <c r="B1109" i="21"/>
  <c r="C1108" i="21"/>
  <c r="B1108" i="21"/>
  <c r="C1107" i="21"/>
  <c r="B1107" i="21"/>
  <c r="C1106" i="21"/>
  <c r="B1106" i="21"/>
  <c r="C1105" i="21"/>
  <c r="B1105" i="21"/>
  <c r="M1105" i="21" s="1"/>
  <c r="N1105" i="21" s="1"/>
  <c r="C1104" i="21"/>
  <c r="B1104" i="21"/>
  <c r="C1103" i="21"/>
  <c r="B1103" i="21"/>
  <c r="C1102" i="21"/>
  <c r="B1102" i="21"/>
  <c r="C1101" i="21"/>
  <c r="B1101" i="21"/>
  <c r="C1100" i="21"/>
  <c r="B1100" i="21"/>
  <c r="C1099" i="21"/>
  <c r="B1099" i="21"/>
  <c r="C1098" i="21"/>
  <c r="B1098" i="21"/>
  <c r="C1097" i="21"/>
  <c r="B1097" i="21"/>
  <c r="C1096" i="21"/>
  <c r="B1096" i="21"/>
  <c r="C1095" i="21"/>
  <c r="B1095" i="21"/>
  <c r="C1094" i="21"/>
  <c r="B1094" i="21"/>
  <c r="C1093" i="21"/>
  <c r="B1093" i="21"/>
  <c r="C1092" i="21"/>
  <c r="B1092" i="21"/>
  <c r="C1091" i="21"/>
  <c r="B1091" i="21"/>
  <c r="C1090" i="21"/>
  <c r="B1090" i="21"/>
  <c r="C1089" i="21"/>
  <c r="B1089" i="21"/>
  <c r="C1088" i="21"/>
  <c r="B1088" i="21"/>
  <c r="C1087" i="21"/>
  <c r="B1087" i="21"/>
  <c r="C1086" i="21"/>
  <c r="B1086" i="21"/>
  <c r="C1085" i="21"/>
  <c r="B1085" i="21"/>
  <c r="M1085" i="21" s="1"/>
  <c r="N1085" i="21" s="1"/>
  <c r="C1084" i="21"/>
  <c r="B1084" i="21"/>
  <c r="C1083" i="21"/>
  <c r="B1083" i="21"/>
  <c r="C1082" i="21"/>
  <c r="B1082" i="21"/>
  <c r="C1081" i="21"/>
  <c r="B1081" i="21"/>
  <c r="C1080" i="21"/>
  <c r="B1080" i="21"/>
  <c r="C1079" i="21"/>
  <c r="B1079" i="21"/>
  <c r="C1078" i="21"/>
  <c r="B1078" i="21"/>
  <c r="C1077" i="21"/>
  <c r="B1077" i="21"/>
  <c r="C1076" i="21"/>
  <c r="B1076" i="21"/>
  <c r="C1075" i="21"/>
  <c r="B1075" i="21"/>
  <c r="C1074" i="21"/>
  <c r="B1074" i="21"/>
  <c r="C1073" i="21"/>
  <c r="B1073" i="21"/>
  <c r="C1072" i="21"/>
  <c r="B1072" i="21"/>
  <c r="C1071" i="21"/>
  <c r="B1071" i="21"/>
  <c r="C1070" i="21"/>
  <c r="B1070" i="21"/>
  <c r="C1069" i="21"/>
  <c r="B1069" i="21"/>
  <c r="C1068" i="21"/>
  <c r="B1068" i="21"/>
  <c r="C1067" i="21"/>
  <c r="B1067" i="21"/>
  <c r="C1066" i="21"/>
  <c r="B1066" i="21"/>
  <c r="C1065" i="21"/>
  <c r="B1065" i="21"/>
  <c r="C1064" i="21"/>
  <c r="B1064" i="21"/>
  <c r="C1063" i="21"/>
  <c r="B1063" i="21"/>
  <c r="C1062" i="21"/>
  <c r="B1062" i="21"/>
  <c r="C1061" i="21"/>
  <c r="B1061" i="21"/>
  <c r="C1060" i="21"/>
  <c r="B1060" i="21"/>
  <c r="C1059" i="21"/>
  <c r="B1059" i="21"/>
  <c r="C1058" i="21"/>
  <c r="B1058" i="21"/>
  <c r="C1057" i="21"/>
  <c r="B1057" i="21"/>
  <c r="C1056" i="21"/>
  <c r="B1056" i="21"/>
  <c r="C1055" i="21"/>
  <c r="B1055" i="21"/>
  <c r="C1054" i="21"/>
  <c r="B1054" i="21"/>
  <c r="C1053" i="21"/>
  <c r="B1053" i="21"/>
  <c r="C1052" i="21"/>
  <c r="B1052" i="21"/>
  <c r="C1051" i="21"/>
  <c r="B1051" i="21"/>
  <c r="C1050" i="21"/>
  <c r="B1050" i="21"/>
  <c r="C1049" i="21"/>
  <c r="B1049" i="21"/>
  <c r="C1048" i="21"/>
  <c r="B1048" i="21"/>
  <c r="C1047" i="21"/>
  <c r="B1047" i="21"/>
  <c r="C1046" i="21"/>
  <c r="B1046" i="21"/>
  <c r="C1045" i="21"/>
  <c r="B1045" i="21"/>
  <c r="C1044" i="21"/>
  <c r="B1044" i="21"/>
  <c r="C1043" i="21"/>
  <c r="B1043" i="21"/>
  <c r="C1042" i="21"/>
  <c r="B1042" i="21"/>
  <c r="C1041" i="21"/>
  <c r="B1041" i="21"/>
  <c r="C1040" i="21"/>
  <c r="B1040" i="21"/>
  <c r="C1039" i="21"/>
  <c r="B1039" i="21"/>
  <c r="C1038" i="21"/>
  <c r="B1038" i="21"/>
  <c r="C1037" i="21"/>
  <c r="B1037" i="21"/>
  <c r="C1036" i="21"/>
  <c r="B1036" i="21"/>
  <c r="C1035" i="21"/>
  <c r="B1035" i="21"/>
  <c r="C1034" i="21"/>
  <c r="B1034" i="21"/>
  <c r="C1033" i="21"/>
  <c r="B1033" i="21"/>
  <c r="C1032" i="21"/>
  <c r="B1032" i="21"/>
  <c r="C1031" i="21"/>
  <c r="B1031" i="21"/>
  <c r="C1030" i="21"/>
  <c r="B1030" i="21"/>
  <c r="C1029" i="21"/>
  <c r="B1029" i="21"/>
  <c r="C1028" i="21"/>
  <c r="B1028" i="21"/>
  <c r="C1027" i="21"/>
  <c r="B1027" i="21"/>
  <c r="C1026" i="21"/>
  <c r="B1026" i="21"/>
  <c r="C1025" i="21"/>
  <c r="B1025" i="21"/>
  <c r="C1024" i="21"/>
  <c r="B1024" i="21"/>
  <c r="C1023" i="21"/>
  <c r="B1023" i="21"/>
  <c r="C1022" i="21"/>
  <c r="B1022" i="21"/>
  <c r="C1021" i="21"/>
  <c r="B1021" i="21"/>
  <c r="M1021" i="21" s="1"/>
  <c r="N1021" i="21" s="1"/>
  <c r="C1020" i="21"/>
  <c r="B1020" i="21"/>
  <c r="C1019" i="21"/>
  <c r="B1019" i="21"/>
  <c r="C1018" i="21"/>
  <c r="B1018" i="21"/>
  <c r="C1017" i="21"/>
  <c r="B1017" i="21"/>
  <c r="C1016" i="21"/>
  <c r="B1016" i="21"/>
  <c r="C1015" i="21"/>
  <c r="B1015" i="21"/>
  <c r="C1014" i="21"/>
  <c r="B1014" i="21"/>
  <c r="C1013" i="21"/>
  <c r="B1013" i="21"/>
  <c r="C1012" i="21"/>
  <c r="B1012" i="21"/>
  <c r="C1011" i="21"/>
  <c r="B1011" i="21"/>
  <c r="C1010" i="21"/>
  <c r="B1010" i="21"/>
  <c r="C1009" i="21"/>
  <c r="B1009" i="21"/>
  <c r="C1008" i="21"/>
  <c r="B1008" i="21"/>
  <c r="C1007" i="21"/>
  <c r="B1007" i="21"/>
  <c r="C1006" i="21"/>
  <c r="B1006" i="21"/>
  <c r="C1005" i="21"/>
  <c r="B1005" i="21"/>
  <c r="C1004" i="21"/>
  <c r="B1004" i="21"/>
  <c r="C1003" i="21"/>
  <c r="B1003" i="21"/>
  <c r="C1002" i="21"/>
  <c r="B1002" i="21"/>
  <c r="C1001" i="21"/>
  <c r="B1001" i="21"/>
  <c r="C1000" i="21"/>
  <c r="B1000" i="21"/>
  <c r="C999" i="21"/>
  <c r="B999" i="21"/>
  <c r="C998" i="21"/>
  <c r="B998" i="21"/>
  <c r="C997" i="21"/>
  <c r="B997" i="21"/>
  <c r="C996" i="21"/>
  <c r="B996" i="21"/>
  <c r="C995" i="21"/>
  <c r="B995" i="21"/>
  <c r="C994" i="21"/>
  <c r="B994" i="21"/>
  <c r="C993" i="21"/>
  <c r="B993" i="21"/>
  <c r="C992" i="21"/>
  <c r="B992" i="21"/>
  <c r="C991" i="21"/>
  <c r="B991" i="21"/>
  <c r="C990" i="21"/>
  <c r="B990" i="21"/>
  <c r="C989" i="21"/>
  <c r="B989" i="21"/>
  <c r="C988" i="21"/>
  <c r="B988" i="21"/>
  <c r="C987" i="21"/>
  <c r="B987" i="21"/>
  <c r="C986" i="21"/>
  <c r="B986" i="21"/>
  <c r="C985" i="21"/>
  <c r="B985" i="21"/>
  <c r="C984" i="21"/>
  <c r="B984" i="21"/>
  <c r="C983" i="21"/>
  <c r="B983" i="21"/>
  <c r="C982" i="21"/>
  <c r="B982" i="21"/>
  <c r="C981" i="21"/>
  <c r="B981" i="21"/>
  <c r="C980" i="21"/>
  <c r="B980" i="21"/>
  <c r="C979" i="21"/>
  <c r="B979" i="21"/>
  <c r="C978" i="21"/>
  <c r="B978" i="21"/>
  <c r="C977" i="21"/>
  <c r="B977" i="21"/>
  <c r="C976" i="21"/>
  <c r="B976" i="21"/>
  <c r="C975" i="21"/>
  <c r="B975" i="21"/>
  <c r="C974" i="21"/>
  <c r="B974" i="21"/>
  <c r="C973" i="21"/>
  <c r="B973" i="21"/>
  <c r="C972" i="21"/>
  <c r="B972" i="21"/>
  <c r="C971" i="21"/>
  <c r="B971" i="21"/>
  <c r="C970" i="21"/>
  <c r="B970" i="21"/>
  <c r="C969" i="21"/>
  <c r="B969" i="21"/>
  <c r="C968" i="21"/>
  <c r="B968" i="21"/>
  <c r="C967" i="21"/>
  <c r="B967" i="21"/>
  <c r="C966" i="21"/>
  <c r="B966" i="21"/>
  <c r="C965" i="21"/>
  <c r="B965" i="21"/>
  <c r="C964" i="21"/>
  <c r="B964" i="21"/>
  <c r="C963" i="21"/>
  <c r="B963" i="21"/>
  <c r="C962" i="21"/>
  <c r="B962" i="21"/>
  <c r="C961" i="21"/>
  <c r="B961" i="21"/>
  <c r="C960" i="21"/>
  <c r="B960" i="21"/>
  <c r="C959" i="21"/>
  <c r="B959" i="21"/>
  <c r="C958" i="21"/>
  <c r="B958" i="21"/>
  <c r="C957" i="21"/>
  <c r="B957" i="21"/>
  <c r="C956" i="21"/>
  <c r="B956" i="21"/>
  <c r="C955" i="21"/>
  <c r="B955" i="21"/>
  <c r="C954" i="21"/>
  <c r="B954" i="21"/>
  <c r="C953" i="21"/>
  <c r="B953" i="21"/>
  <c r="C952" i="21"/>
  <c r="B952" i="21"/>
  <c r="C951" i="21"/>
  <c r="B951" i="21"/>
  <c r="C950" i="21"/>
  <c r="B950" i="21"/>
  <c r="C949" i="21"/>
  <c r="B949" i="21"/>
  <c r="C948" i="21"/>
  <c r="B948" i="21"/>
  <c r="C947" i="21"/>
  <c r="B947" i="21"/>
  <c r="C946" i="21"/>
  <c r="B946" i="21"/>
  <c r="C945" i="21"/>
  <c r="B945" i="21"/>
  <c r="C944" i="21"/>
  <c r="B944" i="21"/>
  <c r="C943" i="21"/>
  <c r="B943" i="21"/>
  <c r="C942" i="21"/>
  <c r="B942" i="21"/>
  <c r="C941" i="21"/>
  <c r="B941" i="21"/>
  <c r="C940" i="21"/>
  <c r="B940" i="21"/>
  <c r="C939" i="21"/>
  <c r="B939" i="21"/>
  <c r="C938" i="21"/>
  <c r="B938" i="21"/>
  <c r="C937" i="21"/>
  <c r="B937" i="21"/>
  <c r="C936" i="21"/>
  <c r="B936" i="21"/>
  <c r="C935" i="21"/>
  <c r="B935" i="21"/>
  <c r="C934" i="21"/>
  <c r="B934" i="21"/>
  <c r="C933" i="21"/>
  <c r="B933" i="21"/>
  <c r="C932" i="21"/>
  <c r="B932" i="21"/>
  <c r="C931" i="21"/>
  <c r="B931" i="21"/>
  <c r="C930" i="21"/>
  <c r="B930" i="21"/>
  <c r="C929" i="21"/>
  <c r="B929" i="21"/>
  <c r="C928" i="21"/>
  <c r="B928" i="21"/>
  <c r="C927" i="21"/>
  <c r="B927" i="21"/>
  <c r="C926" i="21"/>
  <c r="B926" i="21"/>
  <c r="C925" i="21"/>
  <c r="B925" i="21"/>
  <c r="C924" i="21"/>
  <c r="B924" i="21"/>
  <c r="C923" i="21"/>
  <c r="B923" i="21"/>
  <c r="C922" i="21"/>
  <c r="B922" i="21"/>
  <c r="C921" i="21"/>
  <c r="B921" i="21"/>
  <c r="C920" i="21"/>
  <c r="B920" i="21"/>
  <c r="C919" i="21"/>
  <c r="B919" i="21"/>
  <c r="C918" i="21"/>
  <c r="B918" i="21"/>
  <c r="C917" i="21"/>
  <c r="B917" i="21"/>
  <c r="C916" i="21"/>
  <c r="B916" i="21"/>
  <c r="C915" i="21"/>
  <c r="B915" i="21"/>
  <c r="C914" i="21"/>
  <c r="B914" i="21"/>
  <c r="C913" i="21"/>
  <c r="B913" i="21"/>
  <c r="C912" i="21"/>
  <c r="B912" i="21"/>
  <c r="C911" i="21"/>
  <c r="B911" i="21"/>
  <c r="C910" i="21"/>
  <c r="B910" i="21"/>
  <c r="C909" i="21"/>
  <c r="B909" i="21"/>
  <c r="C908" i="21"/>
  <c r="B908" i="21"/>
  <c r="C907" i="21"/>
  <c r="B907" i="21"/>
  <c r="C906" i="21"/>
  <c r="B906" i="21"/>
  <c r="C905" i="21"/>
  <c r="B905" i="21"/>
  <c r="C904" i="21"/>
  <c r="B904" i="21"/>
  <c r="C903" i="21"/>
  <c r="B903" i="21"/>
  <c r="C902" i="21"/>
  <c r="B902" i="21"/>
  <c r="C901" i="21"/>
  <c r="B901" i="21"/>
  <c r="C900" i="21"/>
  <c r="B900" i="21"/>
  <c r="C899" i="21"/>
  <c r="B899" i="21"/>
  <c r="C898" i="21"/>
  <c r="B898" i="21"/>
  <c r="C897" i="21"/>
  <c r="B897" i="21"/>
  <c r="C896" i="21"/>
  <c r="B896" i="21"/>
  <c r="C895" i="21"/>
  <c r="B895" i="21"/>
  <c r="C894" i="21"/>
  <c r="B894" i="21"/>
  <c r="C893" i="21"/>
  <c r="B893" i="21"/>
  <c r="C892" i="21"/>
  <c r="B892" i="21"/>
  <c r="C891" i="21"/>
  <c r="B891" i="21"/>
  <c r="C890" i="21"/>
  <c r="B890" i="21"/>
  <c r="C889" i="21"/>
  <c r="B889" i="21"/>
  <c r="C888" i="21"/>
  <c r="B888" i="21"/>
  <c r="C887" i="21"/>
  <c r="B887" i="21"/>
  <c r="C886" i="21"/>
  <c r="B886" i="21"/>
  <c r="C885" i="21"/>
  <c r="B885" i="21"/>
  <c r="C884" i="21"/>
  <c r="B884" i="21"/>
  <c r="C883" i="21"/>
  <c r="B883" i="21"/>
  <c r="C882" i="21"/>
  <c r="B882" i="21"/>
  <c r="C881" i="21"/>
  <c r="B881" i="21"/>
  <c r="C880" i="21"/>
  <c r="B880" i="21"/>
  <c r="C879" i="21"/>
  <c r="B879" i="21"/>
  <c r="C878" i="21"/>
  <c r="B878" i="21"/>
  <c r="C877" i="21"/>
  <c r="B877" i="21"/>
  <c r="C876" i="21"/>
  <c r="B876" i="21"/>
  <c r="C875" i="21"/>
  <c r="B875" i="21"/>
  <c r="C874" i="21"/>
  <c r="B874" i="21"/>
  <c r="C873" i="21"/>
  <c r="B873" i="21"/>
  <c r="C872" i="21"/>
  <c r="B872" i="21"/>
  <c r="C871" i="21"/>
  <c r="B871" i="21"/>
  <c r="C870" i="21"/>
  <c r="B870" i="21"/>
  <c r="C869" i="21"/>
  <c r="B869" i="21"/>
  <c r="C868" i="21"/>
  <c r="B868" i="21"/>
  <c r="C867" i="21"/>
  <c r="B867" i="21"/>
  <c r="C866" i="21"/>
  <c r="B866" i="21"/>
  <c r="C865" i="21"/>
  <c r="B865" i="21"/>
  <c r="C864" i="21"/>
  <c r="B864" i="21"/>
  <c r="C863" i="21"/>
  <c r="B863" i="21"/>
  <c r="C862" i="21"/>
  <c r="B862" i="21"/>
  <c r="C861" i="21"/>
  <c r="B861" i="21"/>
  <c r="C860" i="21"/>
  <c r="B860" i="21"/>
  <c r="C859" i="21"/>
  <c r="B859" i="21"/>
  <c r="C858" i="21"/>
  <c r="B858" i="21"/>
  <c r="C857" i="21"/>
  <c r="B857" i="21"/>
  <c r="C856" i="21"/>
  <c r="B856" i="21"/>
  <c r="C855" i="21"/>
  <c r="B855" i="21"/>
  <c r="C854" i="21"/>
  <c r="B854" i="21"/>
  <c r="C853" i="21"/>
  <c r="B853" i="21"/>
  <c r="C852" i="21"/>
  <c r="B852" i="21"/>
  <c r="C851" i="21"/>
  <c r="B851" i="21"/>
  <c r="C850" i="21"/>
  <c r="B850" i="21"/>
  <c r="C849" i="21"/>
  <c r="B849" i="21"/>
  <c r="C848" i="21"/>
  <c r="B848" i="21"/>
  <c r="C847" i="21"/>
  <c r="B847" i="21"/>
  <c r="C846" i="21"/>
  <c r="B846" i="21"/>
  <c r="C845" i="21"/>
  <c r="B845" i="21"/>
  <c r="C844" i="21"/>
  <c r="B844" i="21"/>
  <c r="C843" i="21"/>
  <c r="B843" i="21"/>
  <c r="C842" i="21"/>
  <c r="B842" i="21"/>
  <c r="C841" i="21"/>
  <c r="B841" i="21"/>
  <c r="C840" i="21"/>
  <c r="B840" i="21"/>
  <c r="C839" i="21"/>
  <c r="B839" i="21"/>
  <c r="C838" i="21"/>
  <c r="B838" i="21"/>
  <c r="C837" i="21"/>
  <c r="B837" i="21"/>
  <c r="C836" i="21"/>
  <c r="B836" i="21"/>
  <c r="C835" i="21"/>
  <c r="B835" i="21"/>
  <c r="C834" i="21"/>
  <c r="B834" i="21"/>
  <c r="C833" i="21"/>
  <c r="B833" i="21"/>
  <c r="C832" i="21"/>
  <c r="B832" i="21"/>
  <c r="C831" i="21"/>
  <c r="B831" i="21"/>
  <c r="C830" i="21"/>
  <c r="B830" i="21"/>
  <c r="C829" i="21"/>
  <c r="B829" i="21"/>
  <c r="C828" i="21"/>
  <c r="B828" i="21"/>
  <c r="C827" i="21"/>
  <c r="B827" i="21"/>
  <c r="C826" i="21"/>
  <c r="B826" i="21"/>
  <c r="C825" i="21"/>
  <c r="B825" i="21"/>
  <c r="C824" i="21"/>
  <c r="B824" i="21"/>
  <c r="C823" i="21"/>
  <c r="B823" i="21"/>
  <c r="C822" i="21"/>
  <c r="B822" i="21"/>
  <c r="C821" i="21"/>
  <c r="B821" i="21"/>
  <c r="C820" i="21"/>
  <c r="B820" i="21"/>
  <c r="C819" i="21"/>
  <c r="B819" i="21"/>
  <c r="C818" i="21"/>
  <c r="B818" i="21"/>
  <c r="C817" i="21"/>
  <c r="B817" i="21"/>
  <c r="C816" i="21"/>
  <c r="B816" i="21"/>
  <c r="C815" i="21"/>
  <c r="B815" i="21"/>
  <c r="C814" i="21"/>
  <c r="B814" i="21"/>
  <c r="C813" i="21"/>
  <c r="B813" i="21"/>
  <c r="C812" i="21"/>
  <c r="B812" i="21"/>
  <c r="C811" i="21"/>
  <c r="B811" i="21"/>
  <c r="C810" i="21"/>
  <c r="B810" i="21"/>
  <c r="C809" i="21"/>
  <c r="B809" i="21"/>
  <c r="C808" i="21"/>
  <c r="B808" i="21"/>
  <c r="C807" i="21"/>
  <c r="B807" i="21"/>
  <c r="C806" i="21"/>
  <c r="B806" i="21"/>
  <c r="C805" i="21"/>
  <c r="B805" i="21"/>
  <c r="C804" i="21"/>
  <c r="B804" i="21"/>
  <c r="C803" i="21"/>
  <c r="B803" i="21"/>
  <c r="C802" i="21"/>
  <c r="B802" i="21"/>
  <c r="C801" i="21"/>
  <c r="B801" i="21"/>
  <c r="C800" i="21"/>
  <c r="B800" i="21"/>
  <c r="C799" i="21"/>
  <c r="B799" i="21"/>
  <c r="C798" i="21"/>
  <c r="B798" i="21"/>
  <c r="C797" i="21"/>
  <c r="B797" i="21"/>
  <c r="C796" i="21"/>
  <c r="B796" i="21"/>
  <c r="C795" i="21"/>
  <c r="B795" i="21"/>
  <c r="C794" i="21"/>
  <c r="B794" i="21"/>
  <c r="C793" i="21"/>
  <c r="B793" i="21"/>
  <c r="C792" i="21"/>
  <c r="B792" i="21"/>
  <c r="C791" i="21"/>
  <c r="B791" i="21"/>
  <c r="C790" i="21"/>
  <c r="B790" i="21"/>
  <c r="C789" i="21"/>
  <c r="B789" i="21"/>
  <c r="C788" i="21"/>
  <c r="B788" i="21"/>
  <c r="C787" i="21"/>
  <c r="B787" i="21"/>
  <c r="C786" i="21"/>
  <c r="B786" i="21"/>
  <c r="C785" i="21"/>
  <c r="B785" i="21"/>
  <c r="C784" i="21"/>
  <c r="B784" i="21"/>
  <c r="C783" i="21"/>
  <c r="B783" i="21"/>
  <c r="C782" i="21"/>
  <c r="B782" i="21"/>
  <c r="C781" i="21"/>
  <c r="B781" i="21"/>
  <c r="C780" i="21"/>
  <c r="B780" i="21"/>
  <c r="C779" i="21"/>
  <c r="B779" i="21"/>
  <c r="C778" i="21"/>
  <c r="B778" i="21"/>
  <c r="C777" i="21"/>
  <c r="B777" i="21"/>
  <c r="C776" i="21"/>
  <c r="B776" i="21"/>
  <c r="C775" i="21"/>
  <c r="B775" i="21"/>
  <c r="C774" i="21"/>
  <c r="B774" i="21"/>
  <c r="C773" i="21"/>
  <c r="B773" i="21"/>
  <c r="C772" i="21"/>
  <c r="B772" i="21"/>
  <c r="C771" i="21"/>
  <c r="B771" i="21"/>
  <c r="C770" i="21"/>
  <c r="B770" i="21"/>
  <c r="C769" i="21"/>
  <c r="B769" i="21"/>
  <c r="C768" i="21"/>
  <c r="B768" i="21"/>
  <c r="C767" i="21"/>
  <c r="B767" i="21"/>
  <c r="C766" i="21"/>
  <c r="B766" i="21"/>
  <c r="C765" i="21"/>
  <c r="B765" i="21"/>
  <c r="C764" i="21"/>
  <c r="B764" i="21"/>
  <c r="C763" i="21"/>
  <c r="B763" i="21"/>
  <c r="C762" i="21"/>
  <c r="B762" i="21"/>
  <c r="C761" i="21"/>
  <c r="B761" i="21"/>
  <c r="C760" i="21"/>
  <c r="B760" i="21"/>
  <c r="C759" i="21"/>
  <c r="B759" i="21"/>
  <c r="C758" i="21"/>
  <c r="B758" i="21"/>
  <c r="C757" i="21"/>
  <c r="B757" i="21"/>
  <c r="C756" i="21"/>
  <c r="B756" i="21"/>
  <c r="C755" i="21"/>
  <c r="B755" i="21"/>
  <c r="C754" i="21"/>
  <c r="B754" i="21"/>
  <c r="C753" i="21"/>
  <c r="B753" i="21"/>
  <c r="C752" i="21"/>
  <c r="B752" i="21"/>
  <c r="C751" i="21"/>
  <c r="B751" i="21"/>
  <c r="C750" i="21"/>
  <c r="B750" i="21"/>
  <c r="C749" i="21"/>
  <c r="B749" i="21"/>
  <c r="C748" i="21"/>
  <c r="B748" i="21"/>
  <c r="C747" i="21"/>
  <c r="B747" i="21"/>
  <c r="C746" i="21"/>
  <c r="B746" i="21"/>
  <c r="C745" i="21"/>
  <c r="B745" i="21"/>
  <c r="C744" i="21"/>
  <c r="B744" i="21"/>
  <c r="C743" i="21"/>
  <c r="B743" i="21"/>
  <c r="C742" i="21"/>
  <c r="B742" i="21"/>
  <c r="C741" i="21"/>
  <c r="B741" i="21"/>
  <c r="C740" i="21"/>
  <c r="B740" i="21"/>
  <c r="C739" i="21"/>
  <c r="B739" i="21"/>
  <c r="C738" i="21"/>
  <c r="B738" i="21"/>
  <c r="C737" i="21"/>
  <c r="B737" i="21"/>
  <c r="C736" i="21"/>
  <c r="B736" i="21"/>
  <c r="C735" i="21"/>
  <c r="B735" i="21"/>
  <c r="C734" i="21"/>
  <c r="B734" i="21"/>
  <c r="C733" i="21"/>
  <c r="B733" i="21"/>
  <c r="C732" i="21"/>
  <c r="B732" i="21"/>
  <c r="C731" i="21"/>
  <c r="B731" i="21"/>
  <c r="C730" i="21"/>
  <c r="B730" i="21"/>
  <c r="C729" i="21"/>
  <c r="B729" i="21"/>
  <c r="C728" i="21"/>
  <c r="B728" i="21"/>
  <c r="C727" i="21"/>
  <c r="B727" i="21"/>
  <c r="C726" i="21"/>
  <c r="B726" i="21"/>
  <c r="C725" i="21"/>
  <c r="B725" i="21"/>
  <c r="C724" i="21"/>
  <c r="B724" i="21"/>
  <c r="C723" i="21"/>
  <c r="B723" i="21"/>
  <c r="C722" i="21"/>
  <c r="B722" i="21"/>
  <c r="C721" i="21"/>
  <c r="B721" i="21"/>
  <c r="C720" i="21"/>
  <c r="B720" i="21"/>
  <c r="C719" i="21"/>
  <c r="B719" i="21"/>
  <c r="C718" i="21"/>
  <c r="B718" i="21"/>
  <c r="C717" i="21"/>
  <c r="B717" i="21"/>
  <c r="C716" i="21"/>
  <c r="B716" i="21"/>
  <c r="C715" i="21"/>
  <c r="B715" i="21"/>
  <c r="C714" i="21"/>
  <c r="B714" i="21"/>
  <c r="C713" i="21"/>
  <c r="B713" i="21"/>
  <c r="C712" i="21"/>
  <c r="B712" i="21"/>
  <c r="C711" i="21"/>
  <c r="B711" i="21"/>
  <c r="C710" i="21"/>
  <c r="B710" i="21"/>
  <c r="C709" i="21"/>
  <c r="B709" i="21"/>
  <c r="C708" i="21"/>
  <c r="B708" i="21"/>
  <c r="C707" i="21"/>
  <c r="B707" i="21"/>
  <c r="C706" i="21"/>
  <c r="B706" i="21"/>
  <c r="C705" i="21"/>
  <c r="B705" i="21"/>
  <c r="C704" i="21"/>
  <c r="B704" i="21"/>
  <c r="C703" i="21"/>
  <c r="B703" i="21"/>
  <c r="C702" i="21"/>
  <c r="B702" i="21"/>
  <c r="C701" i="21"/>
  <c r="B701" i="21"/>
  <c r="C700" i="21"/>
  <c r="B700" i="21"/>
  <c r="C699" i="21"/>
  <c r="B699" i="21"/>
  <c r="C698" i="21"/>
  <c r="B698" i="21"/>
  <c r="C697" i="21"/>
  <c r="B697" i="21"/>
  <c r="C696" i="21"/>
  <c r="B696" i="21"/>
  <c r="C695" i="21"/>
  <c r="B695" i="21"/>
  <c r="C694" i="21"/>
  <c r="B694" i="21"/>
  <c r="C693" i="21"/>
  <c r="B693" i="21"/>
  <c r="C692" i="21"/>
  <c r="B692" i="21"/>
  <c r="C691" i="21"/>
  <c r="B691" i="21"/>
  <c r="C690" i="21"/>
  <c r="B690" i="21"/>
  <c r="C689" i="21"/>
  <c r="B689" i="21"/>
  <c r="C688" i="21"/>
  <c r="B688" i="21"/>
  <c r="C687" i="21"/>
  <c r="B687" i="21"/>
  <c r="C686" i="21"/>
  <c r="B686" i="21"/>
  <c r="C685" i="21"/>
  <c r="B685" i="21"/>
  <c r="C684" i="21"/>
  <c r="B684" i="21"/>
  <c r="C683" i="21"/>
  <c r="B683" i="21"/>
  <c r="C682" i="21"/>
  <c r="B682" i="21"/>
  <c r="C681" i="21"/>
  <c r="B681" i="21"/>
  <c r="C680" i="21"/>
  <c r="B680" i="21"/>
  <c r="C679" i="21"/>
  <c r="B679" i="21"/>
  <c r="C678" i="21"/>
  <c r="B678" i="21"/>
  <c r="C677" i="21"/>
  <c r="B677" i="21"/>
  <c r="C676" i="21"/>
  <c r="B676" i="21"/>
  <c r="C675" i="21"/>
  <c r="B675" i="21"/>
  <c r="C674" i="21"/>
  <c r="B674" i="21"/>
  <c r="C673" i="21"/>
  <c r="B673" i="21"/>
  <c r="C672" i="21"/>
  <c r="B672" i="21"/>
  <c r="C671" i="21"/>
  <c r="B671" i="21"/>
  <c r="C670" i="21"/>
  <c r="B670" i="21"/>
  <c r="C669" i="21"/>
  <c r="B669" i="21"/>
  <c r="C668" i="21"/>
  <c r="B668" i="21"/>
  <c r="C667" i="21"/>
  <c r="B667" i="21"/>
  <c r="C666" i="21"/>
  <c r="B666" i="21"/>
  <c r="C665" i="21"/>
  <c r="B665" i="21"/>
  <c r="C664" i="21"/>
  <c r="B664" i="21"/>
  <c r="C663" i="21"/>
  <c r="B663" i="21"/>
  <c r="C662" i="21"/>
  <c r="B662" i="21"/>
  <c r="C661" i="21"/>
  <c r="B661" i="21"/>
  <c r="C660" i="21"/>
  <c r="B660" i="21"/>
  <c r="C659" i="21"/>
  <c r="B659" i="21"/>
  <c r="C658" i="21"/>
  <c r="B658" i="21"/>
  <c r="C657" i="21"/>
  <c r="B657" i="21"/>
  <c r="C656" i="21"/>
  <c r="B656" i="21"/>
  <c r="C655" i="21"/>
  <c r="B655" i="21"/>
  <c r="C654" i="21"/>
  <c r="B654" i="21"/>
  <c r="C653" i="21"/>
  <c r="B653" i="21"/>
  <c r="C652" i="21"/>
  <c r="B652" i="21"/>
  <c r="C651" i="21"/>
  <c r="B651" i="21"/>
  <c r="C650" i="21"/>
  <c r="B650" i="21"/>
  <c r="C649" i="21"/>
  <c r="B649" i="21"/>
  <c r="C648" i="21"/>
  <c r="B648" i="21"/>
  <c r="C647" i="21"/>
  <c r="B647" i="21"/>
  <c r="C646" i="21"/>
  <c r="B646" i="21"/>
  <c r="C645" i="21"/>
  <c r="B645" i="21"/>
  <c r="C644" i="21"/>
  <c r="B644" i="21"/>
  <c r="C643" i="21"/>
  <c r="B643" i="21"/>
  <c r="C642" i="21"/>
  <c r="B642" i="21"/>
  <c r="C641" i="21"/>
  <c r="B641" i="21"/>
  <c r="C640" i="21"/>
  <c r="B640" i="21"/>
  <c r="C639" i="21"/>
  <c r="B639" i="21"/>
  <c r="C638" i="21"/>
  <c r="B638" i="21"/>
  <c r="C637" i="21"/>
  <c r="B637" i="21"/>
  <c r="C636" i="21"/>
  <c r="B636" i="21"/>
  <c r="C635" i="21"/>
  <c r="B635" i="21"/>
  <c r="C634" i="21"/>
  <c r="B634" i="21"/>
  <c r="C633" i="21"/>
  <c r="B633" i="21"/>
  <c r="C632" i="21"/>
  <c r="B632" i="21"/>
  <c r="C631" i="21"/>
  <c r="B631" i="21"/>
  <c r="C630" i="21"/>
  <c r="B630" i="21"/>
  <c r="C629" i="21"/>
  <c r="B629" i="21"/>
  <c r="C628" i="21"/>
  <c r="B628" i="21"/>
  <c r="C627" i="21"/>
  <c r="B627" i="21"/>
  <c r="C626" i="21"/>
  <c r="B626" i="21"/>
  <c r="C625" i="21"/>
  <c r="B625" i="21"/>
  <c r="C624" i="21"/>
  <c r="B624" i="21"/>
  <c r="C623" i="21"/>
  <c r="B623" i="21"/>
  <c r="C622" i="21"/>
  <c r="B622" i="21"/>
  <c r="C621" i="21"/>
  <c r="B621" i="21"/>
  <c r="C620" i="21"/>
  <c r="B620" i="21"/>
  <c r="C619" i="21"/>
  <c r="B619" i="21"/>
  <c r="C618" i="21"/>
  <c r="B618" i="21"/>
  <c r="C617" i="21"/>
  <c r="B617" i="21"/>
  <c r="C616" i="21"/>
  <c r="B616" i="21"/>
  <c r="C615" i="21"/>
  <c r="B615" i="21"/>
  <c r="C614" i="21"/>
  <c r="B614" i="21"/>
  <c r="C613" i="21"/>
  <c r="B613" i="21"/>
  <c r="M613" i="21" s="1"/>
  <c r="N613" i="21" s="1"/>
  <c r="C612" i="21"/>
  <c r="B612" i="21"/>
  <c r="C611" i="21"/>
  <c r="B611" i="21"/>
  <c r="M611" i="21" s="1"/>
  <c r="N611" i="21" s="1"/>
  <c r="C610" i="21"/>
  <c r="B610" i="21"/>
  <c r="C609" i="21"/>
  <c r="B609" i="21"/>
  <c r="M609" i="21" s="1"/>
  <c r="N609" i="21" s="1"/>
  <c r="C608" i="21"/>
  <c r="B608" i="21"/>
  <c r="C607" i="21"/>
  <c r="B607" i="21"/>
  <c r="M607" i="21" s="1"/>
  <c r="N607" i="21" s="1"/>
  <c r="C606" i="21"/>
  <c r="B606" i="21"/>
  <c r="C605" i="21"/>
  <c r="B605" i="21"/>
  <c r="M605" i="21" s="1"/>
  <c r="N605" i="21" s="1"/>
  <c r="C604" i="21"/>
  <c r="B604" i="21"/>
  <c r="C603" i="21"/>
  <c r="B603" i="21"/>
  <c r="M603" i="21" s="1"/>
  <c r="N603" i="21" s="1"/>
  <c r="C602" i="21"/>
  <c r="B602" i="21"/>
  <c r="C601" i="21"/>
  <c r="B601" i="21"/>
  <c r="M601" i="21" s="1"/>
  <c r="N601" i="21" s="1"/>
  <c r="C600" i="21"/>
  <c r="B600" i="21"/>
  <c r="C599" i="21"/>
  <c r="B599" i="21"/>
  <c r="M599" i="21" s="1"/>
  <c r="N599" i="21" s="1"/>
  <c r="C598" i="21"/>
  <c r="B598" i="21"/>
  <c r="C597" i="21"/>
  <c r="B597" i="21"/>
  <c r="M597" i="21" s="1"/>
  <c r="N597" i="21" s="1"/>
  <c r="C596" i="21"/>
  <c r="B596" i="21"/>
  <c r="C595" i="21"/>
  <c r="B595" i="21"/>
  <c r="M595" i="21" s="1"/>
  <c r="N595" i="21" s="1"/>
  <c r="C594" i="21"/>
  <c r="B594" i="21"/>
  <c r="C593" i="21"/>
  <c r="B593" i="21"/>
  <c r="M593" i="21" s="1"/>
  <c r="N593" i="21" s="1"/>
  <c r="C592" i="21"/>
  <c r="B592" i="21"/>
  <c r="C591" i="21"/>
  <c r="B591" i="21"/>
  <c r="C590" i="21"/>
  <c r="B590" i="21"/>
  <c r="C589" i="21"/>
  <c r="B589" i="21"/>
  <c r="C588" i="21"/>
  <c r="B588" i="21"/>
  <c r="C587" i="21"/>
  <c r="B587" i="21"/>
  <c r="C586" i="21"/>
  <c r="B586" i="21"/>
  <c r="C585" i="21"/>
  <c r="B585" i="21"/>
  <c r="C584" i="21"/>
  <c r="B584" i="21"/>
  <c r="C583" i="21"/>
  <c r="B583" i="21"/>
  <c r="C582" i="21"/>
  <c r="B582" i="21"/>
  <c r="C581" i="21"/>
  <c r="B581" i="21"/>
  <c r="C580" i="21"/>
  <c r="B580" i="21"/>
  <c r="C579" i="21"/>
  <c r="B579" i="21"/>
  <c r="C578" i="21"/>
  <c r="B578" i="21"/>
  <c r="C577" i="21"/>
  <c r="B577" i="21"/>
  <c r="C576" i="21"/>
  <c r="B576" i="21"/>
  <c r="C575" i="21"/>
  <c r="B575" i="21"/>
  <c r="C574" i="21"/>
  <c r="B574" i="21"/>
  <c r="C573" i="21"/>
  <c r="B573" i="21"/>
  <c r="C572" i="21"/>
  <c r="B572" i="21"/>
  <c r="C571" i="21"/>
  <c r="B571" i="21"/>
  <c r="C570" i="21"/>
  <c r="B570" i="21"/>
  <c r="C569" i="21"/>
  <c r="B569" i="21"/>
  <c r="C568" i="21"/>
  <c r="B568" i="21"/>
  <c r="C567" i="21"/>
  <c r="B567" i="21"/>
  <c r="C566" i="21"/>
  <c r="B566" i="21"/>
  <c r="C565" i="21"/>
  <c r="B565" i="21"/>
  <c r="C564" i="21"/>
  <c r="B564" i="21"/>
  <c r="C563" i="21"/>
  <c r="B563" i="21"/>
  <c r="C562" i="21"/>
  <c r="B562" i="21"/>
  <c r="C561" i="21"/>
  <c r="B561" i="21"/>
  <c r="C560" i="21"/>
  <c r="B560" i="21"/>
  <c r="C559" i="21"/>
  <c r="B559" i="21"/>
  <c r="C558" i="21"/>
  <c r="B558" i="21"/>
  <c r="C557" i="21"/>
  <c r="B557" i="21"/>
  <c r="C556" i="21"/>
  <c r="B556" i="21"/>
  <c r="C555" i="21"/>
  <c r="B555" i="21"/>
  <c r="C554" i="21"/>
  <c r="B554" i="21"/>
  <c r="C553" i="21"/>
  <c r="B553" i="21"/>
  <c r="C552" i="21"/>
  <c r="B552" i="21"/>
  <c r="C551" i="21"/>
  <c r="B551" i="21"/>
  <c r="C550" i="21"/>
  <c r="B550" i="21"/>
  <c r="C549" i="21"/>
  <c r="B549" i="21"/>
  <c r="C548" i="21"/>
  <c r="B548" i="21"/>
  <c r="C547" i="21"/>
  <c r="B547" i="21"/>
  <c r="C546" i="21"/>
  <c r="B546" i="21"/>
  <c r="C545" i="21"/>
  <c r="B545" i="21"/>
  <c r="C544" i="21"/>
  <c r="B544" i="21"/>
  <c r="C543" i="21"/>
  <c r="B543" i="21"/>
  <c r="C542" i="21"/>
  <c r="B542" i="21"/>
  <c r="C541" i="21"/>
  <c r="B541" i="21"/>
  <c r="C540" i="21"/>
  <c r="B540" i="21"/>
  <c r="C539" i="21"/>
  <c r="B539" i="21"/>
  <c r="C538" i="21"/>
  <c r="B538" i="21"/>
  <c r="C537" i="21"/>
  <c r="B537" i="21"/>
  <c r="C536" i="21"/>
  <c r="B536" i="21"/>
  <c r="C535" i="21"/>
  <c r="B535" i="21"/>
  <c r="C534" i="21"/>
  <c r="B534" i="21"/>
  <c r="C533" i="21"/>
  <c r="B533" i="21"/>
  <c r="M533" i="21" s="1"/>
  <c r="N533" i="21" s="1"/>
  <c r="C532" i="21"/>
  <c r="B532" i="21"/>
  <c r="C531" i="21"/>
  <c r="B531" i="21"/>
  <c r="M531" i="21" s="1"/>
  <c r="N531" i="21" s="1"/>
  <c r="C530" i="21"/>
  <c r="B530" i="21"/>
  <c r="C529" i="21"/>
  <c r="B529" i="21"/>
  <c r="M529" i="21" s="1"/>
  <c r="N529" i="21" s="1"/>
  <c r="C528" i="21"/>
  <c r="B528" i="21"/>
  <c r="C527" i="21"/>
  <c r="B527" i="21"/>
  <c r="M527" i="21" s="1"/>
  <c r="N527" i="21" s="1"/>
  <c r="C526" i="21"/>
  <c r="B526" i="21"/>
  <c r="C525" i="21"/>
  <c r="B525" i="21"/>
  <c r="M525" i="21" s="1"/>
  <c r="N525" i="21" s="1"/>
  <c r="C524" i="21"/>
  <c r="B524" i="21"/>
  <c r="C523" i="21"/>
  <c r="B523" i="21"/>
  <c r="M523" i="21" s="1"/>
  <c r="N523" i="21" s="1"/>
  <c r="C522" i="21"/>
  <c r="B522" i="21"/>
  <c r="C521" i="21"/>
  <c r="B521" i="21"/>
  <c r="M521" i="21" s="1"/>
  <c r="N521" i="21" s="1"/>
  <c r="C520" i="21"/>
  <c r="B520" i="21"/>
  <c r="C519" i="21"/>
  <c r="B519" i="21"/>
  <c r="C518" i="21"/>
  <c r="B518" i="21"/>
  <c r="C517" i="21"/>
  <c r="B517" i="21"/>
  <c r="C516" i="21"/>
  <c r="B516" i="21"/>
  <c r="C515" i="21"/>
  <c r="B515" i="21"/>
  <c r="C514" i="21"/>
  <c r="B514" i="21"/>
  <c r="C513" i="21"/>
  <c r="B513" i="21"/>
  <c r="C512" i="21"/>
  <c r="B512" i="21"/>
  <c r="C511" i="21"/>
  <c r="B511" i="21"/>
  <c r="C510" i="21"/>
  <c r="B510" i="21"/>
  <c r="C509" i="21"/>
  <c r="B509" i="21"/>
  <c r="C508" i="21"/>
  <c r="B508" i="21"/>
  <c r="C507" i="21"/>
  <c r="B507" i="21"/>
  <c r="C506" i="21"/>
  <c r="B506" i="21"/>
  <c r="C505" i="21"/>
  <c r="B505" i="21"/>
  <c r="C504" i="21"/>
  <c r="B504" i="21"/>
  <c r="C503" i="21"/>
  <c r="B503" i="21"/>
  <c r="C502" i="21"/>
  <c r="B502" i="21"/>
  <c r="C501" i="21"/>
  <c r="B501" i="21"/>
  <c r="C500" i="21"/>
  <c r="B500" i="21"/>
  <c r="C499" i="21"/>
  <c r="B499" i="21"/>
  <c r="C498" i="21"/>
  <c r="B498" i="21"/>
  <c r="C497" i="21"/>
  <c r="B497" i="21"/>
  <c r="C496" i="21"/>
  <c r="B496" i="21"/>
  <c r="C495" i="21"/>
  <c r="B495" i="21"/>
  <c r="C494" i="21"/>
  <c r="B494" i="21"/>
  <c r="C493" i="21"/>
  <c r="B493" i="21"/>
  <c r="C492" i="21"/>
  <c r="B492" i="21"/>
  <c r="C491" i="21"/>
  <c r="B491" i="21"/>
  <c r="M491" i="21" s="1"/>
  <c r="N491" i="21" s="1"/>
  <c r="C490" i="21"/>
  <c r="B490" i="21"/>
  <c r="C489" i="21"/>
  <c r="B489" i="21"/>
  <c r="M489" i="21" s="1"/>
  <c r="N489" i="21" s="1"/>
  <c r="C488" i="21"/>
  <c r="B488" i="21"/>
  <c r="C487" i="21"/>
  <c r="B487" i="21"/>
  <c r="M487" i="21" s="1"/>
  <c r="N487" i="21" s="1"/>
  <c r="C486" i="21"/>
  <c r="B486" i="21"/>
  <c r="C485" i="21"/>
  <c r="B485" i="21"/>
  <c r="C484" i="21"/>
  <c r="B484" i="21"/>
  <c r="C483" i="21"/>
  <c r="B483" i="21"/>
  <c r="C482" i="21"/>
  <c r="B482" i="21"/>
  <c r="C481" i="21"/>
  <c r="B481" i="21"/>
  <c r="M481" i="21" s="1"/>
  <c r="N481" i="21" s="1"/>
  <c r="C480" i="21"/>
  <c r="B480" i="21"/>
  <c r="C479" i="21"/>
  <c r="B479" i="21"/>
  <c r="C478" i="21"/>
  <c r="B478" i="21"/>
  <c r="C477" i="21"/>
  <c r="B477" i="21"/>
  <c r="C476" i="21"/>
  <c r="B476" i="21"/>
  <c r="C475" i="21"/>
  <c r="B475" i="21"/>
  <c r="C474" i="21"/>
  <c r="B474" i="21"/>
  <c r="C473" i="21"/>
  <c r="B473" i="21"/>
  <c r="C472" i="21"/>
  <c r="B472" i="21"/>
  <c r="C471" i="21"/>
  <c r="B471" i="21"/>
  <c r="C470" i="21"/>
  <c r="B470" i="21"/>
  <c r="C469" i="21"/>
  <c r="B469" i="21"/>
  <c r="C468" i="21"/>
  <c r="B468" i="21"/>
  <c r="C467" i="21"/>
  <c r="B467" i="21"/>
  <c r="C466" i="21"/>
  <c r="B466" i="21"/>
  <c r="C465" i="21"/>
  <c r="B465" i="21"/>
  <c r="C464" i="21"/>
  <c r="B464" i="21"/>
  <c r="C463" i="21"/>
  <c r="B463" i="21"/>
  <c r="C462" i="21"/>
  <c r="B462" i="21"/>
  <c r="C461" i="21"/>
  <c r="B461" i="21"/>
  <c r="C460" i="21"/>
  <c r="B460" i="21"/>
  <c r="C459" i="21"/>
  <c r="B459" i="21"/>
  <c r="C458" i="21"/>
  <c r="B458" i="21"/>
  <c r="C457" i="21"/>
  <c r="B457" i="21"/>
  <c r="C456" i="21"/>
  <c r="B456" i="21"/>
  <c r="C455" i="21"/>
  <c r="B455" i="21"/>
  <c r="C454" i="21"/>
  <c r="B454" i="21"/>
  <c r="C453" i="21"/>
  <c r="B453" i="21"/>
  <c r="C452" i="21"/>
  <c r="B452" i="21"/>
  <c r="C451" i="21"/>
  <c r="B451" i="21"/>
  <c r="C450" i="21"/>
  <c r="B450" i="21"/>
  <c r="C449" i="21"/>
  <c r="B449" i="21"/>
  <c r="C448" i="21"/>
  <c r="B448" i="21"/>
  <c r="C447" i="21"/>
  <c r="B447" i="21"/>
  <c r="C446" i="21"/>
  <c r="B446" i="21"/>
  <c r="C445" i="21"/>
  <c r="B445" i="21"/>
  <c r="C444" i="21"/>
  <c r="B444" i="21"/>
  <c r="C443" i="21"/>
  <c r="B443" i="21"/>
  <c r="C442" i="21"/>
  <c r="B442" i="21"/>
  <c r="C441" i="21"/>
  <c r="B441" i="21"/>
  <c r="C440" i="21"/>
  <c r="B440" i="21"/>
  <c r="C439" i="21"/>
  <c r="B439" i="21"/>
  <c r="C438" i="21"/>
  <c r="B438" i="21"/>
  <c r="C437" i="21"/>
  <c r="B437" i="21"/>
  <c r="C436" i="21"/>
  <c r="B436" i="21"/>
  <c r="C435" i="21"/>
  <c r="B435" i="21"/>
  <c r="C434" i="21"/>
  <c r="B434" i="21"/>
  <c r="C433" i="21"/>
  <c r="B433" i="21"/>
  <c r="C432" i="21"/>
  <c r="B432" i="21"/>
  <c r="C431" i="21"/>
  <c r="B431" i="21"/>
  <c r="C430" i="21"/>
  <c r="B430" i="21"/>
  <c r="C429" i="21"/>
  <c r="B429" i="21"/>
  <c r="C428" i="21"/>
  <c r="B428" i="21"/>
  <c r="C427" i="21"/>
  <c r="B427" i="21"/>
  <c r="C426" i="21"/>
  <c r="B426" i="21"/>
  <c r="C425" i="21"/>
  <c r="B425" i="21"/>
  <c r="C424" i="21"/>
  <c r="B424" i="21"/>
  <c r="C423" i="21"/>
  <c r="B423" i="21"/>
  <c r="C422" i="21"/>
  <c r="B422" i="21"/>
  <c r="C421" i="21"/>
  <c r="B421" i="21"/>
  <c r="C420" i="21"/>
  <c r="B420" i="21"/>
  <c r="C419" i="21"/>
  <c r="B419" i="21"/>
  <c r="C418" i="21"/>
  <c r="B418" i="21"/>
  <c r="C417" i="21"/>
  <c r="B417" i="21"/>
  <c r="C416" i="21"/>
  <c r="B416" i="21"/>
  <c r="C415" i="21"/>
  <c r="B415" i="21"/>
  <c r="C414" i="21"/>
  <c r="B414" i="21"/>
  <c r="C413" i="21"/>
  <c r="B413" i="21"/>
  <c r="C412" i="21"/>
  <c r="B412" i="21"/>
  <c r="C411" i="21"/>
  <c r="B411" i="21"/>
  <c r="C410" i="21"/>
  <c r="B410" i="21"/>
  <c r="C409" i="21"/>
  <c r="B409" i="21"/>
  <c r="C408" i="21"/>
  <c r="B408" i="21"/>
  <c r="C407" i="21"/>
  <c r="B407" i="21"/>
  <c r="C406" i="21"/>
  <c r="B406" i="21"/>
  <c r="C405" i="21"/>
  <c r="B405" i="21"/>
  <c r="C404" i="21"/>
  <c r="B404" i="21"/>
  <c r="C403" i="21"/>
  <c r="B403" i="21"/>
  <c r="C402" i="21"/>
  <c r="B402" i="21"/>
  <c r="C401" i="21"/>
  <c r="B401" i="21"/>
  <c r="C400" i="21"/>
  <c r="B400" i="21"/>
  <c r="C399" i="21"/>
  <c r="B399" i="21"/>
  <c r="C398" i="21"/>
  <c r="B398" i="21"/>
  <c r="C397" i="21"/>
  <c r="B397" i="21"/>
  <c r="C396" i="21"/>
  <c r="B396" i="21"/>
  <c r="C395" i="21"/>
  <c r="B395" i="21"/>
  <c r="C394" i="21"/>
  <c r="B394" i="21"/>
  <c r="C393" i="21"/>
  <c r="B393" i="21"/>
  <c r="C392" i="21"/>
  <c r="B392" i="21"/>
  <c r="C391" i="21"/>
  <c r="B391" i="21"/>
  <c r="C390" i="21"/>
  <c r="B390" i="21"/>
  <c r="C389" i="21"/>
  <c r="B389" i="21"/>
  <c r="C388" i="21"/>
  <c r="B388" i="21"/>
  <c r="C387" i="21"/>
  <c r="B387" i="21"/>
  <c r="C386" i="21"/>
  <c r="B386" i="21"/>
  <c r="C385" i="21"/>
  <c r="B385" i="21"/>
  <c r="C384" i="21"/>
  <c r="B384" i="21"/>
  <c r="C383" i="21"/>
  <c r="B383" i="21"/>
  <c r="C382" i="21"/>
  <c r="B382" i="21"/>
  <c r="C381" i="21"/>
  <c r="B381" i="21"/>
  <c r="C380" i="21"/>
  <c r="B380" i="21"/>
  <c r="C379" i="21"/>
  <c r="B379" i="21"/>
  <c r="C378" i="21"/>
  <c r="B378" i="21"/>
  <c r="C377" i="21"/>
  <c r="B377" i="21"/>
  <c r="C376" i="21"/>
  <c r="B376" i="21"/>
  <c r="C375" i="21"/>
  <c r="B375" i="21"/>
  <c r="C374" i="21"/>
  <c r="B374" i="21"/>
  <c r="C373" i="21"/>
  <c r="B373" i="21"/>
  <c r="M373" i="21" s="1"/>
  <c r="N373" i="21" s="1"/>
  <c r="C372" i="21"/>
  <c r="B372" i="21"/>
  <c r="C371" i="21"/>
  <c r="B371" i="21"/>
  <c r="M371" i="21" s="1"/>
  <c r="N371" i="21" s="1"/>
  <c r="C370" i="21"/>
  <c r="B370" i="21"/>
  <c r="C369" i="21"/>
  <c r="B369" i="21"/>
  <c r="C368" i="21"/>
  <c r="B368" i="21"/>
  <c r="C367" i="21"/>
  <c r="B367" i="21"/>
  <c r="C366" i="21"/>
  <c r="B366" i="21"/>
  <c r="C365" i="21"/>
  <c r="B365" i="21"/>
  <c r="C364" i="21"/>
  <c r="B364" i="21"/>
  <c r="C363" i="21"/>
  <c r="B363" i="21"/>
  <c r="C362" i="21"/>
  <c r="B362" i="21"/>
  <c r="C361" i="21"/>
  <c r="B361" i="21"/>
  <c r="C360" i="21"/>
  <c r="B360" i="21"/>
  <c r="C359" i="21"/>
  <c r="B359" i="21"/>
  <c r="C358" i="21"/>
  <c r="B358" i="21"/>
  <c r="C357" i="21"/>
  <c r="B357" i="21"/>
  <c r="M357" i="21" s="1"/>
  <c r="N357" i="21" s="1"/>
  <c r="C356" i="21"/>
  <c r="B356" i="21"/>
  <c r="C355" i="21"/>
  <c r="B355" i="21"/>
  <c r="M355" i="21" s="1"/>
  <c r="N355" i="21" s="1"/>
  <c r="C354" i="21"/>
  <c r="B354" i="21"/>
  <c r="C353" i="21"/>
  <c r="B353" i="21"/>
  <c r="M353" i="21" s="1"/>
  <c r="N353" i="21" s="1"/>
  <c r="C352" i="21"/>
  <c r="B352" i="21"/>
  <c r="C351" i="21"/>
  <c r="B351" i="21"/>
  <c r="M351" i="21" s="1"/>
  <c r="N351" i="21" s="1"/>
  <c r="C350" i="21"/>
  <c r="B350" i="21"/>
  <c r="C349" i="21"/>
  <c r="B349" i="21"/>
  <c r="M349" i="21" s="1"/>
  <c r="N349" i="21" s="1"/>
  <c r="C348" i="21"/>
  <c r="B348" i="21"/>
  <c r="C347" i="21"/>
  <c r="B347" i="21"/>
  <c r="C346" i="21"/>
  <c r="B346" i="21"/>
  <c r="C345" i="21"/>
  <c r="B345" i="21"/>
  <c r="C344" i="21"/>
  <c r="B344" i="21"/>
  <c r="C343" i="21"/>
  <c r="B343" i="21"/>
  <c r="C342" i="21"/>
  <c r="B342" i="21"/>
  <c r="C341" i="21"/>
  <c r="B341" i="21"/>
  <c r="C340" i="21"/>
  <c r="B340" i="21"/>
  <c r="C339" i="21"/>
  <c r="B339" i="21"/>
  <c r="C338" i="21"/>
  <c r="B338" i="21"/>
  <c r="C337" i="21"/>
  <c r="B337" i="21"/>
  <c r="C336" i="21"/>
  <c r="B336" i="21"/>
  <c r="C335" i="21"/>
  <c r="B335" i="21"/>
  <c r="C334" i="21"/>
  <c r="B334" i="21"/>
  <c r="C333" i="21"/>
  <c r="B333" i="21"/>
  <c r="C332" i="21"/>
  <c r="B332" i="21"/>
  <c r="C331" i="21"/>
  <c r="B331" i="21"/>
  <c r="C330" i="21"/>
  <c r="B330" i="21"/>
  <c r="C329" i="21"/>
  <c r="B329" i="21"/>
  <c r="C328" i="21"/>
  <c r="B328" i="21"/>
  <c r="C327" i="21"/>
  <c r="B327" i="21"/>
  <c r="C326" i="21"/>
  <c r="B326" i="21"/>
  <c r="C325" i="21"/>
  <c r="B325" i="21"/>
  <c r="C324" i="21"/>
  <c r="B324" i="21"/>
  <c r="C323" i="21"/>
  <c r="B323" i="21"/>
  <c r="C322" i="21"/>
  <c r="B322" i="21"/>
  <c r="C321" i="21"/>
  <c r="B321" i="21"/>
  <c r="C320" i="21"/>
  <c r="B320" i="21"/>
  <c r="C319" i="21"/>
  <c r="B319" i="21"/>
  <c r="C318" i="21"/>
  <c r="B318" i="21"/>
  <c r="C317" i="21"/>
  <c r="B317" i="21"/>
  <c r="C316" i="21"/>
  <c r="B316" i="21"/>
  <c r="C315" i="21"/>
  <c r="B315" i="21"/>
  <c r="C314" i="21"/>
  <c r="B314" i="21"/>
  <c r="C313" i="21"/>
  <c r="B313" i="21"/>
  <c r="C312" i="21"/>
  <c r="B312" i="21"/>
  <c r="C311" i="21"/>
  <c r="B311" i="21"/>
  <c r="C310" i="21"/>
  <c r="B310" i="21"/>
  <c r="C309" i="21"/>
  <c r="B309" i="21"/>
  <c r="M1133" i="21" l="1"/>
  <c r="N1133" i="21" s="1"/>
  <c r="M1135" i="21"/>
  <c r="N1135" i="21" s="1"/>
  <c r="M1137" i="21"/>
  <c r="N1137" i="21" s="1"/>
  <c r="M1139" i="21"/>
  <c r="N1139" i="21" s="1"/>
  <c r="M1141" i="21"/>
  <c r="N1141" i="21" s="1"/>
  <c r="M1143" i="21"/>
  <c r="N1143" i="21" s="1"/>
  <c r="M1145" i="21"/>
  <c r="N1145" i="21" s="1"/>
  <c r="M1147" i="21"/>
  <c r="N1147" i="21" s="1"/>
  <c r="M1149" i="21"/>
  <c r="N1149" i="21" s="1"/>
  <c r="M1151" i="21"/>
  <c r="N1151" i="21" s="1"/>
  <c r="M1153" i="21"/>
  <c r="N1153" i="21" s="1"/>
  <c r="M1155" i="21"/>
  <c r="N1155" i="21" s="1"/>
  <c r="M1157" i="21"/>
  <c r="N1157" i="21" s="1"/>
  <c r="M1159" i="21"/>
  <c r="N1159" i="21" s="1"/>
  <c r="M1183" i="21"/>
  <c r="N1183" i="21" s="1"/>
  <c r="M1199" i="21"/>
  <c r="N1199" i="21" s="1"/>
  <c r="M1203" i="21"/>
  <c r="N1203" i="21" s="1"/>
  <c r="M1281" i="21"/>
  <c r="N1281" i="21" s="1"/>
  <c r="M1285" i="21"/>
  <c r="N1285" i="21" s="1"/>
  <c r="M1287" i="21"/>
  <c r="N1287" i="21" s="1"/>
  <c r="M1289" i="21"/>
  <c r="N1289" i="21" s="1"/>
  <c r="M1295" i="21"/>
  <c r="N1295" i="21" s="1"/>
  <c r="M1297" i="21"/>
  <c r="N1297" i="21" s="1"/>
  <c r="M1299" i="21"/>
  <c r="N1299" i="21" s="1"/>
  <c r="M1301" i="21"/>
  <c r="N1301" i="21" s="1"/>
  <c r="M1303" i="21"/>
  <c r="N1303" i="21" s="1"/>
  <c r="M1305" i="21"/>
  <c r="N1305" i="21" s="1"/>
  <c r="M1307" i="21"/>
  <c r="N1307" i="21" s="1"/>
  <c r="M1196" i="21"/>
  <c r="N1196" i="21" s="1"/>
  <c r="M1200" i="21"/>
  <c r="N1200" i="21" s="1"/>
  <c r="M1204" i="21"/>
  <c r="N1204" i="21" s="1"/>
  <c r="M1288" i="21"/>
  <c r="N1288" i="21" s="1"/>
  <c r="M1294" i="21"/>
  <c r="N1294" i="21" s="1"/>
  <c r="M1296" i="21"/>
  <c r="N1296" i="21" s="1"/>
  <c r="M1298" i="21"/>
  <c r="N1298" i="21" s="1"/>
  <c r="M1300" i="21"/>
  <c r="N1300" i="21" s="1"/>
  <c r="M1302" i="21"/>
  <c r="N1302" i="21" s="1"/>
  <c r="M1304" i="21"/>
  <c r="N1304" i="21" s="1"/>
  <c r="M1306" i="21"/>
  <c r="N1306" i="21" s="1"/>
  <c r="M1308" i="21"/>
  <c r="N1308" i="21" s="1"/>
  <c r="M535" i="21"/>
  <c r="N535" i="21" s="1"/>
  <c r="M537" i="21"/>
  <c r="N537" i="21" s="1"/>
  <c r="M539" i="21"/>
  <c r="N539" i="21" s="1"/>
  <c r="M541" i="21"/>
  <c r="N541" i="21" s="1"/>
  <c r="M543" i="21"/>
  <c r="N543" i="21" s="1"/>
  <c r="M545" i="21"/>
  <c r="N545" i="21" s="1"/>
  <c r="M547" i="21"/>
  <c r="N547" i="21" s="1"/>
  <c r="M549" i="21"/>
  <c r="N549" i="21" s="1"/>
  <c r="M551" i="21"/>
  <c r="N551" i="21" s="1"/>
  <c r="M553" i="21"/>
  <c r="N553" i="21" s="1"/>
  <c r="M555" i="21"/>
  <c r="N555" i="21" s="1"/>
  <c r="M557" i="21"/>
  <c r="N557" i="21" s="1"/>
  <c r="M559" i="21"/>
  <c r="N559" i="21" s="1"/>
  <c r="M561" i="21"/>
  <c r="N561" i="21" s="1"/>
  <c r="M563" i="21"/>
  <c r="N563" i="21" s="1"/>
  <c r="M565" i="21"/>
  <c r="N565" i="21" s="1"/>
  <c r="M567" i="21"/>
  <c r="N567" i="21" s="1"/>
  <c r="M569" i="21"/>
  <c r="N569" i="21" s="1"/>
  <c r="M571" i="21"/>
  <c r="N571" i="21" s="1"/>
  <c r="M573" i="21"/>
  <c r="N573" i="21" s="1"/>
  <c r="M575" i="21"/>
  <c r="N575" i="21" s="1"/>
  <c r="M577" i="21"/>
  <c r="N577" i="21" s="1"/>
  <c r="M579" i="21"/>
  <c r="N579" i="21" s="1"/>
  <c r="M581" i="21"/>
  <c r="N581" i="21" s="1"/>
  <c r="M583" i="21"/>
  <c r="N583" i="21" s="1"/>
  <c r="M585" i="21"/>
  <c r="N585" i="21" s="1"/>
  <c r="M587" i="21"/>
  <c r="N587" i="21" s="1"/>
  <c r="M589" i="21"/>
  <c r="N589" i="21" s="1"/>
  <c r="M591" i="21"/>
  <c r="N591" i="21" s="1"/>
  <c r="M870" i="21"/>
  <c r="N870" i="21" s="1"/>
  <c r="M1010" i="21"/>
  <c r="N1010" i="21" s="1"/>
  <c r="M1018" i="21"/>
  <c r="N1018" i="21" s="1"/>
  <c r="M1069" i="21"/>
  <c r="N1069" i="21" s="1"/>
  <c r="M615" i="21"/>
  <c r="N615" i="21" s="1"/>
  <c r="M617" i="21"/>
  <c r="N617" i="21" s="1"/>
  <c r="M619" i="21"/>
  <c r="N619" i="21" s="1"/>
  <c r="M621" i="21"/>
  <c r="N621" i="21" s="1"/>
  <c r="M623" i="21"/>
  <c r="N623" i="21" s="1"/>
  <c r="M625" i="21"/>
  <c r="N625" i="21" s="1"/>
  <c r="M627" i="21"/>
  <c r="N627" i="21" s="1"/>
  <c r="M629" i="21"/>
  <c r="N629" i="21" s="1"/>
  <c r="M631" i="21"/>
  <c r="N631" i="21" s="1"/>
  <c r="M633" i="21"/>
  <c r="N633" i="21" s="1"/>
  <c r="M635" i="21"/>
  <c r="N635" i="21" s="1"/>
  <c r="M637" i="21"/>
  <c r="N637" i="21" s="1"/>
  <c r="M639" i="21"/>
  <c r="N639" i="21" s="1"/>
  <c r="M641" i="21"/>
  <c r="N641" i="21" s="1"/>
  <c r="M643" i="21"/>
  <c r="N643" i="21" s="1"/>
  <c r="M645" i="21"/>
  <c r="N645" i="21" s="1"/>
  <c r="M647" i="21"/>
  <c r="N647" i="21" s="1"/>
  <c r="M649" i="21"/>
  <c r="N649" i="21" s="1"/>
  <c r="M651" i="21"/>
  <c r="N651" i="21" s="1"/>
  <c r="M653" i="21"/>
  <c r="N653" i="21" s="1"/>
  <c r="M655" i="21"/>
  <c r="N655" i="21" s="1"/>
  <c r="M657" i="21"/>
  <c r="N657" i="21" s="1"/>
  <c r="M659" i="21"/>
  <c r="N659" i="21" s="1"/>
  <c r="M661" i="21"/>
  <c r="N661" i="21" s="1"/>
  <c r="M663" i="21"/>
  <c r="N663" i="21" s="1"/>
  <c r="M665" i="21"/>
  <c r="N665" i="21" s="1"/>
  <c r="M667" i="21"/>
  <c r="N667" i="21" s="1"/>
  <c r="M669" i="21"/>
  <c r="N669" i="21" s="1"/>
  <c r="M671" i="21"/>
  <c r="N671" i="21" s="1"/>
  <c r="M673" i="21"/>
  <c r="N673" i="21" s="1"/>
  <c r="M675" i="21"/>
  <c r="N675" i="21" s="1"/>
  <c r="M677" i="21"/>
  <c r="N677" i="21" s="1"/>
  <c r="M679" i="21"/>
  <c r="N679" i="21" s="1"/>
  <c r="M681" i="21"/>
  <c r="N681" i="21" s="1"/>
  <c r="M683" i="21"/>
  <c r="N683" i="21" s="1"/>
  <c r="M685" i="21"/>
  <c r="N685" i="21" s="1"/>
  <c r="M687" i="21"/>
  <c r="N687" i="21" s="1"/>
  <c r="M689" i="21"/>
  <c r="N689" i="21" s="1"/>
  <c r="M691" i="21"/>
  <c r="N691" i="21" s="1"/>
  <c r="M693" i="21"/>
  <c r="N693" i="21" s="1"/>
  <c r="M695" i="21"/>
  <c r="N695" i="21" s="1"/>
  <c r="M697" i="21"/>
  <c r="N697" i="21" s="1"/>
  <c r="M699" i="21"/>
  <c r="N699" i="21" s="1"/>
  <c r="M701" i="21"/>
  <c r="N701" i="21" s="1"/>
  <c r="M703" i="21"/>
  <c r="N703" i="21" s="1"/>
  <c r="M705" i="21"/>
  <c r="N705" i="21" s="1"/>
  <c r="M707" i="21"/>
  <c r="N707" i="21" s="1"/>
  <c r="M709" i="21"/>
  <c r="N709" i="21" s="1"/>
  <c r="M711" i="21"/>
  <c r="N711" i="21" s="1"/>
  <c r="M715" i="21"/>
  <c r="N715" i="21" s="1"/>
  <c r="M717" i="21"/>
  <c r="N717" i="21" s="1"/>
  <c r="M719" i="21"/>
  <c r="N719" i="21" s="1"/>
  <c r="M721" i="21"/>
  <c r="N721" i="21" s="1"/>
  <c r="M723" i="21"/>
  <c r="N723" i="21" s="1"/>
  <c r="M725" i="21"/>
  <c r="N725" i="21" s="1"/>
  <c r="M727" i="21"/>
  <c r="N727" i="21" s="1"/>
  <c r="M729" i="21"/>
  <c r="N729" i="21" s="1"/>
  <c r="M731" i="21"/>
  <c r="N731" i="21" s="1"/>
  <c r="M733" i="21"/>
  <c r="N733" i="21" s="1"/>
  <c r="M735" i="21"/>
  <c r="N735" i="21" s="1"/>
  <c r="M737" i="21"/>
  <c r="N737" i="21" s="1"/>
  <c r="M739" i="21"/>
  <c r="N739" i="21" s="1"/>
  <c r="M741" i="21"/>
  <c r="N741" i="21" s="1"/>
  <c r="M743" i="21"/>
  <c r="N743" i="21" s="1"/>
  <c r="M745" i="21"/>
  <c r="N745" i="21" s="1"/>
  <c r="M747" i="21"/>
  <c r="N747" i="21" s="1"/>
  <c r="M749" i="21"/>
  <c r="N749" i="21" s="1"/>
  <c r="M751" i="21"/>
  <c r="N751" i="21" s="1"/>
  <c r="M753" i="21"/>
  <c r="N753" i="21" s="1"/>
  <c r="M755" i="21"/>
  <c r="N755" i="21" s="1"/>
  <c r="M757" i="21"/>
  <c r="N757" i="21" s="1"/>
  <c r="M759" i="21"/>
  <c r="N759" i="21" s="1"/>
  <c r="M761" i="21"/>
  <c r="N761" i="21" s="1"/>
  <c r="M763" i="21"/>
  <c r="N763" i="21" s="1"/>
  <c r="M765" i="21"/>
  <c r="N765" i="21" s="1"/>
  <c r="M767" i="21"/>
  <c r="N767" i="21" s="1"/>
  <c r="M1009" i="21"/>
  <c r="N1009" i="21" s="1"/>
  <c r="M1011" i="21"/>
  <c r="N1011" i="21" s="1"/>
  <c r="M1013" i="21"/>
  <c r="N1013" i="21" s="1"/>
  <c r="M1017" i="21"/>
  <c r="N1017" i="21" s="1"/>
  <c r="M1019" i="21"/>
  <c r="N1019" i="21" s="1"/>
  <c r="M1024" i="21"/>
  <c r="N1024" i="21" s="1"/>
  <c r="M1032" i="21"/>
  <c r="N1032" i="21" s="1"/>
  <c r="M1056" i="21"/>
  <c r="N1056" i="21" s="1"/>
  <c r="M1064" i="21"/>
  <c r="N1064" i="21" s="1"/>
  <c r="M769" i="21"/>
  <c r="N769" i="21" s="1"/>
  <c r="M771" i="21"/>
  <c r="N771" i="21" s="1"/>
  <c r="M773" i="21"/>
  <c r="N773" i="21" s="1"/>
  <c r="M775" i="21"/>
  <c r="N775" i="21" s="1"/>
  <c r="M777" i="21"/>
  <c r="N777" i="21" s="1"/>
  <c r="M779" i="21"/>
  <c r="N779" i="21" s="1"/>
  <c r="M781" i="21"/>
  <c r="N781" i="21" s="1"/>
  <c r="M783" i="21"/>
  <c r="N783" i="21" s="1"/>
  <c r="M785" i="21"/>
  <c r="N785" i="21" s="1"/>
  <c r="M787" i="21"/>
  <c r="N787" i="21" s="1"/>
  <c r="M789" i="21"/>
  <c r="N789" i="21" s="1"/>
  <c r="M791" i="21"/>
  <c r="N791" i="21" s="1"/>
  <c r="M793" i="21"/>
  <c r="N793" i="21" s="1"/>
  <c r="M795" i="21"/>
  <c r="N795" i="21" s="1"/>
  <c r="M797" i="21"/>
  <c r="N797" i="21" s="1"/>
  <c r="M799" i="21"/>
  <c r="N799" i="21" s="1"/>
  <c r="M801" i="21"/>
  <c r="N801" i="21" s="1"/>
  <c r="M803" i="21"/>
  <c r="N803" i="21" s="1"/>
  <c r="M805" i="21"/>
  <c r="N805" i="21" s="1"/>
  <c r="M807" i="21"/>
  <c r="N807" i="21" s="1"/>
  <c r="M809" i="21"/>
  <c r="N809" i="21" s="1"/>
  <c r="M811" i="21"/>
  <c r="N811" i="21" s="1"/>
  <c r="M813" i="21"/>
  <c r="N813" i="21" s="1"/>
  <c r="M815" i="21"/>
  <c r="N815" i="21" s="1"/>
  <c r="M817" i="21"/>
  <c r="N817" i="21" s="1"/>
  <c r="M819" i="21"/>
  <c r="N819" i="21" s="1"/>
  <c r="M821" i="21"/>
  <c r="N821" i="21" s="1"/>
  <c r="M823" i="21"/>
  <c r="N823" i="21" s="1"/>
  <c r="M825" i="21"/>
  <c r="N825" i="21" s="1"/>
  <c r="M827" i="21"/>
  <c r="N827" i="21" s="1"/>
  <c r="M829" i="21"/>
  <c r="N829" i="21" s="1"/>
  <c r="M831" i="21"/>
  <c r="N831" i="21" s="1"/>
  <c r="M833" i="21"/>
  <c r="N833" i="21" s="1"/>
  <c r="M835" i="21"/>
  <c r="N835" i="21" s="1"/>
  <c r="M837" i="21"/>
  <c r="N837" i="21" s="1"/>
  <c r="M839" i="21"/>
  <c r="N839" i="21" s="1"/>
  <c r="M841" i="21"/>
  <c r="N841" i="21" s="1"/>
  <c r="M843" i="21"/>
  <c r="N843" i="21" s="1"/>
  <c r="M845" i="21"/>
  <c r="N845" i="21" s="1"/>
  <c r="M847" i="21"/>
  <c r="N847" i="21" s="1"/>
  <c r="M849" i="21"/>
  <c r="N849" i="21" s="1"/>
  <c r="M851" i="21"/>
  <c r="N851" i="21" s="1"/>
  <c r="M853" i="21"/>
  <c r="N853" i="21" s="1"/>
  <c r="M855" i="21"/>
  <c r="N855" i="21" s="1"/>
  <c r="M857" i="21"/>
  <c r="N857" i="21" s="1"/>
  <c r="M861" i="21"/>
  <c r="N861" i="21" s="1"/>
  <c r="M918" i="21"/>
  <c r="N918" i="21" s="1"/>
  <c r="M920" i="21"/>
  <c r="N920" i="21" s="1"/>
  <c r="M922" i="21"/>
  <c r="N922" i="21" s="1"/>
  <c r="M924" i="21"/>
  <c r="N924" i="21" s="1"/>
  <c r="M1042" i="21"/>
  <c r="N1042" i="21" s="1"/>
  <c r="M1050" i="21"/>
  <c r="N1050" i="21" s="1"/>
  <c r="M1074" i="21"/>
  <c r="N1074" i="21" s="1"/>
  <c r="M1082" i="21"/>
  <c r="N1082" i="21" s="1"/>
  <c r="M1223" i="21"/>
  <c r="N1223" i="21" s="1"/>
  <c r="M1265" i="21"/>
  <c r="N1265" i="21" s="1"/>
  <c r="M310" i="21"/>
  <c r="N310" i="21" s="1"/>
  <c r="M312" i="21"/>
  <c r="N312" i="21" s="1"/>
  <c r="M314" i="21"/>
  <c r="N314" i="21" s="1"/>
  <c r="M316" i="21"/>
  <c r="N316" i="21" s="1"/>
  <c r="M318" i="21"/>
  <c r="N318" i="21" s="1"/>
  <c r="M320" i="21"/>
  <c r="N320" i="21" s="1"/>
  <c r="M322" i="21"/>
  <c r="N322" i="21" s="1"/>
  <c r="M324" i="21"/>
  <c r="N324" i="21" s="1"/>
  <c r="M326" i="21"/>
  <c r="N326" i="21" s="1"/>
  <c r="M328" i="21"/>
  <c r="N328" i="21" s="1"/>
  <c r="M330" i="21"/>
  <c r="N330" i="21" s="1"/>
  <c r="M332" i="21"/>
  <c r="N332" i="21" s="1"/>
  <c r="M334" i="21"/>
  <c r="N334" i="21" s="1"/>
  <c r="M336" i="21"/>
  <c r="N336" i="21" s="1"/>
  <c r="M338" i="21"/>
  <c r="N338" i="21" s="1"/>
  <c r="M340" i="21"/>
  <c r="N340" i="21" s="1"/>
  <c r="M342" i="21"/>
  <c r="N342" i="21" s="1"/>
  <c r="M344" i="21"/>
  <c r="N344" i="21" s="1"/>
  <c r="M346" i="21"/>
  <c r="N346" i="21" s="1"/>
  <c r="M348" i="21"/>
  <c r="N348" i="21" s="1"/>
  <c r="M350" i="21"/>
  <c r="N350" i="21" s="1"/>
  <c r="M352" i="21"/>
  <c r="N352" i="21" s="1"/>
  <c r="M354" i="21"/>
  <c r="N354" i="21" s="1"/>
  <c r="M356" i="21"/>
  <c r="N356" i="21" s="1"/>
  <c r="M372" i="21"/>
  <c r="N372" i="21" s="1"/>
  <c r="M486" i="21"/>
  <c r="N486" i="21" s="1"/>
  <c r="M488" i="21"/>
  <c r="N488" i="21" s="1"/>
  <c r="M490" i="21"/>
  <c r="N490" i="21" s="1"/>
  <c r="M492" i="21"/>
  <c r="N492" i="21" s="1"/>
  <c r="M520" i="21"/>
  <c r="N520" i="21" s="1"/>
  <c r="M522" i="21"/>
  <c r="N522" i="21" s="1"/>
  <c r="M862" i="21"/>
  <c r="N862" i="21" s="1"/>
  <c r="M866" i="21"/>
  <c r="N866" i="21" s="1"/>
  <c r="M868" i="21"/>
  <c r="N868" i="21" s="1"/>
  <c r="M961" i="21"/>
  <c r="N961" i="21" s="1"/>
  <c r="M1037" i="21"/>
  <c r="N1037" i="21" s="1"/>
  <c r="M1041" i="21"/>
  <c r="N1041" i="21" s="1"/>
  <c r="M1043" i="21"/>
  <c r="N1043" i="21" s="1"/>
  <c r="M1045" i="21"/>
  <c r="N1045" i="21" s="1"/>
  <c r="M1049" i="21"/>
  <c r="N1049" i="21" s="1"/>
  <c r="M1051" i="21"/>
  <c r="N1051" i="21" s="1"/>
  <c r="M1053" i="21"/>
  <c r="N1053" i="21" s="1"/>
  <c r="M1073" i="21"/>
  <c r="N1073" i="21" s="1"/>
  <c r="M1075" i="21"/>
  <c r="N1075" i="21" s="1"/>
  <c r="M1077" i="21"/>
  <c r="N1077" i="21" s="1"/>
  <c r="M1081" i="21"/>
  <c r="N1081" i="21" s="1"/>
  <c r="M1083" i="21"/>
  <c r="N1083" i="21" s="1"/>
  <c r="M1088" i="21"/>
  <c r="N1088" i="21" s="1"/>
  <c r="M1212" i="21"/>
  <c r="N1212" i="21" s="1"/>
  <c r="M1222" i="21"/>
  <c r="N1222" i="21" s="1"/>
  <c r="M1234" i="21"/>
  <c r="N1234" i="21" s="1"/>
  <c r="M1242" i="21"/>
  <c r="N1242" i="21" s="1"/>
  <c r="M929" i="21"/>
  <c r="N929" i="21" s="1"/>
  <c r="M945" i="21"/>
  <c r="N945" i="21" s="1"/>
  <c r="M957" i="21"/>
  <c r="N957" i="21" s="1"/>
  <c r="M966" i="21"/>
  <c r="N966" i="21" s="1"/>
  <c r="M970" i="21"/>
  <c r="N970" i="21" s="1"/>
  <c r="M982" i="21"/>
  <c r="N982" i="21" s="1"/>
  <c r="M986" i="21"/>
  <c r="N986" i="21" s="1"/>
  <c r="M1016" i="21"/>
  <c r="N1016" i="21" s="1"/>
  <c r="M1026" i="21"/>
  <c r="N1026" i="21" s="1"/>
  <c r="M1034" i="21"/>
  <c r="N1034" i="21" s="1"/>
  <c r="M1057" i="21"/>
  <c r="N1057" i="21" s="1"/>
  <c r="M1059" i="21"/>
  <c r="N1059" i="21" s="1"/>
  <c r="M1061" i="21"/>
  <c r="N1061" i="21" s="1"/>
  <c r="M1065" i="21"/>
  <c r="N1065" i="21" s="1"/>
  <c r="M1067" i="21"/>
  <c r="N1067" i="21" s="1"/>
  <c r="M1072" i="21"/>
  <c r="N1072" i="21" s="1"/>
  <c r="M1080" i="21"/>
  <c r="N1080" i="21" s="1"/>
  <c r="M1094" i="21"/>
  <c r="N1094" i="21" s="1"/>
  <c r="M1102" i="21"/>
  <c r="N1102" i="21" s="1"/>
  <c r="M1167" i="21"/>
  <c r="N1167" i="21" s="1"/>
  <c r="M1216" i="21"/>
  <c r="N1216" i="21" s="1"/>
  <c r="M1220" i="21"/>
  <c r="N1220" i="21" s="1"/>
  <c r="M1224" i="21"/>
  <c r="N1224" i="21" s="1"/>
  <c r="M1232" i="21"/>
  <c r="N1232" i="21" s="1"/>
  <c r="M1256" i="21"/>
  <c r="N1256" i="21" s="1"/>
  <c r="M1264" i="21"/>
  <c r="N1264" i="21" s="1"/>
  <c r="M1269" i="21"/>
  <c r="N1269" i="21" s="1"/>
  <c r="M942" i="21"/>
  <c r="N942" i="21" s="1"/>
  <c r="M973" i="21"/>
  <c r="N973" i="21" s="1"/>
  <c r="M1025" i="21"/>
  <c r="N1025" i="21" s="1"/>
  <c r="M1027" i="21"/>
  <c r="N1027" i="21" s="1"/>
  <c r="M1029" i="21"/>
  <c r="N1029" i="21" s="1"/>
  <c r="M1033" i="21"/>
  <c r="N1033" i="21" s="1"/>
  <c r="M1035" i="21"/>
  <c r="N1035" i="21" s="1"/>
  <c r="M1040" i="21"/>
  <c r="N1040" i="21" s="1"/>
  <c r="M1048" i="21"/>
  <c r="N1048" i="21" s="1"/>
  <c r="M1058" i="21"/>
  <c r="N1058" i="21" s="1"/>
  <c r="M1066" i="21"/>
  <c r="N1066" i="21" s="1"/>
  <c r="M1068" i="21"/>
  <c r="N1068" i="21" s="1"/>
  <c r="M1089" i="21"/>
  <c r="N1089" i="21" s="1"/>
  <c r="M1095" i="21"/>
  <c r="N1095" i="21" s="1"/>
  <c r="M1097" i="21"/>
  <c r="N1097" i="21" s="1"/>
  <c r="M1101" i="21"/>
  <c r="N1101" i="21" s="1"/>
  <c r="M1103" i="21"/>
  <c r="N1103" i="21" s="1"/>
  <c r="M1108" i="21"/>
  <c r="N1108" i="21" s="1"/>
  <c r="M1116" i="21"/>
  <c r="N1116" i="21" s="1"/>
  <c r="M1164" i="21"/>
  <c r="N1164" i="21" s="1"/>
  <c r="M1168" i="21"/>
  <c r="N1168" i="21" s="1"/>
  <c r="M1179" i="21"/>
  <c r="N1179" i="21" s="1"/>
  <c r="M1195" i="21"/>
  <c r="N1195" i="21" s="1"/>
  <c r="M1215" i="21"/>
  <c r="N1215" i="21" s="1"/>
  <c r="M1225" i="21"/>
  <c r="N1225" i="21" s="1"/>
  <c r="M1229" i="21"/>
  <c r="N1229" i="21" s="1"/>
  <c r="M1231" i="21"/>
  <c r="N1231" i="21" s="1"/>
  <c r="M1233" i="21"/>
  <c r="N1233" i="21" s="1"/>
  <c r="M1249" i="21"/>
  <c r="N1249" i="21" s="1"/>
  <c r="M1255" i="21"/>
  <c r="N1255" i="21" s="1"/>
  <c r="M1257" i="21"/>
  <c r="N1257" i="21" s="1"/>
  <c r="M1261" i="21"/>
  <c r="N1261" i="21" s="1"/>
  <c r="M1263" i="21"/>
  <c r="N1263" i="21" s="1"/>
  <c r="M1266" i="21"/>
  <c r="N1266" i="21" s="1"/>
  <c r="M1274" i="21"/>
  <c r="N1274" i="21" s="1"/>
  <c r="M437" i="21"/>
  <c r="N437" i="21" s="1"/>
  <c r="M449" i="21"/>
  <c r="N449" i="21" s="1"/>
  <c r="M457" i="21"/>
  <c r="N457" i="21" s="1"/>
  <c r="M493" i="21"/>
  <c r="N493" i="21" s="1"/>
  <c r="M511" i="21"/>
  <c r="N511" i="21" s="1"/>
  <c r="M869" i="21"/>
  <c r="N869" i="21" s="1"/>
  <c r="M871" i="21"/>
  <c r="N871" i="21" s="1"/>
  <c r="M873" i="21"/>
  <c r="N873" i="21" s="1"/>
  <c r="M925" i="21"/>
  <c r="N925" i="21" s="1"/>
  <c r="M936" i="21"/>
  <c r="N936" i="21" s="1"/>
  <c r="M940" i="21"/>
  <c r="N940" i="21" s="1"/>
  <c r="M992" i="21"/>
  <c r="N992" i="21" s="1"/>
  <c r="M994" i="21"/>
  <c r="N994" i="21" s="1"/>
  <c r="M996" i="21"/>
  <c r="N996" i="21" s="1"/>
  <c r="M998" i="21"/>
  <c r="N998" i="21" s="1"/>
  <c r="M1000" i="21"/>
  <c r="N1000" i="21" s="1"/>
  <c r="M1002" i="21"/>
  <c r="N1002" i="21" s="1"/>
  <c r="M1004" i="21"/>
  <c r="N1004" i="21" s="1"/>
  <c r="M1006" i="21"/>
  <c r="N1006" i="21" s="1"/>
  <c r="M1008" i="21"/>
  <c r="N1008" i="21" s="1"/>
  <c r="M1015" i="21"/>
  <c r="N1015" i="21" s="1"/>
  <c r="M1020" i="21"/>
  <c r="N1020" i="21" s="1"/>
  <c r="M1022" i="21"/>
  <c r="N1022" i="21" s="1"/>
  <c r="M1031" i="21"/>
  <c r="N1031" i="21" s="1"/>
  <c r="M1036" i="21"/>
  <c r="N1036" i="21" s="1"/>
  <c r="M1038" i="21"/>
  <c r="N1038" i="21" s="1"/>
  <c r="M1047" i="21"/>
  <c r="N1047" i="21" s="1"/>
  <c r="M1052" i="21"/>
  <c r="N1052" i="21" s="1"/>
  <c r="M1054" i="21"/>
  <c r="N1054" i="21" s="1"/>
  <c r="M1063" i="21"/>
  <c r="N1063" i="21" s="1"/>
  <c r="M1070" i="21"/>
  <c r="N1070" i="21" s="1"/>
  <c r="M1079" i="21"/>
  <c r="N1079" i="21" s="1"/>
  <c r="M1084" i="21"/>
  <c r="N1084" i="21" s="1"/>
  <c r="M1086" i="21"/>
  <c r="N1086" i="21" s="1"/>
  <c r="M1093" i="21"/>
  <c r="N1093" i="21" s="1"/>
  <c r="M1109" i="21"/>
  <c r="N1109" i="21" s="1"/>
  <c r="M1111" i="21"/>
  <c r="N1111" i="21" s="1"/>
  <c r="M1113" i="21"/>
  <c r="N1113" i="21" s="1"/>
  <c r="M1117" i="21"/>
  <c r="N1117" i="21" s="1"/>
  <c r="M1119" i="21"/>
  <c r="N1119" i="21" s="1"/>
  <c r="M1124" i="21"/>
  <c r="N1124" i="21" s="1"/>
  <c r="M1160" i="21"/>
  <c r="N1160" i="21" s="1"/>
  <c r="M1162" i="21"/>
  <c r="N1162" i="21" s="1"/>
  <c r="M1171" i="21"/>
  <c r="N1171" i="21" s="1"/>
  <c r="M1175" i="21"/>
  <c r="N1175" i="21" s="1"/>
  <c r="M1192" i="21"/>
  <c r="N1192" i="21" s="1"/>
  <c r="M1207" i="21"/>
  <c r="N1207" i="21" s="1"/>
  <c r="M1211" i="21"/>
  <c r="N1211" i="21" s="1"/>
  <c r="M1237" i="21"/>
  <c r="N1237" i="21" s="1"/>
  <c r="M1239" i="21"/>
  <c r="N1239" i="21" s="1"/>
  <c r="M1241" i="21"/>
  <c r="N1241" i="21" s="1"/>
  <c r="M1245" i="21"/>
  <c r="N1245" i="21" s="1"/>
  <c r="M1247" i="21"/>
  <c r="N1247" i="21" s="1"/>
  <c r="M1250" i="21"/>
  <c r="N1250" i="21" s="1"/>
  <c r="M1258" i="21"/>
  <c r="N1258" i="21" s="1"/>
  <c r="M1272" i="21"/>
  <c r="N1272" i="21" s="1"/>
  <c r="M1280" i="21"/>
  <c r="N1280" i="21" s="1"/>
  <c r="M1293" i="21"/>
  <c r="N1293" i="21" s="1"/>
  <c r="M374" i="21"/>
  <c r="N374" i="21" s="1"/>
  <c r="M382" i="21"/>
  <c r="N382" i="21" s="1"/>
  <c r="M428" i="21"/>
  <c r="N428" i="21" s="1"/>
  <c r="M436" i="21"/>
  <c r="N436" i="21" s="1"/>
  <c r="M444" i="21"/>
  <c r="N444" i="21" s="1"/>
  <c r="M516" i="21"/>
  <c r="N516" i="21" s="1"/>
  <c r="M712" i="21"/>
  <c r="N712" i="21" s="1"/>
  <c r="M926" i="21"/>
  <c r="N926" i="21" s="1"/>
  <c r="M941" i="21"/>
  <c r="N941" i="21" s="1"/>
  <c r="M977" i="21"/>
  <c r="N977" i="21" s="1"/>
  <c r="M989" i="21"/>
  <c r="N989" i="21" s="1"/>
  <c r="M1012" i="21"/>
  <c r="N1012" i="21" s="1"/>
  <c r="M1014" i="21"/>
  <c r="N1014" i="21" s="1"/>
  <c r="M1023" i="21"/>
  <c r="N1023" i="21" s="1"/>
  <c r="M1028" i="21"/>
  <c r="N1028" i="21" s="1"/>
  <c r="M1030" i="21"/>
  <c r="N1030" i="21" s="1"/>
  <c r="M1039" i="21"/>
  <c r="N1039" i="21" s="1"/>
  <c r="M1044" i="21"/>
  <c r="N1044" i="21" s="1"/>
  <c r="M1046" i="21"/>
  <c r="N1046" i="21" s="1"/>
  <c r="M1055" i="21"/>
  <c r="N1055" i="21" s="1"/>
  <c r="M1060" i="21"/>
  <c r="N1060" i="21" s="1"/>
  <c r="M1062" i="21"/>
  <c r="N1062" i="21" s="1"/>
  <c r="M1071" i="21"/>
  <c r="N1071" i="21" s="1"/>
  <c r="M1076" i="21"/>
  <c r="N1076" i="21" s="1"/>
  <c r="M1078" i="21"/>
  <c r="N1078" i="21" s="1"/>
  <c r="M1087" i="21"/>
  <c r="N1087" i="21" s="1"/>
  <c r="M1092" i="21"/>
  <c r="N1092" i="21" s="1"/>
  <c r="M1100" i="21"/>
  <c r="N1100" i="21" s="1"/>
  <c r="M1110" i="21"/>
  <c r="N1110" i="21" s="1"/>
  <c r="M1118" i="21"/>
  <c r="N1118" i="21" s="1"/>
  <c r="M1125" i="21"/>
  <c r="N1125" i="21" s="1"/>
  <c r="M1161" i="21"/>
  <c r="N1161" i="21" s="1"/>
  <c r="M1176" i="21"/>
  <c r="N1176" i="21" s="1"/>
  <c r="M1187" i="21"/>
  <c r="N1187" i="21" s="1"/>
  <c r="M1191" i="21"/>
  <c r="N1191" i="21" s="1"/>
  <c r="M1208" i="21"/>
  <c r="N1208" i="21" s="1"/>
  <c r="M1219" i="21"/>
  <c r="N1219" i="21" s="1"/>
  <c r="M1226" i="21"/>
  <c r="N1226" i="21" s="1"/>
  <c r="M1240" i="21"/>
  <c r="N1240" i="21" s="1"/>
  <c r="M1248" i="21"/>
  <c r="N1248" i="21" s="1"/>
  <c r="M1253" i="21"/>
  <c r="N1253" i="21" s="1"/>
  <c r="M1271" i="21"/>
  <c r="N1271" i="21" s="1"/>
  <c r="M1273" i="21"/>
  <c r="N1273" i="21" s="1"/>
  <c r="M1277" i="21"/>
  <c r="N1277" i="21" s="1"/>
  <c r="M1279" i="21"/>
  <c r="N1279" i="21" s="1"/>
  <c r="M1282" i="21"/>
  <c r="N1282" i="21" s="1"/>
  <c r="M1290" i="21"/>
  <c r="N1290" i="21" s="1"/>
  <c r="M369" i="21"/>
  <c r="N369" i="21" s="1"/>
  <c r="M385" i="21"/>
  <c r="N385" i="21" s="1"/>
  <c r="M425" i="21"/>
  <c r="N425" i="21" s="1"/>
  <c r="M455" i="21"/>
  <c r="N455" i="21" s="1"/>
  <c r="M460" i="21"/>
  <c r="N460" i="21" s="1"/>
  <c r="M468" i="21"/>
  <c r="N468" i="21" s="1"/>
  <c r="M476" i="21"/>
  <c r="N476" i="21" s="1"/>
  <c r="M512" i="21"/>
  <c r="N512" i="21" s="1"/>
  <c r="M519" i="21"/>
  <c r="N519" i="21" s="1"/>
  <c r="M524" i="21"/>
  <c r="N524" i="21" s="1"/>
  <c r="M526" i="21"/>
  <c r="N526" i="21" s="1"/>
  <c r="M528" i="21"/>
  <c r="N528" i="21" s="1"/>
  <c r="M530" i="21"/>
  <c r="N530" i="21" s="1"/>
  <c r="M532" i="21"/>
  <c r="N532" i="21" s="1"/>
  <c r="M534" i="21"/>
  <c r="N534" i="21" s="1"/>
  <c r="M536" i="21"/>
  <c r="N536" i="21" s="1"/>
  <c r="M538" i="21"/>
  <c r="N538" i="21" s="1"/>
  <c r="M540" i="21"/>
  <c r="N540" i="21" s="1"/>
  <c r="M542" i="21"/>
  <c r="N542" i="21" s="1"/>
  <c r="M544" i="21"/>
  <c r="N544" i="21" s="1"/>
  <c r="M546" i="21"/>
  <c r="N546" i="21" s="1"/>
  <c r="M548" i="21"/>
  <c r="N548" i="21" s="1"/>
  <c r="M550" i="21"/>
  <c r="N550" i="21" s="1"/>
  <c r="M552" i="21"/>
  <c r="N552" i="21" s="1"/>
  <c r="M554" i="21"/>
  <c r="N554" i="21" s="1"/>
  <c r="M556" i="21"/>
  <c r="N556" i="21" s="1"/>
  <c r="M558" i="21"/>
  <c r="N558" i="21" s="1"/>
  <c r="M560" i="21"/>
  <c r="N560" i="21" s="1"/>
  <c r="M562" i="21"/>
  <c r="N562" i="21" s="1"/>
  <c r="M564" i="21"/>
  <c r="N564" i="21" s="1"/>
  <c r="M566" i="21"/>
  <c r="N566" i="21" s="1"/>
  <c r="M568" i="21"/>
  <c r="N568" i="21" s="1"/>
  <c r="M570" i="21"/>
  <c r="N570" i="21" s="1"/>
  <c r="M572" i="21"/>
  <c r="N572" i="21" s="1"/>
  <c r="M574" i="21"/>
  <c r="N574" i="21" s="1"/>
  <c r="M576" i="21"/>
  <c r="N576" i="21" s="1"/>
  <c r="M578" i="21"/>
  <c r="N578" i="21" s="1"/>
  <c r="M580" i="21"/>
  <c r="N580" i="21" s="1"/>
  <c r="M582" i="21"/>
  <c r="N582" i="21" s="1"/>
  <c r="M584" i="21"/>
  <c r="N584" i="21" s="1"/>
  <c r="M586" i="21"/>
  <c r="N586" i="21" s="1"/>
  <c r="M588" i="21"/>
  <c r="N588" i="21" s="1"/>
  <c r="M590" i="21"/>
  <c r="N590" i="21" s="1"/>
  <c r="M592" i="21"/>
  <c r="N592" i="21" s="1"/>
  <c r="M594" i="21"/>
  <c r="N594" i="21" s="1"/>
  <c r="M596" i="21"/>
  <c r="N596" i="21" s="1"/>
  <c r="M598" i="21"/>
  <c r="N598" i="21" s="1"/>
  <c r="M600" i="21"/>
  <c r="N600" i="21" s="1"/>
  <c r="M602" i="21"/>
  <c r="N602" i="21" s="1"/>
  <c r="M604" i="21"/>
  <c r="N604" i="21" s="1"/>
  <c r="M606" i="21"/>
  <c r="N606" i="21" s="1"/>
  <c r="M608" i="21"/>
  <c r="N608" i="21" s="1"/>
  <c r="M610" i="21"/>
  <c r="N610" i="21" s="1"/>
  <c r="M612" i="21"/>
  <c r="N612" i="21" s="1"/>
  <c r="M614" i="21"/>
  <c r="N614" i="21" s="1"/>
  <c r="M616" i="21"/>
  <c r="N616" i="21" s="1"/>
  <c r="M618" i="21"/>
  <c r="N618" i="21" s="1"/>
  <c r="M620" i="21"/>
  <c r="N620" i="21" s="1"/>
  <c r="M622" i="21"/>
  <c r="N622" i="21" s="1"/>
  <c r="M624" i="21"/>
  <c r="N624" i="21" s="1"/>
  <c r="M626" i="21"/>
  <c r="N626" i="21" s="1"/>
  <c r="M716" i="21"/>
  <c r="N716" i="21" s="1"/>
  <c r="M720" i="21"/>
  <c r="N720" i="21" s="1"/>
  <c r="M722" i="21"/>
  <c r="N722" i="21" s="1"/>
  <c r="M724" i="21"/>
  <c r="N724" i="21" s="1"/>
  <c r="M726" i="21"/>
  <c r="N726" i="21" s="1"/>
  <c r="M728" i="21"/>
  <c r="N728" i="21" s="1"/>
  <c r="M730" i="21"/>
  <c r="N730" i="21" s="1"/>
  <c r="M732" i="21"/>
  <c r="N732" i="21" s="1"/>
  <c r="M734" i="21"/>
  <c r="N734" i="21" s="1"/>
  <c r="M736" i="21"/>
  <c r="N736" i="21" s="1"/>
  <c r="M738" i="21"/>
  <c r="N738" i="21" s="1"/>
  <c r="M740" i="21"/>
  <c r="N740" i="21" s="1"/>
  <c r="M742" i="21"/>
  <c r="N742" i="21" s="1"/>
  <c r="M744" i="21"/>
  <c r="N744" i="21" s="1"/>
  <c r="M746" i="21"/>
  <c r="N746" i="21" s="1"/>
  <c r="M748" i="21"/>
  <c r="N748" i="21" s="1"/>
  <c r="M750" i="21"/>
  <c r="N750" i="21" s="1"/>
  <c r="M358" i="21"/>
  <c r="N358" i="21" s="1"/>
  <c r="M366" i="21"/>
  <c r="N366" i="21" s="1"/>
  <c r="M454" i="21"/>
  <c r="N454" i="21" s="1"/>
  <c r="M469" i="21"/>
  <c r="N469" i="21" s="1"/>
  <c r="M515" i="21"/>
  <c r="N515" i="21" s="1"/>
  <c r="M930" i="21"/>
  <c r="N930" i="21" s="1"/>
  <c r="M949" i="21"/>
  <c r="N949" i="21" s="1"/>
  <c r="M951" i="21"/>
  <c r="N951" i="21" s="1"/>
  <c r="M953" i="21"/>
  <c r="N953" i="21" s="1"/>
  <c r="M955" i="21"/>
  <c r="N955" i="21" s="1"/>
  <c r="M981" i="21"/>
  <c r="N981" i="21" s="1"/>
  <c r="M983" i="21"/>
  <c r="N983" i="21" s="1"/>
  <c r="M985" i="21"/>
  <c r="N985" i="21" s="1"/>
  <c r="M987" i="21"/>
  <c r="N987" i="21" s="1"/>
  <c r="M1090" i="21"/>
  <c r="N1090" i="21" s="1"/>
  <c r="M1099" i="21"/>
  <c r="N1099" i="21" s="1"/>
  <c r="M1104" i="21"/>
  <c r="N1104" i="21" s="1"/>
  <c r="M1106" i="21"/>
  <c r="N1106" i="21" s="1"/>
  <c r="M1115" i="21"/>
  <c r="N1115" i="21" s="1"/>
  <c r="M1120" i="21"/>
  <c r="N1120" i="21" s="1"/>
  <c r="M1122" i="21"/>
  <c r="N1122" i="21" s="1"/>
  <c r="M1169" i="21"/>
  <c r="N1169" i="21" s="1"/>
  <c r="M1177" i="21"/>
  <c r="N1177" i="21" s="1"/>
  <c r="M1185" i="21"/>
  <c r="N1185" i="21" s="1"/>
  <c r="M1193" i="21"/>
  <c r="N1193" i="21" s="1"/>
  <c r="M1201" i="21"/>
  <c r="N1201" i="21" s="1"/>
  <c r="M1206" i="21"/>
  <c r="N1206" i="21" s="1"/>
  <c r="M1209" i="21"/>
  <c r="N1209" i="21" s="1"/>
  <c r="M1214" i="21"/>
  <c r="N1214" i="21" s="1"/>
  <c r="M1217" i="21"/>
  <c r="N1217" i="21" s="1"/>
  <c r="M1235" i="21"/>
  <c r="N1235" i="21" s="1"/>
  <c r="M1238" i="21"/>
  <c r="N1238" i="21" s="1"/>
  <c r="M1251" i="21"/>
  <c r="N1251" i="21" s="1"/>
  <c r="M1254" i="21"/>
  <c r="N1254" i="21" s="1"/>
  <c r="M1267" i="21"/>
  <c r="N1267" i="21" s="1"/>
  <c r="M1270" i="21"/>
  <c r="N1270" i="21" s="1"/>
  <c r="M1283" i="21"/>
  <c r="N1283" i="21" s="1"/>
  <c r="M1286" i="21"/>
  <c r="N1286" i="21" s="1"/>
  <c r="M628" i="21"/>
  <c r="N628" i="21" s="1"/>
  <c r="M630" i="21"/>
  <c r="N630" i="21" s="1"/>
  <c r="M632" i="21"/>
  <c r="N632" i="21" s="1"/>
  <c r="M634" i="21"/>
  <c r="N634" i="21" s="1"/>
  <c r="M636" i="21"/>
  <c r="N636" i="21" s="1"/>
  <c r="M638" i="21"/>
  <c r="N638" i="21" s="1"/>
  <c r="M640" i="21"/>
  <c r="N640" i="21" s="1"/>
  <c r="M642" i="21"/>
  <c r="N642" i="21" s="1"/>
  <c r="M644" i="21"/>
  <c r="N644" i="21" s="1"/>
  <c r="M646" i="21"/>
  <c r="N646" i="21" s="1"/>
  <c r="M648" i="21"/>
  <c r="N648" i="21" s="1"/>
  <c r="M650" i="21"/>
  <c r="N650" i="21" s="1"/>
  <c r="M652" i="21"/>
  <c r="N652" i="21" s="1"/>
  <c r="M654" i="21"/>
  <c r="N654" i="21" s="1"/>
  <c r="M656" i="21"/>
  <c r="N656" i="21" s="1"/>
  <c r="M658" i="21"/>
  <c r="N658" i="21" s="1"/>
  <c r="M660" i="21"/>
  <c r="N660" i="21" s="1"/>
  <c r="M662" i="21"/>
  <c r="N662" i="21" s="1"/>
  <c r="M664" i="21"/>
  <c r="N664" i="21" s="1"/>
  <c r="M666" i="21"/>
  <c r="N666" i="21" s="1"/>
  <c r="M668" i="21"/>
  <c r="N668" i="21" s="1"/>
  <c r="M670" i="21"/>
  <c r="N670" i="21" s="1"/>
  <c r="M672" i="21"/>
  <c r="N672" i="21" s="1"/>
  <c r="M674" i="21"/>
  <c r="N674" i="21" s="1"/>
  <c r="M676" i="21"/>
  <c r="N676" i="21" s="1"/>
  <c r="M678" i="21"/>
  <c r="N678" i="21" s="1"/>
  <c r="M680" i="21"/>
  <c r="N680" i="21" s="1"/>
  <c r="M682" i="21"/>
  <c r="N682" i="21" s="1"/>
  <c r="M684" i="21"/>
  <c r="N684" i="21" s="1"/>
  <c r="M686" i="21"/>
  <c r="N686" i="21" s="1"/>
  <c r="M688" i="21"/>
  <c r="N688" i="21" s="1"/>
  <c r="M690" i="21"/>
  <c r="N690" i="21" s="1"/>
  <c r="M692" i="21"/>
  <c r="N692" i="21" s="1"/>
  <c r="M694" i="21"/>
  <c r="N694" i="21" s="1"/>
  <c r="M696" i="21"/>
  <c r="N696" i="21" s="1"/>
  <c r="M698" i="21"/>
  <c r="N698" i="21" s="1"/>
  <c r="M700" i="21"/>
  <c r="N700" i="21" s="1"/>
  <c r="M702" i="21"/>
  <c r="N702" i="21" s="1"/>
  <c r="M704" i="21"/>
  <c r="N704" i="21" s="1"/>
  <c r="M706" i="21"/>
  <c r="N706" i="21" s="1"/>
  <c r="M708" i="21"/>
  <c r="N708" i="21" s="1"/>
  <c r="M710" i="21"/>
  <c r="N710" i="21" s="1"/>
  <c r="M752" i="21"/>
  <c r="N752" i="21" s="1"/>
  <c r="M754" i="21"/>
  <c r="N754" i="21" s="1"/>
  <c r="M858" i="21"/>
  <c r="N858" i="21" s="1"/>
  <c r="M860" i="21"/>
  <c r="N860" i="21" s="1"/>
  <c r="M863" i="21"/>
  <c r="N863" i="21" s="1"/>
  <c r="M865" i="21"/>
  <c r="N865" i="21" s="1"/>
  <c r="M933" i="21"/>
  <c r="N933" i="21" s="1"/>
  <c r="M935" i="21"/>
  <c r="N935" i="21" s="1"/>
  <c r="M937" i="21"/>
  <c r="N937" i="21" s="1"/>
  <c r="M939" i="21"/>
  <c r="N939" i="21" s="1"/>
  <c r="M946" i="21"/>
  <c r="N946" i="21" s="1"/>
  <c r="M965" i="21"/>
  <c r="N965" i="21" s="1"/>
  <c r="M967" i="21"/>
  <c r="N967" i="21" s="1"/>
  <c r="M969" i="21"/>
  <c r="N969" i="21" s="1"/>
  <c r="M971" i="21"/>
  <c r="N971" i="21" s="1"/>
  <c r="M1091" i="21"/>
  <c r="N1091" i="21" s="1"/>
  <c r="M1096" i="21"/>
  <c r="N1096" i="21" s="1"/>
  <c r="M1098" i="21"/>
  <c r="N1098" i="21" s="1"/>
  <c r="M1107" i="21"/>
  <c r="N1107" i="21" s="1"/>
  <c r="M1112" i="21"/>
  <c r="N1112" i="21" s="1"/>
  <c r="M1114" i="21"/>
  <c r="N1114" i="21" s="1"/>
  <c r="M1123" i="21"/>
  <c r="N1123" i="21" s="1"/>
  <c r="M1163" i="21"/>
  <c r="N1163" i="21" s="1"/>
  <c r="M1165" i="21"/>
  <c r="N1165" i="21" s="1"/>
  <c r="M1170" i="21"/>
  <c r="N1170" i="21" s="1"/>
  <c r="M1173" i="21"/>
  <c r="N1173" i="21" s="1"/>
  <c r="M1178" i="21"/>
  <c r="N1178" i="21" s="1"/>
  <c r="M1181" i="21"/>
  <c r="N1181" i="21" s="1"/>
  <c r="M1186" i="21"/>
  <c r="N1186" i="21" s="1"/>
  <c r="M1189" i="21"/>
  <c r="N1189" i="21" s="1"/>
  <c r="M1194" i="21"/>
  <c r="N1194" i="21" s="1"/>
  <c r="M1197" i="21"/>
  <c r="N1197" i="21" s="1"/>
  <c r="M1202" i="21"/>
  <c r="N1202" i="21" s="1"/>
  <c r="M1205" i="21"/>
  <c r="N1205" i="21" s="1"/>
  <c r="M1210" i="21"/>
  <c r="N1210" i="21" s="1"/>
  <c r="M1213" i="21"/>
  <c r="N1213" i="21" s="1"/>
  <c r="M1218" i="21"/>
  <c r="N1218" i="21" s="1"/>
  <c r="M1221" i="21"/>
  <c r="N1221" i="21" s="1"/>
  <c r="M1227" i="21"/>
  <c r="N1227" i="21" s="1"/>
  <c r="M1230" i="21"/>
  <c r="N1230" i="21" s="1"/>
  <c r="M1243" i="21"/>
  <c r="N1243" i="21" s="1"/>
  <c r="M1246" i="21"/>
  <c r="N1246" i="21" s="1"/>
  <c r="M1259" i="21"/>
  <c r="N1259" i="21" s="1"/>
  <c r="M1262" i="21"/>
  <c r="N1262" i="21" s="1"/>
  <c r="M1275" i="21"/>
  <c r="N1275" i="21" s="1"/>
  <c r="M1278" i="21"/>
  <c r="N1278" i="21" s="1"/>
  <c r="M1291" i="21"/>
  <c r="N1291" i="21" s="1"/>
  <c r="M359" i="21"/>
  <c r="N359" i="21" s="1"/>
  <c r="M361" i="21"/>
  <c r="N361" i="21" s="1"/>
  <c r="M363" i="21"/>
  <c r="N363" i="21" s="1"/>
  <c r="M365" i="21"/>
  <c r="N365" i="21" s="1"/>
  <c r="M367" i="21"/>
  <c r="N367" i="21" s="1"/>
  <c r="M376" i="21"/>
  <c r="N376" i="21" s="1"/>
  <c r="M380" i="21"/>
  <c r="N380" i="21" s="1"/>
  <c r="M429" i="21"/>
  <c r="N429" i="21" s="1"/>
  <c r="M431" i="21"/>
  <c r="N431" i="21" s="1"/>
  <c r="M433" i="21"/>
  <c r="N433" i="21" s="1"/>
  <c r="M439" i="21"/>
  <c r="N439" i="21" s="1"/>
  <c r="M441" i="21"/>
  <c r="N441" i="21" s="1"/>
  <c r="M445" i="21"/>
  <c r="N445" i="21" s="1"/>
  <c r="M447" i="21"/>
  <c r="N447" i="21" s="1"/>
  <c r="M452" i="21"/>
  <c r="N452" i="21" s="1"/>
  <c r="M462" i="21"/>
  <c r="N462" i="21" s="1"/>
  <c r="M470" i="21"/>
  <c r="N470" i="21" s="1"/>
  <c r="M478" i="21"/>
  <c r="N478" i="21" s="1"/>
  <c r="M485" i="21"/>
  <c r="N485" i="21" s="1"/>
  <c r="M495" i="21"/>
  <c r="N495" i="21" s="1"/>
  <c r="M497" i="21"/>
  <c r="N497" i="21" s="1"/>
  <c r="M499" i="21"/>
  <c r="N499" i="21" s="1"/>
  <c r="M501" i="21"/>
  <c r="N501" i="21" s="1"/>
  <c r="M503" i="21"/>
  <c r="N503" i="21" s="1"/>
  <c r="M505" i="21"/>
  <c r="N505" i="21" s="1"/>
  <c r="M507" i="21"/>
  <c r="N507" i="21" s="1"/>
  <c r="M509" i="21"/>
  <c r="N509" i="21" s="1"/>
  <c r="M514" i="21"/>
  <c r="N514" i="21" s="1"/>
  <c r="M517" i="21"/>
  <c r="N517" i="21" s="1"/>
  <c r="M928" i="21"/>
  <c r="N928" i="21" s="1"/>
  <c r="M944" i="21"/>
  <c r="N944" i="21" s="1"/>
  <c r="M958" i="21"/>
  <c r="N958" i="21" s="1"/>
  <c r="M974" i="21"/>
  <c r="N974" i="21" s="1"/>
  <c r="M990" i="21"/>
  <c r="N990" i="21" s="1"/>
  <c r="M756" i="21"/>
  <c r="N756" i="21" s="1"/>
  <c r="M758" i="21"/>
  <c r="N758" i="21" s="1"/>
  <c r="M760" i="21"/>
  <c r="N760" i="21" s="1"/>
  <c r="M762" i="21"/>
  <c r="N762" i="21" s="1"/>
  <c r="M764" i="21"/>
  <c r="N764" i="21" s="1"/>
  <c r="M766" i="21"/>
  <c r="N766" i="21" s="1"/>
  <c r="M768" i="21"/>
  <c r="N768" i="21" s="1"/>
  <c r="M770" i="21"/>
  <c r="N770" i="21" s="1"/>
  <c r="M772" i="21"/>
  <c r="N772" i="21" s="1"/>
  <c r="M774" i="21"/>
  <c r="N774" i="21" s="1"/>
  <c r="M776" i="21"/>
  <c r="N776" i="21" s="1"/>
  <c r="M778" i="21"/>
  <c r="N778" i="21" s="1"/>
  <c r="M780" i="21"/>
  <c r="N780" i="21" s="1"/>
  <c r="M782" i="21"/>
  <c r="N782" i="21" s="1"/>
  <c r="M784" i="21"/>
  <c r="N784" i="21" s="1"/>
  <c r="M786" i="21"/>
  <c r="N786" i="21" s="1"/>
  <c r="M788" i="21"/>
  <c r="N788" i="21" s="1"/>
  <c r="M790" i="21"/>
  <c r="N790" i="21" s="1"/>
  <c r="M792" i="21"/>
  <c r="N792" i="21" s="1"/>
  <c r="M794" i="21"/>
  <c r="N794" i="21" s="1"/>
  <c r="M796" i="21"/>
  <c r="N796" i="21" s="1"/>
  <c r="M798" i="21"/>
  <c r="N798" i="21" s="1"/>
  <c r="M800" i="21"/>
  <c r="N800" i="21" s="1"/>
  <c r="M802" i="21"/>
  <c r="N802" i="21" s="1"/>
  <c r="M804" i="21"/>
  <c r="N804" i="21" s="1"/>
  <c r="M806" i="21"/>
  <c r="N806" i="21" s="1"/>
  <c r="M808" i="21"/>
  <c r="N808" i="21" s="1"/>
  <c r="M810" i="21"/>
  <c r="N810" i="21" s="1"/>
  <c r="M812" i="21"/>
  <c r="N812" i="21" s="1"/>
  <c r="M814" i="21"/>
  <c r="N814" i="21" s="1"/>
  <c r="M816" i="21"/>
  <c r="N816" i="21" s="1"/>
  <c r="M818" i="21"/>
  <c r="N818" i="21" s="1"/>
  <c r="M820" i="21"/>
  <c r="N820" i="21" s="1"/>
  <c r="M822" i="21"/>
  <c r="N822" i="21" s="1"/>
  <c r="M824" i="21"/>
  <c r="N824" i="21" s="1"/>
  <c r="M826" i="21"/>
  <c r="N826" i="21" s="1"/>
  <c r="M828" i="21"/>
  <c r="N828" i="21" s="1"/>
  <c r="M830" i="21"/>
  <c r="N830" i="21" s="1"/>
  <c r="M832" i="21"/>
  <c r="N832" i="21" s="1"/>
  <c r="M834" i="21"/>
  <c r="N834" i="21" s="1"/>
  <c r="M836" i="21"/>
  <c r="N836" i="21" s="1"/>
  <c r="M838" i="21"/>
  <c r="N838" i="21" s="1"/>
  <c r="M840" i="21"/>
  <c r="N840" i="21" s="1"/>
  <c r="M842" i="21"/>
  <c r="N842" i="21" s="1"/>
  <c r="M844" i="21"/>
  <c r="N844" i="21" s="1"/>
  <c r="M846" i="21"/>
  <c r="N846" i="21" s="1"/>
  <c r="M848" i="21"/>
  <c r="N848" i="21" s="1"/>
  <c r="M850" i="21"/>
  <c r="N850" i="21" s="1"/>
  <c r="M852" i="21"/>
  <c r="N852" i="21" s="1"/>
  <c r="M854" i="21"/>
  <c r="N854" i="21" s="1"/>
  <c r="M856" i="21"/>
  <c r="N856" i="21" s="1"/>
  <c r="M859" i="21"/>
  <c r="N859" i="21" s="1"/>
  <c r="M864" i="21"/>
  <c r="N864" i="21" s="1"/>
  <c r="M867" i="21"/>
  <c r="N867" i="21" s="1"/>
  <c r="M872" i="21"/>
  <c r="N872" i="21" s="1"/>
  <c r="M917" i="21"/>
  <c r="N917" i="21" s="1"/>
  <c r="M919" i="21"/>
  <c r="N919" i="21" s="1"/>
  <c r="M921" i="21"/>
  <c r="N921" i="21" s="1"/>
  <c r="M923" i="21"/>
  <c r="N923" i="21" s="1"/>
  <c r="M927" i="21"/>
  <c r="N927" i="21" s="1"/>
  <c r="M932" i="21"/>
  <c r="N932" i="21" s="1"/>
  <c r="M934" i="21"/>
  <c r="N934" i="21" s="1"/>
  <c r="M943" i="21"/>
  <c r="N943" i="21" s="1"/>
  <c r="M950" i="21"/>
  <c r="N950" i="21" s="1"/>
  <c r="M952" i="21"/>
  <c r="N952" i="21" s="1"/>
  <c r="M959" i="21"/>
  <c r="N959" i="21" s="1"/>
  <c r="M962" i="21"/>
  <c r="N962" i="21" s="1"/>
  <c r="M968" i="21"/>
  <c r="N968" i="21" s="1"/>
  <c r="M975" i="21"/>
  <c r="N975" i="21" s="1"/>
  <c r="M978" i="21"/>
  <c r="N978" i="21" s="1"/>
  <c r="M984" i="21"/>
  <c r="N984" i="21" s="1"/>
  <c r="M991" i="21"/>
  <c r="N991" i="21" s="1"/>
  <c r="M993" i="21"/>
  <c r="N993" i="21" s="1"/>
  <c r="M995" i="21"/>
  <c r="N995" i="21" s="1"/>
  <c r="M997" i="21"/>
  <c r="N997" i="21" s="1"/>
  <c r="M999" i="21"/>
  <c r="N999" i="21" s="1"/>
  <c r="M1001" i="21"/>
  <c r="N1001" i="21" s="1"/>
  <c r="M1003" i="21"/>
  <c r="N1003" i="21" s="1"/>
  <c r="M1005" i="21"/>
  <c r="N1005" i="21" s="1"/>
  <c r="M1007" i="21"/>
  <c r="N1007" i="21" s="1"/>
  <c r="M360" i="21"/>
  <c r="N360" i="21" s="1"/>
  <c r="M364" i="21"/>
  <c r="N364" i="21" s="1"/>
  <c r="M368" i="21"/>
  <c r="N368" i="21" s="1"/>
  <c r="M375" i="21"/>
  <c r="N375" i="21" s="1"/>
  <c r="M377" i="21"/>
  <c r="N377" i="21" s="1"/>
  <c r="M379" i="21"/>
  <c r="N379" i="21" s="1"/>
  <c r="M381" i="21"/>
  <c r="N381" i="21" s="1"/>
  <c r="M430" i="21"/>
  <c r="N430" i="21" s="1"/>
  <c r="M438" i="21"/>
  <c r="N438" i="21" s="1"/>
  <c r="M446" i="21"/>
  <c r="N446" i="21" s="1"/>
  <c r="M453" i="21"/>
  <c r="N453" i="21" s="1"/>
  <c r="M461" i="21"/>
  <c r="N461" i="21" s="1"/>
  <c r="M463" i="21"/>
  <c r="N463" i="21" s="1"/>
  <c r="M465" i="21"/>
  <c r="N465" i="21" s="1"/>
  <c r="M471" i="21"/>
  <c r="N471" i="21" s="1"/>
  <c r="M473" i="21"/>
  <c r="N473" i="21" s="1"/>
  <c r="M477" i="21"/>
  <c r="N477" i="21" s="1"/>
  <c r="M479" i="21"/>
  <c r="N479" i="21" s="1"/>
  <c r="M484" i="21"/>
  <c r="N484" i="21" s="1"/>
  <c r="M494" i="21"/>
  <c r="N494" i="21" s="1"/>
  <c r="M496" i="21"/>
  <c r="N496" i="21" s="1"/>
  <c r="M498" i="21"/>
  <c r="N498" i="21" s="1"/>
  <c r="M500" i="21"/>
  <c r="N500" i="21" s="1"/>
  <c r="M502" i="21"/>
  <c r="N502" i="21" s="1"/>
  <c r="M504" i="21"/>
  <c r="N504" i="21" s="1"/>
  <c r="M506" i="21"/>
  <c r="N506" i="21" s="1"/>
  <c r="M508" i="21"/>
  <c r="N508" i="21" s="1"/>
  <c r="M510" i="21"/>
  <c r="N510" i="21" s="1"/>
  <c r="M513" i="21"/>
  <c r="N513" i="21" s="1"/>
  <c r="M518" i="21"/>
  <c r="N518" i="21" s="1"/>
  <c r="M713" i="21"/>
  <c r="N713" i="21" s="1"/>
  <c r="M718" i="21"/>
  <c r="N718" i="21" s="1"/>
  <c r="M874" i="21"/>
  <c r="N874" i="21" s="1"/>
  <c r="M876" i="21"/>
  <c r="N876" i="21" s="1"/>
  <c r="M931" i="21"/>
  <c r="N931" i="21" s="1"/>
  <c r="M938" i="21"/>
  <c r="N938" i="21" s="1"/>
  <c r="M947" i="21"/>
  <c r="N947" i="21" s="1"/>
  <c r="M954" i="21"/>
  <c r="N954" i="21" s="1"/>
  <c r="M956" i="21"/>
  <c r="N956" i="21" s="1"/>
  <c r="M963" i="21"/>
  <c r="N963" i="21" s="1"/>
  <c r="M972" i="21"/>
  <c r="N972" i="21" s="1"/>
  <c r="M979" i="21"/>
  <c r="N979" i="21" s="1"/>
  <c r="M988" i="21"/>
  <c r="N988" i="21" s="1"/>
  <c r="M1128" i="21"/>
  <c r="N1128" i="21" s="1"/>
  <c r="M1130" i="21"/>
  <c r="N1130" i="21" s="1"/>
  <c r="M1132" i="21"/>
  <c r="N1132" i="21" s="1"/>
  <c r="M1134" i="21"/>
  <c r="N1134" i="21" s="1"/>
  <c r="M1136" i="21"/>
  <c r="N1136" i="21" s="1"/>
  <c r="M1138" i="21"/>
  <c r="N1138" i="21" s="1"/>
  <c r="M1140" i="21"/>
  <c r="N1140" i="21" s="1"/>
  <c r="M1142" i="21"/>
  <c r="N1142" i="21" s="1"/>
  <c r="M1144" i="21"/>
  <c r="N1144" i="21" s="1"/>
  <c r="M1146" i="21"/>
  <c r="N1146" i="21" s="1"/>
  <c r="M1148" i="21"/>
  <c r="N1148" i="21" s="1"/>
  <c r="M1150" i="21"/>
  <c r="N1150" i="21" s="1"/>
  <c r="M1152" i="21"/>
  <c r="N1152" i="21" s="1"/>
  <c r="M1154" i="21"/>
  <c r="N1154" i="21" s="1"/>
  <c r="M1156" i="21"/>
  <c r="N1156" i="21" s="1"/>
  <c r="M1158" i="21"/>
  <c r="N1158" i="21" s="1"/>
  <c r="M1166" i="21"/>
  <c r="N1166" i="21" s="1"/>
  <c r="M1174" i="21"/>
  <c r="N1174" i="21" s="1"/>
  <c r="M1182" i="21"/>
  <c r="N1182" i="21" s="1"/>
  <c r="M1190" i="21"/>
  <c r="N1190" i="21" s="1"/>
  <c r="M1198" i="21"/>
  <c r="N1198" i="21" s="1"/>
  <c r="M1236" i="21"/>
  <c r="N1236" i="21" s="1"/>
  <c r="M1252" i="21"/>
  <c r="N1252" i="21" s="1"/>
  <c r="M1268" i="21"/>
  <c r="N1268" i="21" s="1"/>
  <c r="M1284" i="21"/>
  <c r="N1284" i="21" s="1"/>
  <c r="M1228" i="21"/>
  <c r="N1228" i="21" s="1"/>
  <c r="M1244" i="21"/>
  <c r="N1244" i="21" s="1"/>
  <c r="M1260" i="21"/>
  <c r="N1260" i="21" s="1"/>
  <c r="M1276" i="21"/>
  <c r="N1276" i="21" s="1"/>
  <c r="M1292" i="21"/>
  <c r="N1292" i="21" s="1"/>
  <c r="M370" i="21"/>
  <c r="N370" i="21" s="1"/>
  <c r="M386" i="21"/>
  <c r="N386" i="21" s="1"/>
  <c r="M309" i="21"/>
  <c r="N309" i="21" s="1"/>
  <c r="M311" i="21"/>
  <c r="N311" i="21" s="1"/>
  <c r="M313" i="21"/>
  <c r="N313" i="21" s="1"/>
  <c r="M315" i="21"/>
  <c r="N315" i="21" s="1"/>
  <c r="M317" i="21"/>
  <c r="N317" i="21" s="1"/>
  <c r="M319" i="21"/>
  <c r="N319" i="21" s="1"/>
  <c r="M321" i="21"/>
  <c r="N321" i="21" s="1"/>
  <c r="M323" i="21"/>
  <c r="N323" i="21" s="1"/>
  <c r="M325" i="21"/>
  <c r="N325" i="21" s="1"/>
  <c r="M327" i="21"/>
  <c r="N327" i="21" s="1"/>
  <c r="M329" i="21"/>
  <c r="N329" i="21" s="1"/>
  <c r="M331" i="21"/>
  <c r="N331" i="21" s="1"/>
  <c r="M333" i="21"/>
  <c r="N333" i="21" s="1"/>
  <c r="M335" i="21"/>
  <c r="N335" i="21" s="1"/>
  <c r="M337" i="21"/>
  <c r="N337" i="21" s="1"/>
  <c r="M339" i="21"/>
  <c r="N339" i="21" s="1"/>
  <c r="M341" i="21"/>
  <c r="N341" i="21" s="1"/>
  <c r="M343" i="21"/>
  <c r="N343" i="21" s="1"/>
  <c r="M345" i="21"/>
  <c r="N345" i="21" s="1"/>
  <c r="M347" i="21"/>
  <c r="N347" i="21" s="1"/>
  <c r="M362" i="21"/>
  <c r="N362" i="21" s="1"/>
  <c r="M378" i="21"/>
  <c r="N378" i="21" s="1"/>
  <c r="M714" i="21"/>
  <c r="N714" i="21" s="1"/>
  <c r="M384" i="21"/>
  <c r="N384" i="21" s="1"/>
  <c r="M387" i="21"/>
  <c r="N387" i="21" s="1"/>
  <c r="M389" i="21"/>
  <c r="N389" i="21" s="1"/>
  <c r="M391" i="21"/>
  <c r="N391" i="21" s="1"/>
  <c r="M393" i="21"/>
  <c r="N393" i="21" s="1"/>
  <c r="M395" i="21"/>
  <c r="N395" i="21" s="1"/>
  <c r="M397" i="21"/>
  <c r="N397" i="21" s="1"/>
  <c r="M399" i="21"/>
  <c r="N399" i="21" s="1"/>
  <c r="M401" i="21"/>
  <c r="N401" i="21" s="1"/>
  <c r="M403" i="21"/>
  <c r="N403" i="21" s="1"/>
  <c r="M405" i="21"/>
  <c r="N405" i="21" s="1"/>
  <c r="M407" i="21"/>
  <c r="N407" i="21" s="1"/>
  <c r="M409" i="21"/>
  <c r="N409" i="21" s="1"/>
  <c r="M411" i="21"/>
  <c r="N411" i="21" s="1"/>
  <c r="M413" i="21"/>
  <c r="N413" i="21" s="1"/>
  <c r="M415" i="21"/>
  <c r="N415" i="21" s="1"/>
  <c r="M417" i="21"/>
  <c r="N417" i="21" s="1"/>
  <c r="M419" i="21"/>
  <c r="N419" i="21" s="1"/>
  <c r="M421" i="21"/>
  <c r="N421" i="21" s="1"/>
  <c r="M423" i="21"/>
  <c r="N423" i="21" s="1"/>
  <c r="M427" i="21"/>
  <c r="N427" i="21" s="1"/>
  <c r="M432" i="21"/>
  <c r="N432" i="21" s="1"/>
  <c r="M434" i="21"/>
  <c r="N434" i="21" s="1"/>
  <c r="M443" i="21"/>
  <c r="N443" i="21" s="1"/>
  <c r="M448" i="21"/>
  <c r="N448" i="21" s="1"/>
  <c r="M450" i="21"/>
  <c r="N450" i="21" s="1"/>
  <c r="M459" i="21"/>
  <c r="N459" i="21" s="1"/>
  <c r="M464" i="21"/>
  <c r="N464" i="21" s="1"/>
  <c r="M466" i="21"/>
  <c r="N466" i="21" s="1"/>
  <c r="M475" i="21"/>
  <c r="N475" i="21" s="1"/>
  <c r="M480" i="21"/>
  <c r="N480" i="21" s="1"/>
  <c r="M482" i="21"/>
  <c r="N482" i="21" s="1"/>
  <c r="M383" i="21"/>
  <c r="N383" i="21" s="1"/>
  <c r="M388" i="21"/>
  <c r="N388" i="21" s="1"/>
  <c r="M390" i="21"/>
  <c r="N390" i="21" s="1"/>
  <c r="M392" i="21"/>
  <c r="N392" i="21" s="1"/>
  <c r="M394" i="21"/>
  <c r="N394" i="21" s="1"/>
  <c r="M396" i="21"/>
  <c r="N396" i="21" s="1"/>
  <c r="M398" i="21"/>
  <c r="N398" i="21" s="1"/>
  <c r="M400" i="21"/>
  <c r="N400" i="21" s="1"/>
  <c r="M402" i="21"/>
  <c r="N402" i="21" s="1"/>
  <c r="M404" i="21"/>
  <c r="N404" i="21" s="1"/>
  <c r="M406" i="21"/>
  <c r="N406" i="21" s="1"/>
  <c r="M408" i="21"/>
  <c r="N408" i="21" s="1"/>
  <c r="M410" i="21"/>
  <c r="N410" i="21" s="1"/>
  <c r="M412" i="21"/>
  <c r="N412" i="21" s="1"/>
  <c r="M414" i="21"/>
  <c r="N414" i="21" s="1"/>
  <c r="M416" i="21"/>
  <c r="N416" i="21" s="1"/>
  <c r="M418" i="21"/>
  <c r="N418" i="21" s="1"/>
  <c r="M420" i="21"/>
  <c r="N420" i="21" s="1"/>
  <c r="M422" i="21"/>
  <c r="N422" i="21" s="1"/>
  <c r="M424" i="21"/>
  <c r="N424" i="21" s="1"/>
  <c r="M426" i="21"/>
  <c r="N426" i="21" s="1"/>
  <c r="M435" i="21"/>
  <c r="N435" i="21" s="1"/>
  <c r="M440" i="21"/>
  <c r="N440" i="21" s="1"/>
  <c r="M442" i="21"/>
  <c r="N442" i="21" s="1"/>
  <c r="M451" i="21"/>
  <c r="N451" i="21" s="1"/>
  <c r="M456" i="21"/>
  <c r="N456" i="21" s="1"/>
  <c r="M458" i="21"/>
  <c r="N458" i="21" s="1"/>
  <c r="M467" i="21"/>
  <c r="N467" i="21" s="1"/>
  <c r="M472" i="21"/>
  <c r="N472" i="21" s="1"/>
  <c r="M474" i="21"/>
  <c r="N474" i="21" s="1"/>
  <c r="M483" i="21"/>
  <c r="N483" i="21" s="1"/>
  <c r="M878" i="21"/>
  <c r="N878" i="21" s="1"/>
  <c r="M880" i="21"/>
  <c r="N880" i="21" s="1"/>
  <c r="M882" i="21"/>
  <c r="N882" i="21" s="1"/>
  <c r="M884" i="21"/>
  <c r="N884" i="21" s="1"/>
  <c r="M886" i="21"/>
  <c r="N886" i="21" s="1"/>
  <c r="M888" i="21"/>
  <c r="N888" i="21" s="1"/>
  <c r="M890" i="21"/>
  <c r="N890" i="21" s="1"/>
  <c r="M892" i="21"/>
  <c r="N892" i="21" s="1"/>
  <c r="M894" i="21"/>
  <c r="N894" i="21" s="1"/>
  <c r="M896" i="21"/>
  <c r="N896" i="21" s="1"/>
  <c r="M898" i="21"/>
  <c r="N898" i="21" s="1"/>
  <c r="M900" i="21"/>
  <c r="N900" i="21" s="1"/>
  <c r="M902" i="21"/>
  <c r="N902" i="21" s="1"/>
  <c r="M904" i="21"/>
  <c r="N904" i="21" s="1"/>
  <c r="M906" i="21"/>
  <c r="N906" i="21" s="1"/>
  <c r="M908" i="21"/>
  <c r="N908" i="21" s="1"/>
  <c r="M910" i="21"/>
  <c r="N910" i="21" s="1"/>
  <c r="M912" i="21"/>
  <c r="N912" i="21" s="1"/>
  <c r="M914" i="21"/>
  <c r="N914" i="21" s="1"/>
  <c r="M916" i="21"/>
  <c r="N916" i="21" s="1"/>
  <c r="M960" i="21"/>
  <c r="N960" i="21" s="1"/>
  <c r="M976" i="21"/>
  <c r="N976" i="21" s="1"/>
  <c r="M875" i="21"/>
  <c r="N875" i="21" s="1"/>
  <c r="M877" i="21"/>
  <c r="N877" i="21" s="1"/>
  <c r="M879" i="21"/>
  <c r="N879" i="21" s="1"/>
  <c r="M881" i="21"/>
  <c r="N881" i="21" s="1"/>
  <c r="M883" i="21"/>
  <c r="N883" i="21" s="1"/>
  <c r="M885" i="21"/>
  <c r="N885" i="21" s="1"/>
  <c r="M887" i="21"/>
  <c r="N887" i="21" s="1"/>
  <c r="M889" i="21"/>
  <c r="N889" i="21" s="1"/>
  <c r="M891" i="21"/>
  <c r="N891" i="21" s="1"/>
  <c r="M893" i="21"/>
  <c r="N893" i="21" s="1"/>
  <c r="M895" i="21"/>
  <c r="N895" i="21" s="1"/>
  <c r="M897" i="21"/>
  <c r="N897" i="21" s="1"/>
  <c r="M899" i="21"/>
  <c r="N899" i="21" s="1"/>
  <c r="M901" i="21"/>
  <c r="N901" i="21" s="1"/>
  <c r="M903" i="21"/>
  <c r="N903" i="21" s="1"/>
  <c r="M905" i="21"/>
  <c r="N905" i="21" s="1"/>
  <c r="M907" i="21"/>
  <c r="N907" i="21" s="1"/>
  <c r="M909" i="21"/>
  <c r="N909" i="21" s="1"/>
  <c r="M911" i="21"/>
  <c r="N911" i="21" s="1"/>
  <c r="M913" i="21"/>
  <c r="N913" i="21" s="1"/>
  <c r="M915" i="21"/>
  <c r="N915" i="21" s="1"/>
  <c r="M948" i="21"/>
  <c r="N948" i="21" s="1"/>
  <c r="M964" i="21"/>
  <c r="N964" i="21" s="1"/>
  <c r="M980" i="21"/>
  <c r="N980" i="21" s="1"/>
  <c r="C12" i="21" l="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308" i="21"/>
  <c r="M10" i="21"/>
  <c r="N10" i="21" s="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 r="B285" i="21"/>
  <c r="B286" i="21"/>
  <c r="B287" i="21"/>
  <c r="B288" i="21"/>
  <c r="B289" i="21"/>
  <c r="B290" i="21"/>
  <c r="B291" i="21"/>
  <c r="B292" i="21"/>
  <c r="B293" i="21"/>
  <c r="B294" i="21"/>
  <c r="B295" i="21"/>
  <c r="B296" i="21"/>
  <c r="B297" i="21"/>
  <c r="B298" i="21"/>
  <c r="B299" i="21"/>
  <c r="B300" i="21"/>
  <c r="B301" i="21"/>
  <c r="B302" i="21"/>
  <c r="B303" i="21"/>
  <c r="B304" i="21"/>
  <c r="B305" i="21"/>
  <c r="B306" i="21"/>
  <c r="B307" i="21"/>
  <c r="B308" i="21"/>
  <c r="M301" i="21" l="1"/>
  <c r="M293" i="21"/>
  <c r="M285" i="21"/>
  <c r="M277" i="21"/>
  <c r="M269" i="21"/>
  <c r="M261" i="21"/>
  <c r="M253" i="21"/>
  <c r="M245" i="21"/>
  <c r="M237" i="21"/>
  <c r="M229" i="21"/>
  <c r="M221" i="21"/>
  <c r="M213" i="21"/>
  <c r="M205" i="21"/>
  <c r="M197" i="21"/>
  <c r="M185" i="21"/>
  <c r="M181" i="21"/>
  <c r="M169" i="21"/>
  <c r="M161" i="21"/>
  <c r="M153" i="21"/>
  <c r="M145" i="21"/>
  <c r="M137" i="21"/>
  <c r="M129" i="21"/>
  <c r="M121" i="21"/>
  <c r="M113" i="21"/>
  <c r="M109" i="21"/>
  <c r="M105" i="21"/>
  <c r="M97" i="21"/>
  <c r="M93" i="21"/>
  <c r="M89" i="21"/>
  <c r="M85" i="21"/>
  <c r="M81" i="21"/>
  <c r="M77" i="21"/>
  <c r="M73" i="21"/>
  <c r="M69" i="21"/>
  <c r="M65" i="21"/>
  <c r="M61" i="21"/>
  <c r="M57" i="21"/>
  <c r="M53" i="21"/>
  <c r="M49" i="21"/>
  <c r="M45" i="21"/>
  <c r="M41" i="21"/>
  <c r="M37" i="21"/>
  <c r="M33" i="21"/>
  <c r="M29" i="21"/>
  <c r="M25" i="21"/>
  <c r="M21" i="21"/>
  <c r="M17" i="21"/>
  <c r="M13" i="21"/>
  <c r="M305" i="21"/>
  <c r="M297" i="21"/>
  <c r="M289" i="21"/>
  <c r="M281" i="21"/>
  <c r="M273" i="21"/>
  <c r="M265" i="21"/>
  <c r="M257" i="21"/>
  <c r="M249" i="21"/>
  <c r="M241" i="21"/>
  <c r="M233" i="21"/>
  <c r="M225" i="21"/>
  <c r="M217" i="21"/>
  <c r="M209" i="21"/>
  <c r="M201" i="21"/>
  <c r="M193" i="21"/>
  <c r="M189" i="21"/>
  <c r="M177" i="21"/>
  <c r="M173" i="21"/>
  <c r="M165" i="21"/>
  <c r="M157" i="21"/>
  <c r="M149" i="21"/>
  <c r="M141" i="21"/>
  <c r="M133" i="21"/>
  <c r="M125" i="21"/>
  <c r="M117" i="21"/>
  <c r="M101" i="21"/>
  <c r="A25" i="15"/>
  <c r="C14" i="24"/>
  <c r="M12" i="21"/>
  <c r="N12" i="21" s="1"/>
  <c r="M303" i="21"/>
  <c r="M295" i="21"/>
  <c r="M287" i="21"/>
  <c r="M279" i="21"/>
  <c r="M271" i="21"/>
  <c r="M263" i="21"/>
  <c r="M255" i="21"/>
  <c r="M247" i="21"/>
  <c r="M239" i="21"/>
  <c r="M231" i="21"/>
  <c r="M223" i="21"/>
  <c r="M215" i="21"/>
  <c r="M203" i="21"/>
  <c r="M195" i="21"/>
  <c r="M187" i="21"/>
  <c r="M179" i="21"/>
  <c r="M171" i="21"/>
  <c r="M167" i="21"/>
  <c r="M159" i="21"/>
  <c r="M155" i="21"/>
  <c r="M151" i="21"/>
  <c r="M147" i="21"/>
  <c r="M143" i="21"/>
  <c r="M139" i="21"/>
  <c r="M135" i="21"/>
  <c r="M131" i="21"/>
  <c r="M127" i="21"/>
  <c r="M123" i="21"/>
  <c r="M119" i="21"/>
  <c r="M115" i="21"/>
  <c r="M111" i="21"/>
  <c r="M107" i="21"/>
  <c r="M103" i="21"/>
  <c r="M99" i="21"/>
  <c r="M95" i="21"/>
  <c r="M91" i="21"/>
  <c r="M87" i="21"/>
  <c r="M83" i="21"/>
  <c r="M79" i="21"/>
  <c r="M75" i="21"/>
  <c r="M71" i="21"/>
  <c r="M67" i="21"/>
  <c r="M63" i="21"/>
  <c r="M59" i="21"/>
  <c r="M55" i="21"/>
  <c r="M51" i="21"/>
  <c r="M47" i="21"/>
  <c r="M43" i="21"/>
  <c r="M39" i="21"/>
  <c r="M35" i="21"/>
  <c r="M31" i="21"/>
  <c r="M27" i="21"/>
  <c r="M23" i="21"/>
  <c r="M19" i="21"/>
  <c r="M15" i="21"/>
  <c r="M307" i="21"/>
  <c r="M299" i="21"/>
  <c r="M291" i="21"/>
  <c r="M283" i="21"/>
  <c r="M275" i="21"/>
  <c r="M267" i="21"/>
  <c r="M259" i="21"/>
  <c r="M251" i="21"/>
  <c r="M243" i="21"/>
  <c r="M235" i="21"/>
  <c r="M227" i="21"/>
  <c r="M219" i="21"/>
  <c r="M211" i="21"/>
  <c r="M207" i="21"/>
  <c r="M199" i="21"/>
  <c r="M191" i="21"/>
  <c r="M183" i="21"/>
  <c r="M175" i="21"/>
  <c r="M163" i="21"/>
  <c r="M11" i="21"/>
  <c r="M308" i="21"/>
  <c r="M304" i="21"/>
  <c r="M300" i="21"/>
  <c r="M296" i="21"/>
  <c r="M292" i="21"/>
  <c r="M288" i="21"/>
  <c r="M284" i="21"/>
  <c r="M280" i="21"/>
  <c r="M276" i="21"/>
  <c r="M272" i="21"/>
  <c r="M268" i="21"/>
  <c r="M264" i="21"/>
  <c r="M260" i="21"/>
  <c r="M256" i="21"/>
  <c r="M252" i="21"/>
  <c r="M248" i="21"/>
  <c r="M244" i="21"/>
  <c r="M240" i="21"/>
  <c r="M236" i="21"/>
  <c r="M232" i="21"/>
  <c r="M228" i="21"/>
  <c r="M224" i="21"/>
  <c r="M220" i="21"/>
  <c r="M216" i="21"/>
  <c r="M212" i="21"/>
  <c r="M208" i="21"/>
  <c r="M204" i="21"/>
  <c r="M200" i="21"/>
  <c r="M196" i="21"/>
  <c r="M192" i="21"/>
  <c r="M188" i="21"/>
  <c r="M184" i="21"/>
  <c r="M180" i="21"/>
  <c r="M176" i="21"/>
  <c r="M172" i="21"/>
  <c r="M168" i="21"/>
  <c r="M164" i="21"/>
  <c r="M160" i="21"/>
  <c r="M156" i="21"/>
  <c r="M152" i="21"/>
  <c r="M148" i="21"/>
  <c r="M144" i="21"/>
  <c r="M140" i="21"/>
  <c r="M136" i="21"/>
  <c r="M132" i="21"/>
  <c r="M128" i="21"/>
  <c r="M124" i="21"/>
  <c r="M120" i="21"/>
  <c r="M116" i="21"/>
  <c r="M112" i="21"/>
  <c r="M108" i="21"/>
  <c r="M104" i="21"/>
  <c r="M100" i="21"/>
  <c r="M96" i="21"/>
  <c r="M92" i="21"/>
  <c r="M88" i="21"/>
  <c r="M84" i="21"/>
  <c r="M80" i="21"/>
  <c r="M76" i="21"/>
  <c r="M72" i="21"/>
  <c r="M68" i="21"/>
  <c r="M64" i="21"/>
  <c r="M60" i="21"/>
  <c r="M56" i="21"/>
  <c r="M52" i="21"/>
  <c r="M48" i="21"/>
  <c r="M44" i="21"/>
  <c r="M40" i="21"/>
  <c r="M36" i="21"/>
  <c r="M32" i="21"/>
  <c r="M28" i="21"/>
  <c r="M24" i="21"/>
  <c r="M20" i="21"/>
  <c r="M16" i="21"/>
  <c r="M54" i="21"/>
  <c r="M306" i="21"/>
  <c r="M302" i="21"/>
  <c r="M298" i="21"/>
  <c r="M294" i="21"/>
  <c r="M290" i="21"/>
  <c r="M286" i="21"/>
  <c r="M282" i="21"/>
  <c r="M278" i="21"/>
  <c r="M274" i="21"/>
  <c r="M270" i="21"/>
  <c r="M266" i="21"/>
  <c r="M262" i="21"/>
  <c r="M258" i="21"/>
  <c r="M254" i="21"/>
  <c r="M250" i="21"/>
  <c r="M246" i="21"/>
  <c r="M242" i="21"/>
  <c r="M238" i="21"/>
  <c r="M234" i="21"/>
  <c r="M230" i="21"/>
  <c r="M226" i="21"/>
  <c r="M222" i="21"/>
  <c r="M218" i="21"/>
  <c r="M214" i="21"/>
  <c r="M210" i="21"/>
  <c r="M206" i="21"/>
  <c r="M202" i="21"/>
  <c r="M198" i="21"/>
  <c r="M194" i="21"/>
  <c r="M190" i="21"/>
  <c r="M186" i="21"/>
  <c r="M182" i="21"/>
  <c r="M178" i="21"/>
  <c r="M174" i="21"/>
  <c r="M170" i="21"/>
  <c r="M166" i="21"/>
  <c r="M162" i="21"/>
  <c r="M158" i="21"/>
  <c r="M154" i="21"/>
  <c r="M150" i="21"/>
  <c r="M146" i="21"/>
  <c r="M142" i="21"/>
  <c r="M138" i="21"/>
  <c r="M134" i="21"/>
  <c r="M130" i="21"/>
  <c r="M126" i="21"/>
  <c r="M122" i="21"/>
  <c r="M118" i="21"/>
  <c r="M114" i="21"/>
  <c r="M110" i="21"/>
  <c r="M106" i="21"/>
  <c r="M102" i="21"/>
  <c r="M98" i="21"/>
  <c r="M94" i="21"/>
  <c r="M90" i="21"/>
  <c r="M86" i="21"/>
  <c r="M82" i="21"/>
  <c r="M78" i="21"/>
  <c r="M74" i="21"/>
  <c r="M70" i="21"/>
  <c r="M66" i="21"/>
  <c r="M62" i="21"/>
  <c r="M58" i="21"/>
  <c r="M50" i="21"/>
  <c r="M46" i="21"/>
  <c r="M42" i="21"/>
  <c r="M38" i="21"/>
  <c r="M34" i="21"/>
  <c r="M30" i="21"/>
  <c r="M26" i="21"/>
  <c r="M22" i="21"/>
  <c r="M18" i="21"/>
  <c r="M14" i="21"/>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181" i="24"/>
  <c r="B182" i="24"/>
  <c r="B183" i="24"/>
  <c r="B184" i="24"/>
  <c r="B185" i="24"/>
  <c r="B186" i="24"/>
  <c r="B187" i="24"/>
  <c r="B188" i="24"/>
  <c r="B189" i="24"/>
  <c r="B190" i="24"/>
  <c r="B191" i="24"/>
  <c r="B192" i="24"/>
  <c r="B193" i="24"/>
  <c r="B194" i="24"/>
  <c r="B195" i="24"/>
  <c r="B196" i="24"/>
  <c r="B197" i="24"/>
  <c r="B198" i="24"/>
  <c r="B199" i="24"/>
  <c r="B200" i="24"/>
  <c r="B201" i="24"/>
  <c r="B202" i="24"/>
  <c r="B203" i="24"/>
  <c r="B204" i="24"/>
  <c r="B205" i="24"/>
  <c r="B206" i="24"/>
  <c r="B207" i="24"/>
  <c r="B208" i="24"/>
  <c r="B209" i="24"/>
  <c r="B210" i="24"/>
  <c r="B211" i="24"/>
  <c r="B212" i="24"/>
  <c r="B213" i="24"/>
  <c r="B214" i="24"/>
  <c r="B215" i="24"/>
  <c r="B216" i="24"/>
  <c r="B217" i="24"/>
  <c r="B218" i="24"/>
  <c r="B219" i="24"/>
  <c r="B220" i="24"/>
  <c r="B221" i="24"/>
  <c r="B222" i="24"/>
  <c r="B223" i="24"/>
  <c r="B224" i="24"/>
  <c r="B225" i="24"/>
  <c r="B226" i="24"/>
  <c r="B227" i="24"/>
  <c r="B228" i="24"/>
  <c r="B229" i="24"/>
  <c r="B230" i="24"/>
  <c r="B231" i="24"/>
  <c r="B232" i="24"/>
  <c r="B233" i="24"/>
  <c r="B234" i="24"/>
  <c r="B235" i="24"/>
  <c r="B236" i="24"/>
  <c r="B237" i="24"/>
  <c r="B238" i="24"/>
  <c r="B239" i="24"/>
  <c r="B240" i="24"/>
  <c r="B241" i="24"/>
  <c r="B242" i="24"/>
  <c r="B243" i="24"/>
  <c r="B244" i="24"/>
  <c r="B245" i="24"/>
  <c r="B246" i="24"/>
  <c r="B247" i="24"/>
  <c r="B248" i="24"/>
  <c r="B249" i="24"/>
  <c r="B250" i="24"/>
  <c r="B251" i="24"/>
  <c r="B252" i="24"/>
  <c r="B253" i="24"/>
  <c r="B254" i="24"/>
  <c r="B255" i="24"/>
  <c r="B256" i="24"/>
  <c r="B257" i="24"/>
  <c r="B258" i="24"/>
  <c r="B259" i="24"/>
  <c r="B260" i="24"/>
  <c r="B261" i="24"/>
  <c r="B262" i="24"/>
  <c r="B263" i="24"/>
  <c r="B264" i="24"/>
  <c r="B265" i="24"/>
  <c r="B266" i="24"/>
  <c r="B267" i="24"/>
  <c r="B268" i="24"/>
  <c r="B269" i="24"/>
  <c r="B270" i="24"/>
  <c r="B271" i="24"/>
  <c r="B272" i="24"/>
  <c r="B273" i="24"/>
  <c r="B274" i="24"/>
  <c r="B275" i="24"/>
  <c r="B276" i="24"/>
  <c r="B277" i="24"/>
  <c r="B278" i="24"/>
  <c r="B279" i="24"/>
  <c r="B280" i="24"/>
  <c r="B281" i="24"/>
  <c r="B282" i="24"/>
  <c r="B283" i="24"/>
  <c r="B284" i="24"/>
  <c r="B285" i="24"/>
  <c r="B286" i="24"/>
  <c r="B287" i="24"/>
  <c r="B288" i="24"/>
  <c r="B289" i="24"/>
  <c r="B290" i="24"/>
  <c r="B291" i="24"/>
  <c r="B292" i="24"/>
  <c r="B293" i="24"/>
  <c r="B294" i="24"/>
  <c r="B295" i="24"/>
  <c r="B296" i="24"/>
  <c r="B297" i="24"/>
  <c r="B298" i="24"/>
  <c r="B299" i="24"/>
  <c r="B300" i="24"/>
  <c r="B301" i="24"/>
  <c r="B302" i="24"/>
  <c r="B303" i="24"/>
  <c r="B304" i="24"/>
  <c r="B305" i="24"/>
  <c r="B306" i="24"/>
  <c r="B307" i="24"/>
  <c r="B308" i="24"/>
  <c r="B309" i="24"/>
  <c r="B310" i="24"/>
  <c r="B311" i="24"/>
  <c r="B312" i="24"/>
  <c r="B313" i="24"/>
  <c r="B314" i="24"/>
  <c r="B315" i="24"/>
  <c r="B316" i="24"/>
  <c r="B317" i="24"/>
  <c r="B318" i="24"/>
  <c r="B319" i="24"/>
  <c r="B320" i="24"/>
  <c r="B321" i="24"/>
  <c r="B322" i="24"/>
  <c r="B323" i="24"/>
  <c r="B324" i="24"/>
  <c r="B325" i="24"/>
  <c r="B326" i="24"/>
  <c r="B327" i="24"/>
  <c r="B328" i="24"/>
  <c r="B329" i="24"/>
  <c r="B330" i="24"/>
  <c r="B331" i="24"/>
  <c r="B332" i="24"/>
  <c r="B333" i="24"/>
  <c r="B334" i="24"/>
  <c r="B335" i="24"/>
  <c r="B336" i="24"/>
  <c r="B337" i="24"/>
  <c r="B338" i="24"/>
  <c r="B339" i="24"/>
  <c r="B340" i="24"/>
  <c r="B341" i="24"/>
  <c r="B342" i="24"/>
  <c r="B343" i="24"/>
  <c r="B344" i="24"/>
  <c r="B345" i="24"/>
  <c r="B346" i="24"/>
  <c r="B347" i="24"/>
  <c r="B348" i="24"/>
  <c r="B349" i="24"/>
  <c r="B350" i="24"/>
  <c r="B351" i="24"/>
  <c r="B352" i="24"/>
  <c r="B353" i="24"/>
  <c r="B354" i="24"/>
  <c r="B355" i="24"/>
  <c r="B356" i="24"/>
  <c r="B357" i="24"/>
  <c r="B358" i="24"/>
  <c r="B359" i="24"/>
  <c r="B360" i="24"/>
  <c r="B361" i="24"/>
  <c r="B362" i="24"/>
  <c r="B363" i="24"/>
  <c r="B364" i="24"/>
  <c r="B365" i="24"/>
  <c r="B366" i="24"/>
  <c r="B367" i="24"/>
  <c r="B368" i="24"/>
  <c r="B369" i="24"/>
  <c r="B370" i="24"/>
  <c r="B371" i="24"/>
  <c r="B372" i="24"/>
  <c r="B373" i="24"/>
  <c r="B374" i="24"/>
  <c r="B375" i="24"/>
  <c r="B376" i="24"/>
  <c r="B377" i="24"/>
  <c r="B378" i="24"/>
  <c r="B379" i="24"/>
  <c r="B380" i="24"/>
  <c r="B381" i="24"/>
  <c r="B382" i="24"/>
  <c r="B383" i="24"/>
  <c r="B384" i="24"/>
  <c r="B385" i="24"/>
  <c r="B386" i="24"/>
  <c r="B387" i="24"/>
  <c r="B388" i="24"/>
  <c r="B389" i="24"/>
  <c r="B390" i="24"/>
  <c r="B391" i="24"/>
  <c r="B392" i="24"/>
  <c r="B393" i="24"/>
  <c r="B394" i="24"/>
  <c r="B395" i="24"/>
  <c r="B396" i="24"/>
  <c r="B397" i="24"/>
  <c r="B398" i="24"/>
  <c r="B399" i="24"/>
  <c r="B400" i="24"/>
  <c r="B401" i="24"/>
  <c r="B402" i="24"/>
  <c r="B403" i="24"/>
  <c r="B404" i="24"/>
  <c r="B405" i="24"/>
  <c r="B406" i="24"/>
  <c r="B407" i="24"/>
  <c r="B408" i="24"/>
  <c r="B409" i="24"/>
  <c r="B410" i="24"/>
  <c r="B411" i="24"/>
  <c r="B412" i="24"/>
  <c r="B413" i="24"/>
  <c r="B414" i="24"/>
  <c r="B415" i="24"/>
  <c r="B416" i="24"/>
  <c r="B417" i="24"/>
  <c r="B418" i="24"/>
  <c r="B419" i="24"/>
  <c r="B420" i="24"/>
  <c r="B421" i="24"/>
  <c r="B422" i="24"/>
  <c r="B423" i="24"/>
  <c r="B424" i="24"/>
  <c r="B425" i="24"/>
  <c r="B426" i="24"/>
  <c r="B427" i="24"/>
  <c r="B428" i="24"/>
  <c r="B429" i="24"/>
  <c r="B430" i="24"/>
  <c r="A3" i="24"/>
  <c r="B439" i="24" l="1"/>
  <c r="C77" i="24"/>
  <c r="C206" i="24"/>
  <c r="C396" i="24"/>
  <c r="C269" i="24"/>
  <c r="C29" i="24"/>
  <c r="C380" i="24"/>
  <c r="C428" i="24"/>
  <c r="C364" i="24"/>
  <c r="C141" i="24"/>
  <c r="C412" i="24"/>
  <c r="C333" i="24"/>
  <c r="C424" i="24"/>
  <c r="C408" i="24"/>
  <c r="C392" i="24"/>
  <c r="C376" i="24"/>
  <c r="C360" i="24"/>
  <c r="C317" i="24"/>
  <c r="C253" i="24"/>
  <c r="C189" i="24"/>
  <c r="C125" i="24"/>
  <c r="C61" i="24"/>
  <c r="C420" i="24"/>
  <c r="C404" i="24"/>
  <c r="C388" i="24"/>
  <c r="C372" i="24"/>
  <c r="C356" i="24"/>
  <c r="C301" i="24"/>
  <c r="C237" i="24"/>
  <c r="C173" i="24"/>
  <c r="C109" i="24"/>
  <c r="C45" i="24"/>
  <c r="C416" i="24"/>
  <c r="C400" i="24"/>
  <c r="C384" i="24"/>
  <c r="C368" i="24"/>
  <c r="C349" i="24"/>
  <c r="C285" i="24"/>
  <c r="C221" i="24"/>
  <c r="C157" i="24"/>
  <c r="C93" i="24"/>
  <c r="M9" i="21"/>
  <c r="N9" i="21" s="1"/>
  <c r="C12" i="24"/>
  <c r="C18" i="24"/>
  <c r="C22" i="24"/>
  <c r="C26" i="24"/>
  <c r="C30" i="24"/>
  <c r="C34" i="24"/>
  <c r="C38" i="24"/>
  <c r="C42" i="24"/>
  <c r="C46" i="24"/>
  <c r="C50" i="24"/>
  <c r="C54" i="24"/>
  <c r="C58" i="24"/>
  <c r="C62" i="24"/>
  <c r="C66" i="24"/>
  <c r="C70" i="24"/>
  <c r="C74" i="24"/>
  <c r="C78" i="24"/>
  <c r="C82" i="24"/>
  <c r="C86" i="24"/>
  <c r="C90" i="24"/>
  <c r="C94" i="24"/>
  <c r="C98" i="24"/>
  <c r="C102" i="24"/>
  <c r="C106" i="24"/>
  <c r="C110" i="24"/>
  <c r="C114" i="24"/>
  <c r="C118" i="24"/>
  <c r="C122" i="24"/>
  <c r="C126" i="24"/>
  <c r="C130" i="24"/>
  <c r="C134" i="24"/>
  <c r="C138" i="24"/>
  <c r="C142" i="24"/>
  <c r="C146" i="24"/>
  <c r="C150" i="24"/>
  <c r="C154" i="24"/>
  <c r="C158" i="24"/>
  <c r="C162" i="24"/>
  <c r="C166" i="24"/>
  <c r="C170" i="24"/>
  <c r="C174" i="24"/>
  <c r="C178" i="24"/>
  <c r="C182" i="24"/>
  <c r="C186" i="24"/>
  <c r="C190" i="24"/>
  <c r="C194" i="24"/>
  <c r="C198" i="24"/>
  <c r="C202" i="24"/>
  <c r="C210" i="24"/>
  <c r="C218" i="24"/>
  <c r="C222" i="24"/>
  <c r="C226" i="24"/>
  <c r="C230" i="24"/>
  <c r="C234" i="24"/>
  <c r="C238" i="24"/>
  <c r="C242" i="24"/>
  <c r="C246" i="24"/>
  <c r="C250" i="24"/>
  <c r="C254" i="24"/>
  <c r="C258" i="24"/>
  <c r="C262" i="24"/>
  <c r="C266" i="24"/>
  <c r="C270" i="24"/>
  <c r="C274" i="24"/>
  <c r="C278" i="24"/>
  <c r="C282" i="24"/>
  <c r="C286" i="24"/>
  <c r="C294" i="24"/>
  <c r="C298" i="24"/>
  <c r="C302" i="24"/>
  <c r="C306" i="24"/>
  <c r="C310" i="24"/>
  <c r="C314" i="24"/>
  <c r="C318" i="24"/>
  <c r="C322" i="24"/>
  <c r="C326" i="24"/>
  <c r="C330" i="24"/>
  <c r="C334" i="24"/>
  <c r="C338" i="24"/>
  <c r="C342" i="24"/>
  <c r="C346" i="24"/>
  <c r="C350" i="24"/>
  <c r="C19" i="24"/>
  <c r="C23" i="24"/>
  <c r="C27" i="24"/>
  <c r="C31" i="24"/>
  <c r="C35" i="24"/>
  <c r="C39" i="24"/>
  <c r="C43" i="24"/>
  <c r="C47" i="24"/>
  <c r="C51" i="24"/>
  <c r="C55" i="24"/>
  <c r="C59" i="24"/>
  <c r="C63" i="24"/>
  <c r="C67" i="24"/>
  <c r="C71" i="24"/>
  <c r="C75" i="24"/>
  <c r="C79" i="24"/>
  <c r="C83" i="24"/>
  <c r="C87" i="24"/>
  <c r="C91" i="24"/>
  <c r="C95" i="24"/>
  <c r="C99" i="24"/>
  <c r="C103" i="24"/>
  <c r="C107" i="24"/>
  <c r="C111" i="24"/>
  <c r="C115" i="24"/>
  <c r="C119" i="24"/>
  <c r="C123" i="24"/>
  <c r="C127" i="24"/>
  <c r="C131" i="24"/>
  <c r="C135" i="24"/>
  <c r="C139" i="24"/>
  <c r="C143" i="24"/>
  <c r="C147" i="24"/>
  <c r="C151" i="24"/>
  <c r="C155" i="24"/>
  <c r="C159" i="24"/>
  <c r="C163" i="24"/>
  <c r="C167" i="24"/>
  <c r="C171" i="24"/>
  <c r="C175" i="24"/>
  <c r="C179" i="24"/>
  <c r="C183" i="24"/>
  <c r="C187" i="24"/>
  <c r="C191" i="24"/>
  <c r="C195" i="24"/>
  <c r="C199" i="24"/>
  <c r="C203" i="24"/>
  <c r="C207" i="24"/>
  <c r="C211" i="24"/>
  <c r="C215" i="24"/>
  <c r="C219" i="24"/>
  <c r="C223" i="24"/>
  <c r="C227" i="24"/>
  <c r="C231" i="24"/>
  <c r="C235" i="24"/>
  <c r="C239" i="24"/>
  <c r="C243" i="24"/>
  <c r="C247" i="24"/>
  <c r="C251" i="24"/>
  <c r="C255" i="24"/>
  <c r="C259" i="24"/>
  <c r="C263" i="24"/>
  <c r="C267" i="24"/>
  <c r="C271" i="24"/>
  <c r="C275" i="24"/>
  <c r="C279" i="24"/>
  <c r="C283" i="24"/>
  <c r="C287" i="24"/>
  <c r="C291" i="24"/>
  <c r="C295" i="24"/>
  <c r="C299" i="24"/>
  <c r="C303" i="24"/>
  <c r="C307" i="24"/>
  <c r="C311" i="24"/>
  <c r="C315" i="24"/>
  <c r="C319" i="24"/>
  <c r="C323" i="24"/>
  <c r="C327" i="24"/>
  <c r="C331" i="24"/>
  <c r="C335" i="24"/>
  <c r="C339" i="24"/>
  <c r="C343" i="24"/>
  <c r="C347" i="24"/>
  <c r="C351" i="24"/>
  <c r="C16" i="24"/>
  <c r="C20" i="24"/>
  <c r="C24" i="24"/>
  <c r="C28" i="24"/>
  <c r="C32" i="24"/>
  <c r="C36" i="24"/>
  <c r="C40" i="24"/>
  <c r="C44" i="24"/>
  <c r="C48" i="24"/>
  <c r="C52" i="24"/>
  <c r="C56" i="24"/>
  <c r="C60" i="24"/>
  <c r="C64" i="24"/>
  <c r="C68" i="24"/>
  <c r="C72" i="24"/>
  <c r="C76" i="24"/>
  <c r="C80" i="24"/>
  <c r="C84" i="24"/>
  <c r="C88" i="24"/>
  <c r="C92" i="24"/>
  <c r="C96" i="24"/>
  <c r="C100" i="24"/>
  <c r="C104" i="24"/>
  <c r="C108" i="24"/>
  <c r="C112" i="24"/>
  <c r="C116" i="24"/>
  <c r="C120" i="24"/>
  <c r="C124" i="24"/>
  <c r="C128" i="24"/>
  <c r="C132" i="24"/>
  <c r="C136" i="24"/>
  <c r="C140" i="24"/>
  <c r="C144" i="24"/>
  <c r="C148" i="24"/>
  <c r="C152" i="24"/>
  <c r="C156" i="24"/>
  <c r="C160" i="24"/>
  <c r="C164" i="24"/>
  <c r="C168" i="24"/>
  <c r="C172" i="24"/>
  <c r="C176" i="24"/>
  <c r="C180" i="24"/>
  <c r="C184" i="24"/>
  <c r="C188" i="24"/>
  <c r="C192" i="24"/>
  <c r="C196" i="24"/>
  <c r="C200" i="24"/>
  <c r="C204" i="24"/>
  <c r="C208" i="24"/>
  <c r="C212" i="24"/>
  <c r="C216" i="24"/>
  <c r="C220" i="24"/>
  <c r="C224" i="24"/>
  <c r="C228" i="24"/>
  <c r="C236" i="24"/>
  <c r="C240" i="24"/>
  <c r="C244" i="24"/>
  <c r="C248" i="24"/>
  <c r="C252" i="24"/>
  <c r="C256" i="24"/>
  <c r="C260" i="24"/>
  <c r="C264" i="24"/>
  <c r="C268" i="24"/>
  <c r="C272" i="24"/>
  <c r="C276" i="24"/>
  <c r="C280" i="24"/>
  <c r="C284" i="24"/>
  <c r="C288" i="24"/>
  <c r="C292" i="24"/>
  <c r="C296" i="24"/>
  <c r="C300" i="24"/>
  <c r="C304" i="24"/>
  <c r="C308" i="24"/>
  <c r="C312" i="24"/>
  <c r="C316" i="24"/>
  <c r="C320" i="24"/>
  <c r="C324" i="24"/>
  <c r="C328" i="24"/>
  <c r="C332" i="24"/>
  <c r="C336" i="24"/>
  <c r="C340" i="24"/>
  <c r="C344" i="24"/>
  <c r="C348" i="24"/>
  <c r="C352" i="24"/>
  <c r="C427" i="24"/>
  <c r="C423" i="24"/>
  <c r="C419" i="24"/>
  <c r="C415" i="24"/>
  <c r="C411" i="24"/>
  <c r="C407" i="24"/>
  <c r="C403" i="24"/>
  <c r="C399" i="24"/>
  <c r="C395" i="24"/>
  <c r="C391" i="24"/>
  <c r="C387" i="24"/>
  <c r="C383" i="24"/>
  <c r="C379" i="24"/>
  <c r="C375" i="24"/>
  <c r="C371" i="24"/>
  <c r="C367" i="24"/>
  <c r="C363" i="24"/>
  <c r="C359" i="24"/>
  <c r="C355" i="24"/>
  <c r="C345" i="24"/>
  <c r="C329" i="24"/>
  <c r="C313" i="24"/>
  <c r="C297" i="24"/>
  <c r="C281" i="24"/>
  <c r="C265" i="24"/>
  <c r="C249" i="24"/>
  <c r="C233" i="24"/>
  <c r="C217" i="24"/>
  <c r="C201" i="24"/>
  <c r="C185" i="24"/>
  <c r="C169" i="24"/>
  <c r="C153" i="24"/>
  <c r="C137" i="24"/>
  <c r="C121" i="24"/>
  <c r="C105" i="24"/>
  <c r="C89" i="24"/>
  <c r="C73" i="24"/>
  <c r="C57" i="24"/>
  <c r="C41" i="24"/>
  <c r="C25" i="24"/>
  <c r="C430" i="24"/>
  <c r="C426" i="24"/>
  <c r="C422" i="24"/>
  <c r="C418" i="24"/>
  <c r="C414" i="24"/>
  <c r="C410" i="24"/>
  <c r="C406" i="24"/>
  <c r="C402" i="24"/>
  <c r="C398" i="24"/>
  <c r="C394" i="24"/>
  <c r="C390" i="24"/>
  <c r="C386" i="24"/>
  <c r="C382" i="24"/>
  <c r="C378" i="24"/>
  <c r="C374" i="24"/>
  <c r="C370" i="24"/>
  <c r="C366" i="24"/>
  <c r="C362" i="24"/>
  <c r="C358" i="24"/>
  <c r="C354" i="24"/>
  <c r="C341" i="24"/>
  <c r="C325" i="24"/>
  <c r="C309" i="24"/>
  <c r="C293" i="24"/>
  <c r="C277" i="24"/>
  <c r="C261" i="24"/>
  <c r="C245" i="24"/>
  <c r="C229" i="24"/>
  <c r="C213" i="24"/>
  <c r="C197" i="24"/>
  <c r="C181" i="24"/>
  <c r="C165" i="24"/>
  <c r="C149" i="24"/>
  <c r="C133" i="24"/>
  <c r="C117" i="24"/>
  <c r="C101" i="24"/>
  <c r="C85" i="24"/>
  <c r="C69" i="24"/>
  <c r="C53" i="24"/>
  <c r="C37" i="24"/>
  <c r="C21" i="24"/>
  <c r="C429" i="24"/>
  <c r="C425" i="24"/>
  <c r="C421" i="24"/>
  <c r="C417" i="24"/>
  <c r="C413" i="24"/>
  <c r="C409" i="24"/>
  <c r="C405" i="24"/>
  <c r="C401" i="24"/>
  <c r="C397" i="24"/>
  <c r="C393" i="24"/>
  <c r="C389" i="24"/>
  <c r="C385" i="24"/>
  <c r="C381" i="24"/>
  <c r="C377" i="24"/>
  <c r="C373" i="24"/>
  <c r="C369" i="24"/>
  <c r="C365" i="24"/>
  <c r="C361" i="24"/>
  <c r="C357" i="24"/>
  <c r="C353" i="24"/>
  <c r="C337" i="24"/>
  <c r="C321" i="24"/>
  <c r="C305" i="24"/>
  <c r="C289" i="24"/>
  <c r="C273" i="24"/>
  <c r="C257" i="24"/>
  <c r="C241" i="24"/>
  <c r="C225" i="24"/>
  <c r="C209" i="24"/>
  <c r="C193" i="24"/>
  <c r="C177" i="24"/>
  <c r="C161" i="24"/>
  <c r="C145" i="24"/>
  <c r="C129" i="24"/>
  <c r="C113" i="24"/>
  <c r="C97" i="24"/>
  <c r="C81" i="24"/>
  <c r="C65" i="24"/>
  <c r="C49" i="24"/>
  <c r="C33" i="24"/>
  <c r="C17" i="24"/>
  <c r="C5" i="24" l="1"/>
  <c r="L7" i="21"/>
  <c r="K7" i="21"/>
  <c r="J7" i="21"/>
  <c r="I7" i="21"/>
  <c r="H7" i="21"/>
  <c r="G7" i="21"/>
  <c r="F7" i="21"/>
  <c r="E7" i="21"/>
  <c r="A1" i="21" l="1"/>
  <c r="A1" i="20"/>
  <c r="A1" i="23"/>
  <c r="C7" i="23" l="1"/>
  <c r="F1307" i="23"/>
  <c r="E1307" i="23"/>
  <c r="D1307" i="23"/>
  <c r="C4" i="23" l="1"/>
  <c r="J20" i="15"/>
  <c r="D16" i="20"/>
  <c r="H22" i="15" s="1"/>
  <c r="J21" i="15" s="1"/>
  <c r="M17" i="19"/>
  <c r="L17" i="19"/>
  <c r="K17" i="19"/>
  <c r="J17" i="19"/>
  <c r="I17" i="19"/>
  <c r="H17" i="19"/>
  <c r="G17" i="19"/>
  <c r="F17" i="19"/>
  <c r="N1009" i="19"/>
  <c r="N1008" i="19"/>
  <c r="N1007" i="19"/>
  <c r="N1006" i="19"/>
  <c r="N1005" i="19"/>
  <c r="N1004" i="19"/>
  <c r="N1003" i="19"/>
  <c r="N1002" i="19"/>
  <c r="N1001" i="19"/>
  <c r="N1000" i="19"/>
  <c r="N999" i="19"/>
  <c r="N998" i="19"/>
  <c r="N997" i="19"/>
  <c r="N996" i="19"/>
  <c r="N995" i="19"/>
  <c r="N994" i="19"/>
  <c r="N993" i="19"/>
  <c r="N992" i="19"/>
  <c r="N991" i="19"/>
  <c r="N990" i="19"/>
  <c r="N989" i="19"/>
  <c r="N988" i="19"/>
  <c r="N987" i="19"/>
  <c r="N986" i="19"/>
  <c r="N985" i="19"/>
  <c r="N984" i="19"/>
  <c r="N983" i="19"/>
  <c r="N982" i="19"/>
  <c r="N981" i="19"/>
  <c r="N980" i="19"/>
  <c r="N979" i="19"/>
  <c r="N978" i="19"/>
  <c r="N977" i="19"/>
  <c r="N976" i="19"/>
  <c r="N975" i="19"/>
  <c r="N974" i="19"/>
  <c r="N973" i="19"/>
  <c r="N972" i="19"/>
  <c r="N971" i="19"/>
  <c r="N970" i="19"/>
  <c r="N969" i="19"/>
  <c r="N968" i="19"/>
  <c r="N967" i="19"/>
  <c r="N966" i="19"/>
  <c r="N965" i="19"/>
  <c r="N964" i="19"/>
  <c r="N963" i="19"/>
  <c r="N962" i="19"/>
  <c r="N961" i="19"/>
  <c r="N960" i="19"/>
  <c r="N959" i="19"/>
  <c r="N958" i="19"/>
  <c r="N957" i="19"/>
  <c r="N956" i="19"/>
  <c r="N955" i="19"/>
  <c r="N954" i="19"/>
  <c r="N953" i="19"/>
  <c r="N952" i="19"/>
  <c r="N951" i="19"/>
  <c r="N950" i="19"/>
  <c r="N949" i="19"/>
  <c r="N948" i="19"/>
  <c r="N947" i="19"/>
  <c r="N946" i="19"/>
  <c r="N945" i="19"/>
  <c r="N944" i="19"/>
  <c r="N943" i="19"/>
  <c r="N942" i="19"/>
  <c r="N941" i="19"/>
  <c r="N940" i="19"/>
  <c r="N939" i="19"/>
  <c r="N938" i="19"/>
  <c r="N937" i="19"/>
  <c r="N936" i="19"/>
  <c r="N935" i="19"/>
  <c r="N934" i="19"/>
  <c r="N933" i="19"/>
  <c r="N932" i="19"/>
  <c r="N931" i="19"/>
  <c r="N930" i="19"/>
  <c r="N929" i="19"/>
  <c r="N928" i="19"/>
  <c r="N927" i="19"/>
  <c r="N926" i="19"/>
  <c r="N925" i="19"/>
  <c r="N924" i="19"/>
  <c r="N923" i="19"/>
  <c r="N922" i="19"/>
  <c r="N921" i="19"/>
  <c r="N920" i="19"/>
  <c r="N919" i="19"/>
  <c r="N918" i="19"/>
  <c r="N917" i="19"/>
  <c r="N916" i="19"/>
  <c r="N915" i="19"/>
  <c r="N914" i="19"/>
  <c r="N913" i="19"/>
  <c r="N912" i="19"/>
  <c r="N911" i="19"/>
  <c r="N910" i="19"/>
  <c r="N909" i="19"/>
  <c r="N908" i="19"/>
  <c r="N907" i="19"/>
  <c r="N906" i="19"/>
  <c r="N905" i="19"/>
  <c r="N904" i="19"/>
  <c r="N903" i="19"/>
  <c r="N902" i="19"/>
  <c r="N901" i="19"/>
  <c r="N900" i="19"/>
  <c r="N899" i="19"/>
  <c r="N898" i="19"/>
  <c r="N897" i="19"/>
  <c r="N896" i="19"/>
  <c r="N895" i="19"/>
  <c r="N894" i="19"/>
  <c r="N893" i="19"/>
  <c r="N892" i="19"/>
  <c r="N891" i="19"/>
  <c r="N890" i="19"/>
  <c r="N889" i="19"/>
  <c r="N888" i="19"/>
  <c r="N887" i="19"/>
  <c r="N886" i="19"/>
  <c r="N885" i="19"/>
  <c r="N884" i="19"/>
  <c r="N883" i="19"/>
  <c r="N882" i="19"/>
  <c r="N881" i="19"/>
  <c r="N880" i="19"/>
  <c r="N879" i="19"/>
  <c r="N878" i="19"/>
  <c r="N877" i="19"/>
  <c r="N876" i="19"/>
  <c r="N875" i="19"/>
  <c r="N874" i="19"/>
  <c r="N873" i="19"/>
  <c r="N872" i="19"/>
  <c r="N871" i="19"/>
  <c r="N870" i="19"/>
  <c r="N869" i="19"/>
  <c r="N868" i="19"/>
  <c r="N867" i="19"/>
  <c r="N866" i="19"/>
  <c r="N865" i="19"/>
  <c r="N864" i="19"/>
  <c r="N863" i="19"/>
  <c r="N862" i="19"/>
  <c r="N861" i="19"/>
  <c r="N860" i="19"/>
  <c r="N859" i="19"/>
  <c r="N858" i="19"/>
  <c r="N857" i="19"/>
  <c r="N856" i="19"/>
  <c r="N855" i="19"/>
  <c r="N854" i="19"/>
  <c r="N853" i="19"/>
  <c r="N852" i="19"/>
  <c r="N851" i="19"/>
  <c r="N850" i="19"/>
  <c r="N849" i="19"/>
  <c r="N848" i="19"/>
  <c r="N847" i="19"/>
  <c r="N846" i="19"/>
  <c r="N845" i="19"/>
  <c r="N844" i="19"/>
  <c r="N843" i="19"/>
  <c r="N842" i="19"/>
  <c r="N841" i="19"/>
  <c r="N840" i="19"/>
  <c r="N839" i="19"/>
  <c r="N838" i="19"/>
  <c r="N837" i="19"/>
  <c r="N836" i="19"/>
  <c r="N835" i="19"/>
  <c r="N834" i="19"/>
  <c r="N833" i="19"/>
  <c r="N832" i="19"/>
  <c r="N831" i="19"/>
  <c r="N830" i="19"/>
  <c r="N829" i="19"/>
  <c r="N828" i="19"/>
  <c r="N827" i="19"/>
  <c r="N826" i="19"/>
  <c r="N825" i="19"/>
  <c r="N824" i="19"/>
  <c r="N823" i="19"/>
  <c r="N822" i="19"/>
  <c r="N821" i="19"/>
  <c r="N820" i="19"/>
  <c r="N819" i="19"/>
  <c r="N818" i="19"/>
  <c r="N817" i="19"/>
  <c r="N816" i="19"/>
  <c r="N815" i="19"/>
  <c r="N814" i="19"/>
  <c r="N813" i="19"/>
  <c r="N812" i="19"/>
  <c r="N811" i="19"/>
  <c r="N810" i="19"/>
  <c r="N809" i="19"/>
  <c r="N808" i="19"/>
  <c r="N807" i="19"/>
  <c r="N806" i="19"/>
  <c r="N805" i="19"/>
  <c r="N804" i="19"/>
  <c r="N803" i="19"/>
  <c r="N802" i="19"/>
  <c r="N801" i="19"/>
  <c r="N800" i="19"/>
  <c r="N799" i="19"/>
  <c r="N798" i="19"/>
  <c r="N797" i="19"/>
  <c r="N796" i="19"/>
  <c r="N795" i="19"/>
  <c r="N794" i="19"/>
  <c r="N793" i="19"/>
  <c r="N792" i="19"/>
  <c r="N791" i="19"/>
  <c r="N790" i="19"/>
  <c r="N789" i="19"/>
  <c r="N788" i="19"/>
  <c r="N787" i="19"/>
  <c r="N786" i="19"/>
  <c r="N785" i="19"/>
  <c r="N784" i="19"/>
  <c r="N783" i="19"/>
  <c r="N782" i="19"/>
  <c r="N781" i="19"/>
  <c r="N780" i="19"/>
  <c r="N779" i="19"/>
  <c r="N778" i="19"/>
  <c r="N777" i="19"/>
  <c r="N776" i="19"/>
  <c r="N775" i="19"/>
  <c r="N774" i="19"/>
  <c r="N773" i="19"/>
  <c r="N772" i="19"/>
  <c r="N771" i="19"/>
  <c r="N770" i="19"/>
  <c r="N769" i="19"/>
  <c r="N768" i="19"/>
  <c r="N767" i="19"/>
  <c r="N766" i="19"/>
  <c r="N765" i="19"/>
  <c r="N764" i="19"/>
  <c r="N763" i="19"/>
  <c r="N762" i="19"/>
  <c r="N761" i="19"/>
  <c r="N760" i="19"/>
  <c r="N759" i="19"/>
  <c r="N758" i="19"/>
  <c r="N757" i="19"/>
  <c r="N756" i="19"/>
  <c r="N755" i="19"/>
  <c r="N754" i="19"/>
  <c r="N753" i="19"/>
  <c r="N752" i="19"/>
  <c r="N751" i="19"/>
  <c r="N750" i="19"/>
  <c r="N749" i="19"/>
  <c r="N748" i="19"/>
  <c r="N747" i="19"/>
  <c r="N746" i="19"/>
  <c r="N745" i="19"/>
  <c r="N744" i="19"/>
  <c r="N743" i="19"/>
  <c r="N742" i="19"/>
  <c r="N741" i="19"/>
  <c r="N740" i="19"/>
  <c r="N739" i="19"/>
  <c r="N738" i="19"/>
  <c r="N737" i="19"/>
  <c r="N736" i="19"/>
  <c r="N735" i="19"/>
  <c r="N734" i="19"/>
  <c r="N733" i="19"/>
  <c r="N732" i="19"/>
  <c r="N731" i="19"/>
  <c r="N730" i="19"/>
  <c r="N729" i="19"/>
  <c r="N728" i="19"/>
  <c r="N727" i="19"/>
  <c r="N726" i="19"/>
  <c r="N725" i="19"/>
  <c r="N724" i="19"/>
  <c r="N723" i="19"/>
  <c r="N722" i="19"/>
  <c r="N721" i="19"/>
  <c r="N720" i="19"/>
  <c r="N719" i="19"/>
  <c r="N718" i="19"/>
  <c r="N717" i="19"/>
  <c r="N716" i="19"/>
  <c r="N715" i="19"/>
  <c r="N714" i="19"/>
  <c r="N713" i="19"/>
  <c r="N712" i="19"/>
  <c r="N711" i="19"/>
  <c r="N710" i="19"/>
  <c r="N709" i="19"/>
  <c r="N708" i="19"/>
  <c r="N707" i="19"/>
  <c r="N706" i="19"/>
  <c r="N705" i="19"/>
  <c r="N704" i="19"/>
  <c r="N703" i="19"/>
  <c r="N702" i="19"/>
  <c r="N701" i="19"/>
  <c r="N700" i="19"/>
  <c r="N699" i="19"/>
  <c r="N698" i="19"/>
  <c r="N697" i="19"/>
  <c r="N696" i="19"/>
  <c r="N695" i="19"/>
  <c r="N694" i="19"/>
  <c r="N693" i="19"/>
  <c r="N692" i="19"/>
  <c r="N691" i="19"/>
  <c r="N690" i="19"/>
  <c r="N689" i="19"/>
  <c r="N688" i="19"/>
  <c r="N687" i="19"/>
  <c r="N686" i="19"/>
  <c r="N685" i="19"/>
  <c r="N684" i="19"/>
  <c r="N683" i="19"/>
  <c r="N682" i="19"/>
  <c r="N681" i="19"/>
  <c r="N680" i="19"/>
  <c r="N679" i="19"/>
  <c r="N678" i="19"/>
  <c r="N677" i="19"/>
  <c r="N676" i="19"/>
  <c r="N675" i="19"/>
  <c r="N674" i="19"/>
  <c r="N673" i="19"/>
  <c r="N672" i="19"/>
  <c r="N671" i="19"/>
  <c r="N670" i="19"/>
  <c r="N669" i="19"/>
  <c r="N668" i="19"/>
  <c r="N667" i="19"/>
  <c r="N666" i="19"/>
  <c r="N665" i="19"/>
  <c r="N664" i="19"/>
  <c r="N663" i="19"/>
  <c r="N662" i="19"/>
  <c r="N661" i="19"/>
  <c r="N660" i="19"/>
  <c r="N659" i="19"/>
  <c r="N658" i="19"/>
  <c r="N657" i="19"/>
  <c r="N656" i="19"/>
  <c r="N655" i="19"/>
  <c r="N654" i="19"/>
  <c r="N653" i="19"/>
  <c r="N652" i="19"/>
  <c r="N651" i="19"/>
  <c r="N650" i="19"/>
  <c r="N649" i="19"/>
  <c r="N648" i="19"/>
  <c r="N647" i="19"/>
  <c r="N646" i="19"/>
  <c r="N645" i="19"/>
  <c r="N644" i="19"/>
  <c r="N643" i="19"/>
  <c r="N642" i="19"/>
  <c r="N641" i="19"/>
  <c r="N640" i="19"/>
  <c r="N639" i="19"/>
  <c r="N638" i="19"/>
  <c r="N637" i="19"/>
  <c r="N636" i="19"/>
  <c r="N635" i="19"/>
  <c r="N634" i="19"/>
  <c r="N633" i="19"/>
  <c r="N632" i="19"/>
  <c r="N631" i="19"/>
  <c r="N630" i="19"/>
  <c r="N629" i="19"/>
  <c r="N628" i="19"/>
  <c r="N627" i="19"/>
  <c r="N626" i="19"/>
  <c r="N625" i="19"/>
  <c r="N624" i="19"/>
  <c r="N623" i="19"/>
  <c r="N622" i="19"/>
  <c r="N621" i="19"/>
  <c r="N620" i="19"/>
  <c r="N619" i="19"/>
  <c r="N618" i="19"/>
  <c r="N617" i="19"/>
  <c r="N616" i="19"/>
  <c r="N615" i="19"/>
  <c r="N614" i="19"/>
  <c r="N613" i="19"/>
  <c r="N612" i="19"/>
  <c r="N611" i="19"/>
  <c r="N610" i="19"/>
  <c r="N609" i="19"/>
  <c r="N608" i="19"/>
  <c r="N607" i="19"/>
  <c r="N606" i="19"/>
  <c r="N605" i="19"/>
  <c r="N604" i="19"/>
  <c r="N603" i="19"/>
  <c r="N602" i="19"/>
  <c r="N601" i="19"/>
  <c r="N600" i="19"/>
  <c r="N599" i="19"/>
  <c r="N598" i="19"/>
  <c r="N597" i="19"/>
  <c r="N596" i="19"/>
  <c r="N595" i="19"/>
  <c r="N594" i="19"/>
  <c r="N593" i="19"/>
  <c r="N592" i="19"/>
  <c r="N591" i="19"/>
  <c r="N590" i="19"/>
  <c r="N589" i="19"/>
  <c r="N588" i="19"/>
  <c r="N587" i="19"/>
  <c r="N586" i="19"/>
  <c r="N585" i="19"/>
  <c r="N584" i="19"/>
  <c r="N583" i="19"/>
  <c r="N582" i="19"/>
  <c r="N581" i="19"/>
  <c r="N580" i="19"/>
  <c r="N579" i="19"/>
  <c r="N578" i="19"/>
  <c r="N577" i="19"/>
  <c r="N576" i="19"/>
  <c r="N575" i="19"/>
  <c r="N574" i="19"/>
  <c r="N573" i="19"/>
  <c r="N572" i="19"/>
  <c r="N571" i="19"/>
  <c r="N570" i="19"/>
  <c r="N569" i="19"/>
  <c r="N568" i="19"/>
  <c r="N567" i="19"/>
  <c r="N566" i="19"/>
  <c r="N565" i="19"/>
  <c r="N564" i="19"/>
  <c r="N563" i="19"/>
  <c r="N562" i="19"/>
  <c r="N561" i="19"/>
  <c r="N560" i="19"/>
  <c r="N559" i="19"/>
  <c r="N558" i="19"/>
  <c r="N557" i="19"/>
  <c r="N556" i="19"/>
  <c r="N555" i="19"/>
  <c r="N554" i="19"/>
  <c r="N553" i="19"/>
  <c r="N552" i="19"/>
  <c r="N551" i="19"/>
  <c r="N550" i="19"/>
  <c r="N549" i="19"/>
  <c r="N548" i="19"/>
  <c r="N547" i="19"/>
  <c r="N546" i="19"/>
  <c r="N545" i="19"/>
  <c r="N544" i="19"/>
  <c r="N543" i="19"/>
  <c r="N542" i="19"/>
  <c r="N541" i="19"/>
  <c r="N540" i="19"/>
  <c r="N539" i="19"/>
  <c r="N538" i="19"/>
  <c r="N537" i="19"/>
  <c r="N536" i="19"/>
  <c r="N535" i="19"/>
  <c r="N534" i="19"/>
  <c r="N533" i="19"/>
  <c r="N532" i="19"/>
  <c r="N531" i="19"/>
  <c r="N530" i="19"/>
  <c r="N529" i="19"/>
  <c r="N528" i="19"/>
  <c r="N527" i="19"/>
  <c r="N526" i="19"/>
  <c r="N525" i="19"/>
  <c r="N524" i="19"/>
  <c r="N523" i="19"/>
  <c r="N522" i="19"/>
  <c r="N521" i="19"/>
  <c r="N520" i="19"/>
  <c r="N519" i="19"/>
  <c r="N518" i="19"/>
  <c r="N517" i="19"/>
  <c r="N516" i="19"/>
  <c r="N515" i="19"/>
  <c r="N514" i="19"/>
  <c r="N513" i="19"/>
  <c r="N512" i="19"/>
  <c r="N511" i="19"/>
  <c r="N510" i="19"/>
  <c r="N509" i="19"/>
  <c r="N508" i="19"/>
  <c r="N507" i="19"/>
  <c r="N506" i="19"/>
  <c r="N505" i="19"/>
  <c r="N504" i="19"/>
  <c r="N503" i="19"/>
  <c r="N502" i="19"/>
  <c r="N501" i="19"/>
  <c r="N500" i="19"/>
  <c r="N499" i="19"/>
  <c r="N498" i="19"/>
  <c r="N497" i="19"/>
  <c r="N496" i="19"/>
  <c r="N495" i="19"/>
  <c r="N494" i="19"/>
  <c r="N493" i="19"/>
  <c r="N492" i="19"/>
  <c r="N491" i="19"/>
  <c r="N490" i="19"/>
  <c r="N489" i="19"/>
  <c r="N488" i="19"/>
  <c r="N487" i="19"/>
  <c r="N486" i="19"/>
  <c r="N485" i="19"/>
  <c r="N484" i="19"/>
  <c r="N483" i="19"/>
  <c r="N482" i="19"/>
  <c r="N481" i="19"/>
  <c r="N480" i="19"/>
  <c r="N479" i="19"/>
  <c r="N478" i="19"/>
  <c r="N477" i="19"/>
  <c r="N476" i="19"/>
  <c r="N475" i="19"/>
  <c r="N474" i="19"/>
  <c r="N473" i="19"/>
  <c r="N472" i="19"/>
  <c r="N471" i="19"/>
  <c r="N470" i="19"/>
  <c r="N469" i="19"/>
  <c r="N468" i="19"/>
  <c r="N467" i="19"/>
  <c r="N466" i="19"/>
  <c r="N465" i="19"/>
  <c r="N464" i="19"/>
  <c r="N463" i="19"/>
  <c r="N462" i="19"/>
  <c r="N461" i="19"/>
  <c r="N460" i="19"/>
  <c r="N459" i="19"/>
  <c r="N458" i="19"/>
  <c r="N457" i="19"/>
  <c r="N456" i="19"/>
  <c r="N455" i="19"/>
  <c r="N454" i="19"/>
  <c r="N453" i="19"/>
  <c r="N452" i="19"/>
  <c r="N451" i="19"/>
  <c r="N450" i="19"/>
  <c r="N449" i="19"/>
  <c r="N448" i="19"/>
  <c r="N447" i="19"/>
  <c r="N446" i="19"/>
  <c r="N445" i="19"/>
  <c r="N444" i="19"/>
  <c r="N443" i="19"/>
  <c r="N442" i="19"/>
  <c r="N441" i="19"/>
  <c r="N440" i="19"/>
  <c r="N439" i="19"/>
  <c r="N438" i="19"/>
  <c r="N437" i="19"/>
  <c r="N436" i="19"/>
  <c r="N435" i="19"/>
  <c r="N434" i="19"/>
  <c r="N433" i="19"/>
  <c r="N432" i="19"/>
  <c r="N431" i="19"/>
  <c r="N430" i="19"/>
  <c r="N429" i="19"/>
  <c r="N428" i="19"/>
  <c r="N427" i="19"/>
  <c r="N426" i="19"/>
  <c r="N425" i="19"/>
  <c r="N424" i="19"/>
  <c r="N423" i="19"/>
  <c r="N422" i="19"/>
  <c r="N421" i="19"/>
  <c r="N420" i="19"/>
  <c r="N419" i="19"/>
  <c r="N418" i="19"/>
  <c r="N417" i="19"/>
  <c r="N416" i="19"/>
  <c r="N415" i="19"/>
  <c r="N414" i="19"/>
  <c r="N413" i="19"/>
  <c r="N412" i="19"/>
  <c r="N411" i="19"/>
  <c r="N410" i="19"/>
  <c r="N409" i="19"/>
  <c r="N408" i="19"/>
  <c r="N407" i="19"/>
  <c r="N406" i="19"/>
  <c r="N405" i="19"/>
  <c r="N404" i="19"/>
  <c r="N403" i="19"/>
  <c r="N402" i="19"/>
  <c r="N401" i="19"/>
  <c r="N400" i="19"/>
  <c r="N399" i="19"/>
  <c r="N398" i="19"/>
  <c r="N397" i="19"/>
  <c r="N396" i="19"/>
  <c r="N395" i="19"/>
  <c r="N394" i="19"/>
  <c r="N393" i="19"/>
  <c r="N392" i="19"/>
  <c r="N391" i="19"/>
  <c r="N390" i="19"/>
  <c r="N389" i="19"/>
  <c r="N388" i="19"/>
  <c r="N387" i="19"/>
  <c r="N386" i="19"/>
  <c r="N385" i="19"/>
  <c r="N384" i="19"/>
  <c r="N383" i="19"/>
  <c r="N382" i="19"/>
  <c r="N381" i="19"/>
  <c r="N380" i="19"/>
  <c r="N379" i="19"/>
  <c r="N378" i="19"/>
  <c r="N377" i="19"/>
  <c r="N376" i="19"/>
  <c r="N375" i="19"/>
  <c r="N374" i="19"/>
  <c r="N373" i="19"/>
  <c r="N372" i="19"/>
  <c r="N371" i="19"/>
  <c r="N370" i="19"/>
  <c r="N369" i="19"/>
  <c r="N368" i="19"/>
  <c r="N367" i="19"/>
  <c r="N366" i="19"/>
  <c r="N365" i="19"/>
  <c r="N364" i="19"/>
  <c r="N363" i="19"/>
  <c r="N362" i="19"/>
  <c r="N361" i="19"/>
  <c r="N360" i="19"/>
  <c r="N359" i="19"/>
  <c r="N358" i="19"/>
  <c r="N357" i="19"/>
  <c r="N356" i="19"/>
  <c r="N355" i="19"/>
  <c r="N354" i="19"/>
  <c r="N353" i="19"/>
  <c r="N352" i="19"/>
  <c r="N351" i="19"/>
  <c r="N350" i="19"/>
  <c r="N349" i="19"/>
  <c r="N348" i="19"/>
  <c r="N347" i="19"/>
  <c r="N346" i="19"/>
  <c r="N345" i="19"/>
  <c r="N344" i="19"/>
  <c r="N343" i="19"/>
  <c r="N342" i="19"/>
  <c r="N341" i="19"/>
  <c r="N340" i="19"/>
  <c r="N339" i="19"/>
  <c r="N338" i="19"/>
  <c r="N337" i="19"/>
  <c r="N336" i="19"/>
  <c r="N335" i="19"/>
  <c r="N334" i="19"/>
  <c r="N333" i="19"/>
  <c r="N332" i="19"/>
  <c r="N331" i="19"/>
  <c r="N330" i="19"/>
  <c r="N329" i="19"/>
  <c r="N328" i="19"/>
  <c r="N327" i="19"/>
  <c r="N326" i="19"/>
  <c r="N325" i="19"/>
  <c r="N324" i="19"/>
  <c r="N323" i="19"/>
  <c r="N322" i="19"/>
  <c r="N321" i="19"/>
  <c r="N320" i="19"/>
  <c r="N319" i="19"/>
  <c r="N318" i="19"/>
  <c r="N317" i="19"/>
  <c r="N316" i="19"/>
  <c r="N315" i="19"/>
  <c r="N314" i="19"/>
  <c r="N313" i="19"/>
  <c r="N312" i="19"/>
  <c r="N311" i="19"/>
  <c r="N310" i="19"/>
  <c r="N309" i="19"/>
  <c r="N308" i="19"/>
  <c r="N307" i="19"/>
  <c r="N306" i="19"/>
  <c r="N305" i="19"/>
  <c r="N304" i="19"/>
  <c r="N303" i="19"/>
  <c r="N302" i="19"/>
  <c r="N301" i="19"/>
  <c r="N300" i="19"/>
  <c r="N299" i="19"/>
  <c r="N298" i="19"/>
  <c r="N297" i="19"/>
  <c r="N296" i="19"/>
  <c r="N295" i="19"/>
  <c r="N294" i="19"/>
  <c r="N293" i="19"/>
  <c r="N292" i="19"/>
  <c r="N291" i="19"/>
  <c r="N290" i="19"/>
  <c r="N289" i="19"/>
  <c r="N288" i="19"/>
  <c r="N287" i="19"/>
  <c r="N286" i="19"/>
  <c r="N285" i="19"/>
  <c r="N284" i="19"/>
  <c r="N283" i="19"/>
  <c r="N282" i="19"/>
  <c r="N281" i="19"/>
  <c r="N280" i="19"/>
  <c r="N279" i="19"/>
  <c r="N278" i="19"/>
  <c r="N277" i="19"/>
  <c r="N276" i="19"/>
  <c r="N275" i="19"/>
  <c r="N274" i="19"/>
  <c r="N273" i="19"/>
  <c r="N272" i="19"/>
  <c r="N271" i="19"/>
  <c r="N270" i="19"/>
  <c r="N269" i="19"/>
  <c r="N268" i="19"/>
  <c r="N267" i="19"/>
  <c r="N266" i="19"/>
  <c r="N265" i="19"/>
  <c r="N264" i="19"/>
  <c r="N263" i="19"/>
  <c r="N262" i="19"/>
  <c r="N261" i="19"/>
  <c r="N260" i="19"/>
  <c r="N259" i="19"/>
  <c r="N258" i="19"/>
  <c r="N257" i="19"/>
  <c r="N256" i="19"/>
  <c r="N255" i="19"/>
  <c r="N254" i="19"/>
  <c r="N253" i="19"/>
  <c r="N252" i="19"/>
  <c r="N251"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30" i="19"/>
  <c r="N129" i="19"/>
  <c r="N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A1" i="19"/>
  <c r="J10"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A1" i="4"/>
  <c r="D92" i="1"/>
  <c r="D91" i="1"/>
  <c r="D90" i="1"/>
  <c r="D89" i="1"/>
  <c r="D88" i="1"/>
  <c r="D87" i="1"/>
  <c r="D86" i="1"/>
  <c r="D85" i="1"/>
  <c r="D84" i="1"/>
  <c r="D83" i="1"/>
  <c r="D82" i="1"/>
  <c r="D81" i="1"/>
  <c r="D80" i="1"/>
  <c r="D79" i="1"/>
  <c r="D78" i="1"/>
  <c r="D77" i="1"/>
  <c r="D75" i="1"/>
  <c r="D74"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1" i="1"/>
  <c r="D40" i="1"/>
  <c r="D39" i="1"/>
  <c r="D38" i="1"/>
  <c r="D37" i="1"/>
  <c r="D36" i="1"/>
  <c r="D35" i="1"/>
  <c r="D34" i="1"/>
  <c r="D33" i="1"/>
  <c r="D32" i="1"/>
  <c r="D28" i="1"/>
  <c r="D27" i="1"/>
  <c r="D26" i="1"/>
  <c r="D25" i="1"/>
  <c r="D24" i="1"/>
  <c r="D23" i="1"/>
  <c r="D22" i="1"/>
  <c r="D21" i="1"/>
  <c r="D20" i="1"/>
  <c r="D19" i="1"/>
  <c r="D18" i="1"/>
  <c r="D17" i="1"/>
  <c r="D16" i="1"/>
  <c r="D15" i="1"/>
  <c r="D14" i="1"/>
  <c r="D13" i="1"/>
  <c r="D12" i="1"/>
  <c r="D11" i="1"/>
  <c r="D10" i="1"/>
  <c r="D9" i="1"/>
  <c r="D42" i="1"/>
  <c r="D73" i="1"/>
  <c r="A8" i="1"/>
  <c r="B8" i="1" s="1"/>
  <c r="A9" i="1"/>
  <c r="B9" i="1" s="1"/>
  <c r="A10" i="1"/>
  <c r="B10" i="1" s="1"/>
  <c r="A11" i="1"/>
  <c r="K11" i="1" s="1"/>
  <c r="B11" i="1"/>
  <c r="A12" i="1"/>
  <c r="K12" i="1" s="1"/>
  <c r="A13" i="1"/>
  <c r="B13" i="1" s="1"/>
  <c r="A14" i="1"/>
  <c r="B14" i="1" s="1"/>
  <c r="A15" i="1"/>
  <c r="K15" i="1" s="1"/>
  <c r="A16" i="1"/>
  <c r="B16" i="1" s="1"/>
  <c r="A17" i="1"/>
  <c r="K17" i="1" s="1"/>
  <c r="A18" i="1"/>
  <c r="B18" i="1" s="1"/>
  <c r="A19" i="1"/>
  <c r="B19" i="1" s="1"/>
  <c r="A20" i="1"/>
  <c r="B20" i="1" s="1"/>
  <c r="A21" i="1"/>
  <c r="B21" i="1" s="1"/>
  <c r="A22" i="1"/>
  <c r="K22" i="1" s="1"/>
  <c r="A23" i="1"/>
  <c r="K23" i="1" s="1"/>
  <c r="A24" i="1"/>
  <c r="B24" i="1" s="1"/>
  <c r="A25" i="1"/>
  <c r="B25" i="1" s="1"/>
  <c r="A26" i="1"/>
  <c r="K26" i="1" s="1"/>
  <c r="A27" i="1"/>
  <c r="B27" i="1" s="1"/>
  <c r="A28" i="1"/>
  <c r="K28" i="1" s="1"/>
  <c r="A29" i="1"/>
  <c r="B29" i="1" s="1"/>
  <c r="A30" i="1"/>
  <c r="B30" i="1" s="1"/>
  <c r="A31" i="1"/>
  <c r="B31" i="1" s="1"/>
  <c r="A32" i="1"/>
  <c r="K32" i="1" s="1"/>
  <c r="A33" i="1"/>
  <c r="B33" i="1" s="1"/>
  <c r="A34" i="1"/>
  <c r="B34" i="1" s="1"/>
  <c r="A35" i="1"/>
  <c r="K35" i="1" s="1"/>
  <c r="A36" i="1"/>
  <c r="K36" i="1" s="1"/>
  <c r="A37" i="1"/>
  <c r="B37" i="1" s="1"/>
  <c r="A38" i="1"/>
  <c r="B38" i="1" s="1"/>
  <c r="A39" i="1"/>
  <c r="B39" i="1" s="1"/>
  <c r="A40" i="1"/>
  <c r="K40" i="1" s="1"/>
  <c r="A41" i="1"/>
  <c r="B41" i="1" s="1"/>
  <c r="A42" i="1"/>
  <c r="B42" i="1" s="1"/>
  <c r="A43" i="1"/>
  <c r="K43" i="1" s="1"/>
  <c r="A44" i="1"/>
  <c r="K44" i="1" s="1"/>
  <c r="A45" i="1"/>
  <c r="B45" i="1" s="1"/>
  <c r="A46" i="1"/>
  <c r="B46" i="1" s="1"/>
  <c r="A47" i="1"/>
  <c r="B47" i="1" s="1"/>
  <c r="A48" i="1"/>
  <c r="B48" i="1" s="1"/>
  <c r="A49" i="1"/>
  <c r="B49" i="1" s="1"/>
  <c r="A50" i="1"/>
  <c r="B50" i="1" s="1"/>
  <c r="A51" i="1"/>
  <c r="B51" i="1" s="1"/>
  <c r="A52" i="1"/>
  <c r="B52" i="1" s="1"/>
  <c r="A53" i="1"/>
  <c r="B53" i="1" s="1"/>
  <c r="A54" i="1"/>
  <c r="B54" i="1" s="1"/>
  <c r="A55" i="1"/>
  <c r="B55" i="1" s="1"/>
  <c r="A56" i="1"/>
  <c r="B56" i="1" s="1"/>
  <c r="A57" i="1"/>
  <c r="B57" i="1" s="1"/>
  <c r="A58" i="1"/>
  <c r="K58" i="1" s="1"/>
  <c r="A59" i="1"/>
  <c r="B59" i="1" s="1"/>
  <c r="A60" i="1"/>
  <c r="K60" i="1" s="1"/>
  <c r="A61" i="1"/>
  <c r="K61" i="1" s="1"/>
  <c r="A62" i="1"/>
  <c r="K62" i="1" s="1"/>
  <c r="A63" i="1"/>
  <c r="B63" i="1" s="1"/>
  <c r="A64" i="1"/>
  <c r="K64" i="1" s="1"/>
  <c r="A65" i="1"/>
  <c r="K65" i="1" s="1"/>
  <c r="A66" i="1"/>
  <c r="K66" i="1" s="1"/>
  <c r="A67" i="1"/>
  <c r="B67" i="1" s="1"/>
  <c r="A68" i="1"/>
  <c r="B68" i="1" s="1"/>
  <c r="A69" i="1"/>
  <c r="B69" i="1" s="1"/>
  <c r="A70" i="1"/>
  <c r="K70" i="1" s="1"/>
  <c r="A71" i="1"/>
  <c r="K71" i="1" s="1"/>
  <c r="A72" i="1"/>
  <c r="B72" i="1" s="1"/>
  <c r="A73" i="1"/>
  <c r="K73" i="1" s="1"/>
  <c r="A74" i="1"/>
  <c r="B74" i="1" s="1"/>
  <c r="A75" i="1"/>
  <c r="B75" i="1" s="1"/>
  <c r="A76" i="1"/>
  <c r="B76" i="1" s="1"/>
  <c r="A77" i="1"/>
  <c r="B77" i="1" s="1"/>
  <c r="A78" i="1"/>
  <c r="B78" i="1" s="1"/>
  <c r="A79" i="1"/>
  <c r="K79" i="1" s="1"/>
  <c r="A80" i="1"/>
  <c r="K80" i="1" s="1"/>
  <c r="A81" i="1"/>
  <c r="K81" i="1" s="1"/>
  <c r="A82" i="1"/>
  <c r="B82" i="1" s="1"/>
  <c r="A83" i="1"/>
  <c r="B83" i="1" s="1"/>
  <c r="A84" i="1"/>
  <c r="B84" i="1" s="1"/>
  <c r="A85" i="1"/>
  <c r="B85" i="1" s="1"/>
  <c r="A86" i="1"/>
  <c r="B86" i="1" s="1"/>
  <c r="A87" i="1"/>
  <c r="K87" i="1" s="1"/>
  <c r="A88" i="1"/>
  <c r="B88" i="1" s="1"/>
  <c r="A89" i="1"/>
  <c r="K89" i="1" s="1"/>
  <c r="A90" i="1"/>
  <c r="K90" i="1" s="1"/>
  <c r="A91" i="1"/>
  <c r="B91" i="1" s="1"/>
  <c r="A92" i="1"/>
  <c r="B92" i="1" s="1"/>
  <c r="A93" i="1"/>
  <c r="K93" i="1" s="1"/>
  <c r="A94" i="1"/>
  <c r="K94" i="1" s="1"/>
  <c r="A95" i="1"/>
  <c r="K95" i="1" s="1"/>
  <c r="A96" i="1"/>
  <c r="B96" i="1" s="1"/>
  <c r="A97" i="1"/>
  <c r="B97" i="1" s="1"/>
  <c r="A98" i="1"/>
  <c r="B98" i="1" s="1"/>
  <c r="A99" i="1"/>
  <c r="B99" i="1" s="1"/>
  <c r="A100" i="1"/>
  <c r="B100" i="1" s="1"/>
  <c r="A101" i="1"/>
  <c r="B101" i="1" s="1"/>
  <c r="A102" i="1"/>
  <c r="B102" i="1" s="1"/>
  <c r="A103" i="1"/>
  <c r="K103" i="1" s="1"/>
  <c r="A104" i="1"/>
  <c r="A105" i="1"/>
  <c r="B105" i="1" s="1"/>
  <c r="A106" i="1"/>
  <c r="B106" i="1" s="1"/>
  <c r="A7" i="1"/>
  <c r="K7" i="1" s="1"/>
  <c r="J25" i="1"/>
  <c r="J26" i="1"/>
  <c r="J27" i="1"/>
  <c r="J28" i="1"/>
  <c r="J29" i="1"/>
  <c r="J30" i="1"/>
  <c r="J31" i="1"/>
  <c r="J32" i="1"/>
  <c r="J33" i="1"/>
  <c r="J34" i="1"/>
  <c r="J35" i="1"/>
  <c r="J36" i="1"/>
  <c r="J37" i="1"/>
  <c r="J38" i="1"/>
  <c r="J39" i="1"/>
  <c r="J40" i="1"/>
  <c r="J41" i="1"/>
  <c r="J42" i="1"/>
  <c r="J43" i="1"/>
  <c r="I43" i="1" s="1"/>
  <c r="J44" i="1"/>
  <c r="J45" i="1"/>
  <c r="J46" i="1"/>
  <c r="J47" i="1"/>
  <c r="J48" i="1"/>
  <c r="J49" i="1"/>
  <c r="J50" i="1"/>
  <c r="J51" i="1"/>
  <c r="J52" i="1"/>
  <c r="J53" i="1"/>
  <c r="J54" i="1"/>
  <c r="J55" i="1"/>
  <c r="J56" i="1"/>
  <c r="J57" i="1"/>
  <c r="J58" i="1"/>
  <c r="J59" i="1"/>
  <c r="J60" i="1"/>
  <c r="J61" i="1"/>
  <c r="J62" i="1"/>
  <c r="I62" i="1" s="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6" i="1"/>
  <c r="D2" i="1" s="1"/>
  <c r="D29" i="1"/>
  <c r="D30" i="1"/>
  <c r="D31" i="1"/>
  <c r="D76" i="1"/>
  <c r="D93" i="1"/>
  <c r="D94" i="1"/>
  <c r="D95" i="1"/>
  <c r="D96" i="1"/>
  <c r="D97" i="1"/>
  <c r="D98" i="1"/>
  <c r="D99" i="1"/>
  <c r="D100" i="1"/>
  <c r="D101" i="1"/>
  <c r="D102" i="1"/>
  <c r="D103" i="1"/>
  <c r="D104" i="1"/>
  <c r="D105" i="1"/>
  <c r="D10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E93" i="1"/>
  <c r="E94" i="1"/>
  <c r="E95" i="1"/>
  <c r="E96" i="1"/>
  <c r="E97" i="1"/>
  <c r="E98" i="1"/>
  <c r="E99" i="1"/>
  <c r="E100" i="1"/>
  <c r="E101" i="1"/>
  <c r="E102" i="1"/>
  <c r="E103" i="1"/>
  <c r="E104" i="1"/>
  <c r="E105" i="1"/>
  <c r="E106"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7" i="1"/>
  <c r="J7" i="1"/>
  <c r="J6" i="1" s="1"/>
  <c r="J8" i="1"/>
  <c r="J10" i="1"/>
  <c r="J11" i="1"/>
  <c r="J12" i="1"/>
  <c r="I12" i="1" s="1"/>
  <c r="J13" i="1"/>
  <c r="J14" i="1"/>
  <c r="J15" i="1"/>
  <c r="J16" i="1"/>
  <c r="J17" i="1"/>
  <c r="I17" i="1" s="1"/>
  <c r="J18" i="1"/>
  <c r="J19" i="1"/>
  <c r="J20" i="1"/>
  <c r="J21" i="1"/>
  <c r="J23" i="1"/>
  <c r="I23" i="1" s="1"/>
  <c r="J24" i="1"/>
  <c r="J22" i="1"/>
  <c r="J9" i="1"/>
  <c r="A92" i="2"/>
  <c r="B92" i="2"/>
  <c r="C92" i="2"/>
  <c r="D92" i="2"/>
  <c r="E92" i="2"/>
  <c r="F92" i="2"/>
  <c r="G92" i="2"/>
  <c r="H92" i="2"/>
  <c r="I92" i="2"/>
  <c r="J92" i="2"/>
  <c r="K92" i="2"/>
  <c r="A93" i="2"/>
  <c r="B93" i="2"/>
  <c r="C93" i="2"/>
  <c r="D93" i="2"/>
  <c r="E93" i="2"/>
  <c r="F93" i="2"/>
  <c r="G93" i="2"/>
  <c r="H93" i="2"/>
  <c r="I93" i="2"/>
  <c r="J93" i="2"/>
  <c r="K93" i="2"/>
  <c r="A94" i="2"/>
  <c r="B94" i="2"/>
  <c r="C94" i="2"/>
  <c r="D94" i="2"/>
  <c r="E94" i="2"/>
  <c r="F94" i="2"/>
  <c r="G94" i="2"/>
  <c r="H94" i="2"/>
  <c r="I94" i="2"/>
  <c r="J94" i="2"/>
  <c r="K94" i="2"/>
  <c r="A95" i="2"/>
  <c r="B95" i="2"/>
  <c r="C95" i="2"/>
  <c r="D95" i="2"/>
  <c r="E95" i="2"/>
  <c r="F95" i="2"/>
  <c r="G95" i="2"/>
  <c r="H95" i="2"/>
  <c r="I95" i="2"/>
  <c r="J95" i="2"/>
  <c r="K95" i="2"/>
  <c r="A96" i="2"/>
  <c r="B96" i="2"/>
  <c r="C96" i="2"/>
  <c r="D96" i="2"/>
  <c r="E96" i="2"/>
  <c r="F96" i="2"/>
  <c r="G96" i="2"/>
  <c r="H96" i="2"/>
  <c r="I96" i="2"/>
  <c r="J96" i="2"/>
  <c r="K96" i="2"/>
  <c r="A97" i="2"/>
  <c r="B97" i="2"/>
  <c r="C97" i="2"/>
  <c r="D97" i="2"/>
  <c r="E97" i="2"/>
  <c r="F97" i="2"/>
  <c r="G97" i="2"/>
  <c r="H97" i="2"/>
  <c r="I97" i="2"/>
  <c r="J97" i="2"/>
  <c r="K97" i="2"/>
  <c r="A98" i="2"/>
  <c r="B98" i="2"/>
  <c r="C98" i="2"/>
  <c r="D98" i="2"/>
  <c r="E98" i="2"/>
  <c r="F98" i="2"/>
  <c r="G98" i="2"/>
  <c r="H98" i="2"/>
  <c r="I98" i="2"/>
  <c r="J98" i="2"/>
  <c r="K98" i="2"/>
  <c r="A99" i="2"/>
  <c r="B99" i="2"/>
  <c r="C99" i="2"/>
  <c r="D99" i="2"/>
  <c r="E99" i="2"/>
  <c r="F99" i="2"/>
  <c r="G99" i="2"/>
  <c r="H99" i="2"/>
  <c r="I99" i="2"/>
  <c r="J99" i="2"/>
  <c r="K99" i="2"/>
  <c r="A100" i="2"/>
  <c r="B100" i="2"/>
  <c r="C100" i="2"/>
  <c r="D100" i="2"/>
  <c r="E100" i="2"/>
  <c r="F100" i="2"/>
  <c r="G100" i="2"/>
  <c r="H100" i="2"/>
  <c r="I100" i="2"/>
  <c r="J100" i="2"/>
  <c r="K100" i="2"/>
  <c r="A101" i="2"/>
  <c r="B101" i="2"/>
  <c r="C101" i="2"/>
  <c r="D101" i="2"/>
  <c r="E101" i="2"/>
  <c r="F101" i="2"/>
  <c r="G101" i="2"/>
  <c r="H101" i="2"/>
  <c r="I101" i="2"/>
  <c r="J101" i="2"/>
  <c r="K101" i="2"/>
  <c r="A102" i="2"/>
  <c r="B102" i="2"/>
  <c r="C102" i="2"/>
  <c r="D102" i="2"/>
  <c r="E102" i="2"/>
  <c r="F102" i="2"/>
  <c r="G102" i="2"/>
  <c r="H102" i="2"/>
  <c r="I102" i="2"/>
  <c r="J102" i="2"/>
  <c r="K102" i="2"/>
  <c r="A103" i="2"/>
  <c r="B103" i="2"/>
  <c r="C103" i="2"/>
  <c r="D103" i="2"/>
  <c r="E103" i="2"/>
  <c r="F103" i="2"/>
  <c r="G103" i="2"/>
  <c r="H103" i="2"/>
  <c r="I103" i="2"/>
  <c r="J103" i="2"/>
  <c r="K103" i="2"/>
  <c r="A104" i="2"/>
  <c r="B104" i="2"/>
  <c r="C104" i="2"/>
  <c r="D104" i="2"/>
  <c r="E104" i="2"/>
  <c r="F104" i="2"/>
  <c r="G104" i="2"/>
  <c r="H104" i="2"/>
  <c r="I104" i="2"/>
  <c r="J104" i="2"/>
  <c r="K104" i="2"/>
  <c r="A105" i="2"/>
  <c r="B105" i="2"/>
  <c r="C105" i="2"/>
  <c r="D105" i="2"/>
  <c r="E105" i="2"/>
  <c r="F105" i="2"/>
  <c r="G105" i="2"/>
  <c r="H105" i="2"/>
  <c r="I105" i="2"/>
  <c r="J105" i="2"/>
  <c r="K105"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G6" i="2"/>
  <c r="G3" i="2" s="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B6" i="2"/>
  <c r="B3" i="2" s="1"/>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H7" i="2"/>
  <c r="H8" i="2"/>
  <c r="I8" i="2"/>
  <c r="H9" i="2"/>
  <c r="I9" i="2"/>
  <c r="H10" i="2"/>
  <c r="I10" i="2"/>
  <c r="H11" i="2"/>
  <c r="I11" i="2"/>
  <c r="H12" i="2"/>
  <c r="I12" i="2"/>
  <c r="H13" i="2"/>
  <c r="I13" i="2"/>
  <c r="H14" i="2"/>
  <c r="H15" i="2"/>
  <c r="I16" i="2"/>
  <c r="I17" i="2"/>
  <c r="I18" i="2"/>
  <c r="I19" i="2"/>
  <c r="I20" i="2"/>
  <c r="I21" i="2"/>
  <c r="I22" i="2"/>
  <c r="H23" i="2"/>
  <c r="I23" i="2"/>
  <c r="H24" i="2"/>
  <c r="I24" i="2"/>
  <c r="H25" i="2"/>
  <c r="I25" i="2"/>
  <c r="H26" i="2"/>
  <c r="I26" i="2"/>
  <c r="H27" i="2"/>
  <c r="I27" i="2"/>
  <c r="H28" i="2"/>
  <c r="I28" i="2"/>
  <c r="H29" i="2"/>
  <c r="I29" i="2"/>
  <c r="H30" i="2"/>
  <c r="I30" i="2"/>
  <c r="H31" i="2"/>
  <c r="I31" i="2"/>
  <c r="H32" i="2"/>
  <c r="I32" i="2"/>
  <c r="H33" i="2"/>
  <c r="I33" i="2"/>
  <c r="H34" i="2"/>
  <c r="I34" i="2"/>
  <c r="H35" i="2"/>
  <c r="I35" i="2"/>
  <c r="H36" i="2"/>
  <c r="I36" i="2"/>
  <c r="H37" i="2"/>
  <c r="I37"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C7" i="2"/>
  <c r="C8" i="2"/>
  <c r="D8" i="2"/>
  <c r="C9" i="2"/>
  <c r="D9" i="2"/>
  <c r="C10" i="2"/>
  <c r="D10" i="2"/>
  <c r="C11" i="2"/>
  <c r="D11" i="2"/>
  <c r="C12" i="2"/>
  <c r="D12" i="2"/>
  <c r="C13" i="2"/>
  <c r="D13" i="2"/>
  <c r="C14" i="2"/>
  <c r="C15" i="2"/>
  <c r="D16" i="2"/>
  <c r="D17" i="2"/>
  <c r="D18" i="2"/>
  <c r="D19" i="2"/>
  <c r="D20" i="2"/>
  <c r="D21"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C68" i="2"/>
  <c r="D68" i="2"/>
  <c r="C69" i="2"/>
  <c r="D69" i="2"/>
  <c r="C70" i="2"/>
  <c r="D70" i="2"/>
  <c r="C71" i="2"/>
  <c r="D71" i="2"/>
  <c r="C72" i="2"/>
  <c r="D72" i="2"/>
  <c r="C73" i="2"/>
  <c r="D73" i="2"/>
  <c r="C74" i="2"/>
  <c r="D74" i="2"/>
  <c r="C75" i="2"/>
  <c r="D75" i="2"/>
  <c r="C76" i="2"/>
  <c r="D76" i="2"/>
  <c r="C77" i="2"/>
  <c r="D77" i="2"/>
  <c r="C78" i="2"/>
  <c r="D78" i="2"/>
  <c r="C79" i="2"/>
  <c r="D79" i="2"/>
  <c r="C80" i="2"/>
  <c r="D80" i="2"/>
  <c r="C81" i="2"/>
  <c r="D81" i="2"/>
  <c r="C82" i="2"/>
  <c r="D82" i="2"/>
  <c r="C83" i="2"/>
  <c r="D83" i="2"/>
  <c r="C84" i="2"/>
  <c r="D84" i="2"/>
  <c r="C85" i="2"/>
  <c r="D85" i="2"/>
  <c r="C86" i="2"/>
  <c r="D86" i="2"/>
  <c r="C87" i="2"/>
  <c r="D87" i="2"/>
  <c r="C88" i="2"/>
  <c r="D88" i="2"/>
  <c r="C89" i="2"/>
  <c r="D89" i="2"/>
  <c r="C90" i="2"/>
  <c r="D90" i="2"/>
  <c r="C91" i="2"/>
  <c r="D91"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6" i="2"/>
  <c r="K9" i="2"/>
  <c r="K10" i="2"/>
  <c r="K11" i="2"/>
  <c r="K12" i="2"/>
  <c r="K8" i="2"/>
  <c r="F9" i="2"/>
  <c r="F10" i="2"/>
  <c r="F11" i="2"/>
  <c r="F12" i="2"/>
  <c r="I6" i="2"/>
  <c r="I3" i="2" s="1"/>
  <c r="D6" i="2"/>
  <c r="D3" i="2" s="1"/>
  <c r="J6" i="2"/>
  <c r="J3" i="2"/>
  <c r="E6" i="2"/>
  <c r="E3" i="2" s="1"/>
  <c r="F8" i="2"/>
  <c r="K6" i="2"/>
  <c r="K3" i="2"/>
  <c r="F6" i="2"/>
  <c r="F3" i="2" s="1"/>
  <c r="K7" i="2"/>
  <c r="F7" i="2"/>
  <c r="J7" i="2"/>
  <c r="E7" i="2"/>
  <c r="C6" i="2"/>
  <c r="I7" i="2"/>
  <c r="D7" i="2"/>
  <c r="J8" i="2"/>
  <c r="E8" i="2"/>
  <c r="J9" i="2"/>
  <c r="E9" i="2"/>
  <c r="J11" i="2"/>
  <c r="E11" i="2"/>
  <c r="J10" i="2"/>
  <c r="E10" i="2"/>
  <c r="J12" i="2"/>
  <c r="E12" i="2"/>
  <c r="I14" i="2"/>
  <c r="J13" i="2"/>
  <c r="D14" i="2"/>
  <c r="E13" i="2"/>
  <c r="I15" i="2"/>
  <c r="H16" i="2"/>
  <c r="D15" i="2"/>
  <c r="C16" i="2"/>
  <c r="H18" i="2"/>
  <c r="C18" i="2"/>
  <c r="H17" i="2"/>
  <c r="C17" i="2"/>
  <c r="H19" i="2"/>
  <c r="C19" i="2"/>
  <c r="H20" i="2"/>
  <c r="C20" i="2"/>
  <c r="H21" i="2"/>
  <c r="C21" i="2"/>
  <c r="H22" i="2"/>
  <c r="C22" i="2"/>
  <c r="K99" i="1"/>
  <c r="K55" i="1"/>
  <c r="K19" i="1"/>
  <c r="I19" i="1" s="1"/>
  <c r="D8" i="1"/>
  <c r="K39" i="1"/>
  <c r="K31" i="1"/>
  <c r="K53" i="1"/>
  <c r="I53" i="1" s="1"/>
  <c r="B71" i="1"/>
  <c r="K67" i="1"/>
  <c r="D7" i="1"/>
  <c r="D6" i="1" s="1"/>
  <c r="H6" i="2"/>
  <c r="K82" i="1"/>
  <c r="K101" i="1"/>
  <c r="B43" i="1"/>
  <c r="B35" i="1"/>
  <c r="K72" i="1"/>
  <c r="I72" i="1" s="1"/>
  <c r="B104" i="1"/>
  <c r="K104" i="1"/>
  <c r="I104" i="1" s="1"/>
  <c r="K96" i="1"/>
  <c r="I96" i="1" s="1"/>
  <c r="B60" i="1"/>
  <c r="K54" i="1"/>
  <c r="K77" i="1"/>
  <c r="I77" i="1" s="1"/>
  <c r="K56" i="1"/>
  <c r="K16" i="1"/>
  <c r="K20" i="1"/>
  <c r="I20" i="1" s="1"/>
  <c r="B40" i="1"/>
  <c r="B36" i="1"/>
  <c r="B58" i="1"/>
  <c r="K46" i="1"/>
  <c r="I46" i="1" s="1"/>
  <c r="B94" i="1"/>
  <c r="B66" i="1"/>
  <c r="K50" i="1"/>
  <c r="K14" i="1"/>
  <c r="B81" i="1"/>
  <c r="B73" i="1"/>
  <c r="K69" i="1"/>
  <c r="I69" i="1" s="1"/>
  <c r="K27" i="1"/>
  <c r="I27" i="1"/>
  <c r="K9" i="1"/>
  <c r="B90" i="1"/>
  <c r="K92" i="1"/>
  <c r="I92" i="1" s="1"/>
  <c r="K86" i="1"/>
  <c r="K105" i="1"/>
  <c r="I105" i="1" s="1"/>
  <c r="K97" i="1"/>
  <c r="H3" i="2" l="1"/>
  <c r="I11" i="1"/>
  <c r="I7" i="1"/>
  <c r="I6" i="1" s="1"/>
  <c r="I65" i="1"/>
  <c r="B22" i="1"/>
  <c r="B80" i="1"/>
  <c r="K88" i="1"/>
  <c r="I88" i="1" s="1"/>
  <c r="K33" i="1"/>
  <c r="I33" i="1" s="1"/>
  <c r="B64" i="1"/>
  <c r="K41" i="1"/>
  <c r="I41" i="1" s="1"/>
  <c r="I50" i="1"/>
  <c r="K102" i="1"/>
  <c r="I102" i="1" s="1"/>
  <c r="K29" i="1"/>
  <c r="I29" i="1" s="1"/>
  <c r="K48" i="1"/>
  <c r="I48" i="1" s="1"/>
  <c r="I54" i="1"/>
  <c r="K83" i="1"/>
  <c r="I83" i="1" s="1"/>
  <c r="B7" i="1"/>
  <c r="B6" i="1" s="1"/>
  <c r="B79" i="1"/>
  <c r="B103" i="1"/>
  <c r="I94" i="1"/>
  <c r="I90" i="1"/>
  <c r="B65" i="1"/>
  <c r="K76" i="1"/>
  <c r="I76" i="1" s="1"/>
  <c r="I99" i="1"/>
  <c r="K25" i="1"/>
  <c r="I25" i="1" s="1"/>
  <c r="K57" i="1"/>
  <c r="I57" i="1" s="1"/>
  <c r="B61" i="1"/>
  <c r="K18" i="1"/>
  <c r="I18" i="1" s="1"/>
  <c r="K38" i="1"/>
  <c r="I38" i="1" s="1"/>
  <c r="K106" i="1"/>
  <c r="I16" i="1"/>
  <c r="K52" i="1"/>
  <c r="I52" i="1" s="1"/>
  <c r="K75" i="1"/>
  <c r="I75" i="1" s="1"/>
  <c r="I44" i="1"/>
  <c r="I40" i="1"/>
  <c r="I66" i="1"/>
  <c r="I103" i="1"/>
  <c r="K84" i="1"/>
  <c r="I84" i="1" s="1"/>
  <c r="I79" i="1"/>
  <c r="C3" i="2"/>
  <c r="I106" i="1"/>
  <c r="I86" i="1"/>
  <c r="I82" i="1"/>
  <c r="I95" i="1"/>
  <c r="I87" i="1"/>
  <c r="I73" i="1"/>
  <c r="I70" i="1"/>
  <c r="I61" i="1"/>
  <c r="I58" i="1"/>
  <c r="I36" i="1"/>
  <c r="I71" i="1"/>
  <c r="I67" i="1"/>
  <c r="I55" i="1"/>
  <c r="I39" i="1"/>
  <c r="I35" i="1"/>
  <c r="I31" i="1"/>
  <c r="I26" i="1"/>
  <c r="I22" i="1"/>
  <c r="I9" i="1"/>
  <c r="G6" i="1"/>
  <c r="I60" i="1"/>
  <c r="I56" i="1"/>
  <c r="I14" i="1"/>
  <c r="I101" i="1"/>
  <c r="I97" i="1"/>
  <c r="I93" i="1"/>
  <c r="I89" i="1"/>
  <c r="I64" i="1"/>
  <c r="I32" i="1"/>
  <c r="I15" i="1"/>
  <c r="I80" i="1"/>
  <c r="I28" i="1"/>
  <c r="I81" i="1"/>
  <c r="K13" i="1"/>
  <c r="I13" i="1" s="1"/>
  <c r="K6" i="1"/>
  <c r="K21" i="1"/>
  <c r="I21" i="1" s="1"/>
  <c r="K30" i="1"/>
  <c r="I30" i="1" s="1"/>
  <c r="K51" i="1"/>
  <c r="I51" i="1" s="1"/>
  <c r="K45" i="1"/>
  <c r="I45" i="1" s="1"/>
  <c r="B93" i="1"/>
  <c r="B89" i="1"/>
  <c r="K78" i="1"/>
  <c r="I78" i="1" s="1"/>
  <c r="B28" i="1"/>
  <c r="K8" i="1"/>
  <c r="I8" i="1" s="1"/>
  <c r="K100" i="1"/>
  <c r="I100" i="1" s="1"/>
  <c r="K49" i="1"/>
  <c r="I49" i="1" s="1"/>
  <c r="K98" i="1"/>
  <c r="I98" i="1" s="1"/>
  <c r="K42" i="1"/>
  <c r="I42" i="1" s="1"/>
  <c r="K74" i="1"/>
  <c r="I74" i="1" s="1"/>
  <c r="K10" i="1"/>
  <c r="I10" i="1" s="1"/>
  <c r="B12" i="1"/>
  <c r="B44" i="1"/>
  <c r="K68" i="1"/>
  <c r="I68" i="1" s="1"/>
  <c r="B95" i="1"/>
  <c r="K24" i="1"/>
  <c r="I24" i="1" s="1"/>
  <c r="B87" i="1"/>
  <c r="B23" i="1"/>
  <c r="K47" i="1"/>
  <c r="I47" i="1" s="1"/>
  <c r="K59" i="1"/>
  <c r="I59" i="1" s="1"/>
  <c r="K85" i="1"/>
  <c r="I85" i="1" s="1"/>
  <c r="K63" i="1"/>
  <c r="I63" i="1" s="1"/>
  <c r="K91" i="1"/>
  <c r="I91" i="1" s="1"/>
  <c r="K34" i="1"/>
  <c r="I34" i="1" s="1"/>
  <c r="B32" i="1"/>
  <c r="B26" i="1"/>
  <c r="B17" i="1"/>
  <c r="B15" i="1"/>
  <c r="K37" i="1"/>
  <c r="I37" i="1" s="1"/>
  <c r="B70" i="1"/>
  <c r="B62" i="1"/>
  <c r="N63" i="21" l="1"/>
  <c r="N60" i="21"/>
  <c r="N302" i="21"/>
  <c r="N124" i="21"/>
  <c r="N50" i="21"/>
  <c r="N174" i="21"/>
  <c r="N219" i="21"/>
  <c r="N20" i="21"/>
  <c r="N152" i="21"/>
  <c r="N144" i="21"/>
  <c r="N26" i="21"/>
  <c r="N53" i="21"/>
  <c r="N180" i="21"/>
  <c r="N69" i="21"/>
  <c r="N89" i="21"/>
  <c r="N298" i="21"/>
  <c r="N29" i="21"/>
  <c r="N37" i="21"/>
  <c r="N179" i="21"/>
  <c r="N133" i="21"/>
  <c r="N156" i="21"/>
  <c r="N213" i="21"/>
  <c r="N195" i="21"/>
  <c r="N94" i="21"/>
  <c r="N70" i="21"/>
  <c r="N212" i="21"/>
  <c r="N231" i="21"/>
  <c r="N289" i="21"/>
  <c r="N222" i="21"/>
  <c r="N284" i="21"/>
  <c r="N43" i="21"/>
  <c r="N145" i="21"/>
  <c r="N226" i="21"/>
  <c r="N119" i="21"/>
  <c r="N251" i="21"/>
  <c r="N228" i="21"/>
  <c r="N140" i="21"/>
  <c r="N238" i="21"/>
  <c r="N167" i="21"/>
  <c r="N56" i="21"/>
  <c r="N142" i="21"/>
  <c r="N288" i="21"/>
  <c r="N221" i="21"/>
  <c r="N82" i="21"/>
  <c r="N110" i="21"/>
  <c r="N204" i="21"/>
  <c r="N160" i="21"/>
  <c r="N290" i="21"/>
  <c r="N273" i="21"/>
  <c r="N229" i="21"/>
  <c r="N203" i="21"/>
  <c r="N295" i="21"/>
  <c r="N250" i="21"/>
  <c r="N106" i="21"/>
  <c r="N38" i="21"/>
  <c r="N62" i="21"/>
  <c r="N270" i="21"/>
  <c r="N247" i="21"/>
  <c r="N188" i="21"/>
  <c r="N269" i="21"/>
  <c r="N111" i="21"/>
  <c r="N234" i="21"/>
  <c r="N48" i="21"/>
  <c r="N97" i="21"/>
  <c r="N286" i="21"/>
  <c r="N42" i="21"/>
  <c r="N139" i="21"/>
  <c r="N40" i="21"/>
  <c r="N52" i="21"/>
  <c r="N225" i="21"/>
  <c r="N74" i="21"/>
  <c r="N246" i="21"/>
  <c r="N15" i="21"/>
  <c r="N150" i="21"/>
  <c r="N88" i="21"/>
  <c r="N299" i="21"/>
  <c r="N227" i="21"/>
  <c r="N305" i="21"/>
  <c r="N178" i="21"/>
  <c r="N31" i="21"/>
  <c r="N127" i="21"/>
  <c r="N274" i="21"/>
  <c r="N51" i="21"/>
  <c r="N216" i="21"/>
  <c r="N202" i="21"/>
  <c r="N28" i="21"/>
  <c r="N171" i="21"/>
  <c r="N197" i="21"/>
  <c r="N223" i="21"/>
  <c r="N170" i="21"/>
  <c r="N304" i="21"/>
  <c r="N132" i="21"/>
  <c r="N205" i="21"/>
  <c r="N108" i="21"/>
  <c r="N113" i="21"/>
  <c r="N307" i="21"/>
  <c r="N105" i="21"/>
  <c r="N101" i="21"/>
  <c r="N248" i="21"/>
  <c r="N32" i="21"/>
  <c r="N201" i="21"/>
  <c r="N220" i="21"/>
  <c r="N45" i="21"/>
  <c r="N168" i="21"/>
  <c r="N206" i="21"/>
  <c r="N278" i="21"/>
  <c r="N261" i="21"/>
  <c r="N65" i="21"/>
  <c r="N141" i="21"/>
  <c r="N282" i="21"/>
  <c r="N279" i="21"/>
  <c r="N95" i="21"/>
  <c r="N135" i="21"/>
  <c r="N254" i="21"/>
  <c r="N175" i="21"/>
  <c r="N252" i="21"/>
  <c r="N17" i="21"/>
  <c r="N121" i="21"/>
  <c r="N73" i="21"/>
  <c r="N18" i="21"/>
  <c r="N259" i="21"/>
  <c r="N154" i="21"/>
  <c r="N200" i="21"/>
  <c r="N287" i="21"/>
  <c r="N93" i="21"/>
  <c r="N236" i="21"/>
  <c r="N208" i="21"/>
  <c r="N44" i="21"/>
  <c r="N90" i="21"/>
  <c r="N143" i="21"/>
  <c r="N158" i="21"/>
  <c r="N297" i="21"/>
  <c r="N134" i="21"/>
  <c r="N21" i="21"/>
  <c r="N126" i="21"/>
  <c r="N169" i="21"/>
  <c r="N159" i="21"/>
  <c r="N103" i="21"/>
  <c r="N157" i="21"/>
  <c r="N162" i="21"/>
  <c r="N294" i="21"/>
  <c r="N147" i="21"/>
  <c r="N281" i="21"/>
  <c r="N77" i="21"/>
  <c r="N214" i="21"/>
  <c r="N196" i="21"/>
  <c r="N13" i="21"/>
  <c r="N192" i="21"/>
  <c r="N268" i="21"/>
  <c r="N300" i="21"/>
  <c r="N264" i="21"/>
  <c r="N75" i="21"/>
  <c r="N153" i="21"/>
  <c r="N138" i="21"/>
  <c r="N131" i="21"/>
  <c r="N71" i="21"/>
  <c r="N41" i="21"/>
  <c r="N99" i="21"/>
  <c r="N92" i="21"/>
  <c r="N165" i="21"/>
  <c r="N303" i="21"/>
  <c r="N98" i="21"/>
  <c r="N198" i="21"/>
  <c r="N293" i="21"/>
  <c r="N109" i="21"/>
  <c r="N83" i="21"/>
  <c r="N244" i="21"/>
  <c r="N266" i="21"/>
  <c r="N27" i="21"/>
  <c r="N296" i="21"/>
  <c r="N85" i="21"/>
  <c r="N308" i="21"/>
  <c r="N164" i="21"/>
  <c r="N187" i="21"/>
  <c r="N34" i="21"/>
  <c r="N39" i="21"/>
  <c r="N122" i="21"/>
  <c r="N207" i="21"/>
  <c r="N59" i="21"/>
  <c r="N148" i="21"/>
  <c r="N117" i="21"/>
  <c r="N242" i="21"/>
  <c r="N194" i="21"/>
  <c r="N283" i="21"/>
  <c r="N114" i="21"/>
  <c r="N79" i="21"/>
  <c r="N84" i="21"/>
  <c r="N23" i="21"/>
  <c r="N256" i="21"/>
  <c r="N240" i="21"/>
  <c r="N57" i="21"/>
  <c r="N35" i="21"/>
  <c r="N80" i="21"/>
  <c r="N33" i="21"/>
  <c r="N262" i="21"/>
  <c r="N58" i="21"/>
  <c r="N120" i="21"/>
  <c r="N36" i="21"/>
  <c r="N285" i="21"/>
  <c r="N255" i="21"/>
  <c r="N87" i="21"/>
  <c r="N129" i="21"/>
  <c r="N211" i="21"/>
  <c r="N25" i="21"/>
  <c r="N173" i="21"/>
  <c r="N218" i="21"/>
  <c r="N146" i="21"/>
  <c r="N151" i="21"/>
  <c r="N243" i="21"/>
  <c r="N166" i="21"/>
  <c r="N181" i="21"/>
  <c r="N245" i="21"/>
  <c r="N260" i="21"/>
  <c r="N276" i="21"/>
  <c r="N301" i="21"/>
  <c r="N189" i="21"/>
  <c r="N253" i="21"/>
  <c r="N241" i="21"/>
  <c r="N149" i="21"/>
  <c r="N55" i="21"/>
  <c r="N183" i="21"/>
  <c r="N235" i="21"/>
  <c r="N96" i="21"/>
  <c r="N210" i="21"/>
  <c r="N61" i="21"/>
  <c r="N136" i="21"/>
  <c r="N184" i="21"/>
  <c r="N22" i="21"/>
  <c r="N215" i="21"/>
  <c r="N249" i="21"/>
  <c r="N118" i="21"/>
  <c r="N190" i="21"/>
  <c r="N155" i="21"/>
  <c r="N257" i="21"/>
  <c r="N176" i="21"/>
  <c r="N112" i="21"/>
  <c r="N46" i="21"/>
  <c r="N277" i="21"/>
  <c r="N72" i="21"/>
  <c r="N64" i="21"/>
  <c r="N68" i="21"/>
  <c r="N128" i="21"/>
  <c r="N91" i="21"/>
  <c r="N49" i="21"/>
  <c r="N239" i="21"/>
  <c r="N66" i="21"/>
  <c r="N123" i="21"/>
  <c r="N172" i="21"/>
  <c r="N209" i="21"/>
  <c r="N30" i="21"/>
  <c r="N24" i="21"/>
  <c r="N280" i="21"/>
  <c r="N47" i="21"/>
  <c r="N217" i="21"/>
  <c r="N263" i="21"/>
  <c r="N19" i="21"/>
  <c r="N76" i="21"/>
  <c r="N186" i="21"/>
  <c r="N177" i="21"/>
  <c r="N14" i="21"/>
  <c r="N232" i="21"/>
  <c r="N182" i="21"/>
  <c r="N185" i="21"/>
  <c r="N272" i="21"/>
  <c r="N104" i="21"/>
  <c r="N193" i="21"/>
  <c r="N86" i="21"/>
  <c r="N125" i="21"/>
  <c r="N292" i="21"/>
  <c r="N163" i="21"/>
  <c r="N115" i="21"/>
  <c r="N116" i="21"/>
  <c r="N291" i="21"/>
  <c r="N258" i="21"/>
  <c r="N306" i="21"/>
  <c r="N237" i="21"/>
  <c r="N199" i="21"/>
  <c r="N67" i="21"/>
  <c r="N161" i="21"/>
  <c r="N275" i="21"/>
  <c r="N107" i="21"/>
  <c r="N267" i="21"/>
  <c r="N78" i="21"/>
  <c r="N54" i="21"/>
  <c r="N130" i="21"/>
  <c r="N233" i="21"/>
  <c r="N224" i="21"/>
  <c r="N100" i="21"/>
  <c r="N230" i="21"/>
  <c r="N137" i="21"/>
  <c r="N102" i="21"/>
  <c r="N265" i="21"/>
  <c r="N271" i="21"/>
  <c r="N81" i="21"/>
  <c r="N191" i="21"/>
  <c r="N16" i="21"/>
  <c r="C290" i="24" s="1"/>
  <c r="N11" i="21"/>
  <c r="C13" i="24"/>
  <c r="J25" i="15" l="1"/>
  <c r="C10" i="24"/>
  <c r="C15" i="24"/>
  <c r="C214" i="24"/>
  <c r="C232" i="24"/>
  <c r="C11" i="24"/>
  <c r="C205" i="24"/>
  <c r="C439" i="24" l="1"/>
</calcChain>
</file>

<file path=xl/comments1.xml><?xml version="1.0" encoding="utf-8"?>
<comments xmlns="http://schemas.openxmlformats.org/spreadsheetml/2006/main">
  <authors>
    <author>Dennis Hanson</author>
    <author>Collins, Tricia  DPI</author>
  </authors>
  <commentList>
    <comment ref="C3" authorId="0" shapeId="0">
      <text>
        <r>
          <rPr>
            <b/>
            <sz val="8"/>
            <color indexed="81"/>
            <rFont val="Arial"/>
            <family val="2"/>
          </rPr>
          <t xml:space="preserve">ICS Pupil Listing
WARNING: Do not use the "cut" function on this tab, doing so will damage the workbook.  Do not "cut" any cells.
List all eligible pupils.  Pupils do not need to be listed in any specific order.  The resident school district  must also be included for each pupil listed.  
If you are unable to determine the pupil resident school district, use My Vote Wisconsin website at: https://myvote.wi.gov/Address/AddressSearchScreen.aspx
Enter the address, click "Search", scroll down, and click  "Office Holders and Voting Districts Based on the 2010 Census Redistricting." Scroll down until you see the school board members in the 1st column.  The 3rd column in the table for each school board member will indicate the school district for that address.
</t>
        </r>
      </text>
    </comment>
    <comment ref="C4" authorId="1" shapeId="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 ref="C6" authorId="1" shapeId="0">
      <text>
        <r>
          <rPr>
            <sz val="9"/>
            <color indexed="81"/>
            <rFont val="Tahoma"/>
            <family val="2"/>
          </rPr>
          <t>If there is an "ERROR" message, ensure the pupil name and resident district has been completed for each pupil reported. Also ensure that column B complies with the "Required Naming Standards" tab.  All errors must be resolved before submission to DPI.</t>
        </r>
      </text>
    </comment>
  </commentList>
</comments>
</file>

<file path=xl/comments2.xml><?xml version="1.0" encoding="utf-8"?>
<comments xmlns="http://schemas.openxmlformats.org/spreadsheetml/2006/main">
  <authors>
    <author>Terry W. Casper</author>
    <author>Dennis Hanson</author>
  </authors>
  <commentList>
    <comment ref="C5" authorId="0" shapeId="0">
      <text>
        <r>
          <rPr>
            <sz val="8"/>
            <color indexed="81"/>
            <rFont val="Tahoma"/>
            <family val="2"/>
          </rPr>
          <t>If there is an "ERROR" message, ensure the pupil name and resident district has been completed for each pupil on the "Pupil List" tab and that there are no errors on the "Days Attended" tab. All errors must be resolved before submission to DPI.</t>
        </r>
      </text>
    </comment>
    <comment ref="A7" authorId="1" shapeId="0">
      <text>
        <r>
          <rPr>
            <b/>
            <sz val="8"/>
            <color indexed="81"/>
            <rFont val="Arial"/>
            <family val="2"/>
          </rPr>
          <t xml:space="preserve">Pupil Count Subtotals:
This "Pupil Count Subtotals" tab will automatically be calculated if the rest of the form is completely filled out.  If an error message appears within the form a correction to the "Pupil List" or "Days Attended" is needed.  The information reported on the "Pupil Listing" is required due the ICS pupil residency requirements in Wis. Stat., sec. 118.40 and will be used by the DPI to allocate and disburse federal and state funds.
</t>
        </r>
      </text>
    </comment>
  </commentList>
</comments>
</file>

<file path=xl/sharedStrings.xml><?xml version="1.0" encoding="utf-8"?>
<sst xmlns="http://schemas.openxmlformats.org/spreadsheetml/2006/main" count="1433" uniqueCount="555">
  <si>
    <t>both resident+nonres =</t>
  </si>
  <si>
    <t>Number</t>
  </si>
  <si>
    <t>Resident</t>
  </si>
  <si>
    <t>NonResident</t>
  </si>
  <si>
    <t>logged resident minutes</t>
  </si>
  <si>
    <t>Grade Level was not checked for a course</t>
  </si>
  <si>
    <t>Resident courses with time</t>
  </si>
  <si>
    <t>lines without boxes checked</t>
  </si>
  <si>
    <t>of boxes</t>
  </si>
  <si>
    <t>of lines</t>
  </si>
  <si>
    <t>ADM &gt;</t>
  </si>
  <si>
    <t>ADM&gt;</t>
  </si>
  <si>
    <t>"0" if</t>
  </si>
  <si>
    <t>"1" if</t>
  </si>
  <si>
    <t>with time</t>
  </si>
  <si>
    <t>checked</t>
  </si>
  <si>
    <t>over</t>
  </si>
  <si>
    <t>Enrollment</t>
  </si>
  <si>
    <t>Denied</t>
  </si>
  <si>
    <t>too many</t>
  </si>
  <si>
    <t>computed</t>
  </si>
  <si>
    <t>RESIDENTS</t>
  </si>
  <si>
    <t>NON-RESIDENTS</t>
  </si>
  <si>
    <t>TOTAL MINUTES BY LEVEL</t>
  </si>
  <si>
    <t>ROW TOTAL</t>
  </si>
  <si>
    <t>Pre-K</t>
  </si>
  <si>
    <t>4 Yr</t>
  </si>
  <si>
    <t>5 Yr</t>
  </si>
  <si>
    <t>Grd</t>
  </si>
  <si>
    <t>Course Title</t>
  </si>
  <si>
    <t>EEN</t>
  </si>
  <si>
    <t>Kndg</t>
  </si>
  <si>
    <t>1-8</t>
  </si>
  <si>
    <t>9-12</t>
  </si>
  <si>
    <t>3.</t>
  </si>
  <si>
    <t>4.</t>
  </si>
  <si>
    <t>5.</t>
  </si>
  <si>
    <t>6.</t>
  </si>
  <si>
    <t>7.</t>
  </si>
  <si>
    <t xml:space="preserve">Summer School Dates                </t>
  </si>
  <si>
    <t xml:space="preserve">Daily Hours                        </t>
  </si>
  <si>
    <t>Information reported on this report is subject to verification.</t>
  </si>
  <si>
    <t>8.</t>
  </si>
  <si>
    <t>2.</t>
  </si>
  <si>
    <t>1.</t>
  </si>
  <si>
    <t>LINE</t>
  </si>
  <si>
    <t>I. GENERAL INFORMATION</t>
  </si>
  <si>
    <t>School</t>
  </si>
  <si>
    <t>Street Address</t>
  </si>
  <si>
    <t>City</t>
  </si>
  <si>
    <t>State</t>
  </si>
  <si>
    <t>ZIP</t>
  </si>
  <si>
    <t>WI</t>
  </si>
  <si>
    <r>
      <t xml:space="preserve">School Phone </t>
    </r>
    <r>
      <rPr>
        <i/>
        <sz val="8"/>
        <rFont val="Arial"/>
        <family val="2"/>
      </rPr>
      <t>Area/No.</t>
    </r>
  </si>
  <si>
    <r>
      <t xml:space="preserve">Beginning Date </t>
    </r>
    <r>
      <rPr>
        <i/>
        <sz val="8"/>
        <rFont val="Arial"/>
        <family val="2"/>
      </rPr>
      <t>Mo./Day/Yr.</t>
    </r>
  </si>
  <si>
    <r>
      <t xml:space="preserve">Ending Date </t>
    </r>
    <r>
      <rPr>
        <i/>
        <sz val="8"/>
        <rFont val="Arial"/>
        <family val="2"/>
      </rPr>
      <t>Mo./Day/Yr.</t>
    </r>
  </si>
  <si>
    <r>
      <t xml:space="preserve">Beginning Time </t>
    </r>
    <r>
      <rPr>
        <i/>
        <sz val="8"/>
        <rFont val="Arial"/>
        <family val="2"/>
      </rPr>
      <t>HH:MM</t>
    </r>
  </si>
  <si>
    <r>
      <t xml:space="preserve">Ending Time </t>
    </r>
    <r>
      <rPr>
        <i/>
        <sz val="8"/>
        <rFont val="Arial"/>
        <family val="2"/>
      </rPr>
      <t>HH:MM</t>
    </r>
  </si>
  <si>
    <t>Contact Person for this Report</t>
  </si>
  <si>
    <t>Phone</t>
  </si>
  <si>
    <r>
      <t xml:space="preserve">Date Signed </t>
    </r>
    <r>
      <rPr>
        <i/>
        <sz val="8"/>
        <rFont val="Arial"/>
        <family val="2"/>
      </rPr>
      <t>Mo./Day/Yr.</t>
    </r>
  </si>
  <si>
    <t xml:space="preserve">
</t>
  </si>
  <si>
    <t>9.</t>
  </si>
  <si>
    <t>Email Address for Contact Person</t>
  </si>
  <si>
    <r>
      <t xml:space="preserve">Individual Student Names  
</t>
    </r>
    <r>
      <rPr>
        <i/>
        <sz val="8"/>
        <rFont val="Arial"/>
        <family val="2"/>
      </rPr>
      <t xml:space="preserve">List only eligible choice students in K4 through Grade 8 first, followed by eligible choice students in Grades 9-12.
</t>
    </r>
    <r>
      <rPr>
        <sz val="8"/>
        <rFont val="Arial"/>
        <family val="2"/>
      </rPr>
      <t xml:space="preserve">
</t>
    </r>
    <r>
      <rPr>
        <i/>
        <sz val="8"/>
        <rFont val="Arial"/>
        <family val="2"/>
      </rPr>
      <t>(Last name, first name)</t>
    </r>
  </si>
  <si>
    <t>Enter C (Continuing) or A (Accepted)</t>
  </si>
  <si>
    <t>Student
Eligibility</t>
  </si>
  <si>
    <r>
      <t xml:space="preserve">Pupil Eligibility
</t>
    </r>
    <r>
      <rPr>
        <i/>
        <sz val="8"/>
        <rFont val="Arial"/>
        <family val="2"/>
      </rPr>
      <t>In order to be eligible, the student must have attended a minimum number of 15 days of summer school</t>
    </r>
  </si>
  <si>
    <t>Days in Attendance</t>
  </si>
  <si>
    <t>Length in Minutes</t>
  </si>
  <si>
    <t>Summer School Grade level</t>
  </si>
  <si>
    <t>Days Attended for K4 through 8th Grade</t>
  </si>
  <si>
    <t>B
Summer School Grade level</t>
  </si>
  <si>
    <t>A
Course Title</t>
  </si>
  <si>
    <t>D
Number of Days in Attendance</t>
  </si>
  <si>
    <t>B
Course Description</t>
  </si>
  <si>
    <r>
      <t xml:space="preserve">E
Courses Attended  </t>
    </r>
    <r>
      <rPr>
        <i/>
        <sz val="9"/>
        <rFont val="Arial"/>
        <family val="2"/>
      </rPr>
      <t>Place an X for all courses the student attended</t>
    </r>
  </si>
  <si>
    <t>C
Continuing Student (C) or Accepted Student (A)</t>
  </si>
  <si>
    <t>COURSE LIST</t>
  </si>
  <si>
    <t>DAYS ATTENDED FOR K4 THROUGH 8TH GRADE</t>
  </si>
  <si>
    <t>F
Pupil Eligibility</t>
  </si>
  <si>
    <r>
      <t xml:space="preserve">A
Individual Student Names  
</t>
    </r>
    <r>
      <rPr>
        <i/>
        <sz val="9"/>
        <rFont val="Arial"/>
        <family val="2"/>
      </rPr>
      <t>Last name, first name</t>
    </r>
  </si>
  <si>
    <r>
      <rPr>
        <i/>
        <sz val="9"/>
        <rFont val="Arial"/>
        <family val="2"/>
      </rPr>
      <t>Instructions:</t>
    </r>
    <r>
      <rPr>
        <sz val="9"/>
        <rFont val="Arial"/>
        <family val="2"/>
      </rPr>
      <t xml:space="preserve">  List all students who attended summer school who were either in the Choice Program </t>
    </r>
    <r>
      <rPr>
        <b/>
        <sz val="9"/>
        <rFont val="Arial"/>
        <family val="2"/>
      </rPr>
      <t>at any Choice school</t>
    </r>
    <r>
      <rPr>
        <sz val="9"/>
        <rFont val="Arial"/>
        <family val="2"/>
      </rPr>
      <t xml:space="preserve"> on the 2nd Friday in January 2014 or who have been accepted in the Choice Program </t>
    </r>
    <r>
      <rPr>
        <b/>
        <sz val="9"/>
        <rFont val="Arial"/>
        <family val="2"/>
      </rPr>
      <t>at your school</t>
    </r>
    <r>
      <rPr>
        <sz val="9"/>
        <rFont val="Arial"/>
        <family val="2"/>
      </rPr>
      <t xml:space="preserve"> for the 2014-15 school year.  If the pupil was in the Choice Program on the 2nd Friday in January 2014 enter a "C" in Column C.  If the pupil has been accepted in the Choice Program at your school for the 2014-15 school year, enter "A" in column C.  The students should be listed first in grade order, and alphabetically by last name within each grade.  In order to be eligible for the summer school payment, the student must have attended a minimum number of 15 days of summer school.</t>
    </r>
  </si>
  <si>
    <t>C
Length in Minutes</t>
  </si>
  <si>
    <t>Schedule 1: Summer School Course Lists</t>
  </si>
  <si>
    <t>INSTRUCTIONS</t>
  </si>
  <si>
    <t>Total Minutes</t>
  </si>
  <si>
    <t>III. PROGRAM ELIGIBILITY</t>
  </si>
  <si>
    <t>Meets Requirements</t>
  </si>
  <si>
    <t>Summer School Includes at Least 19 Days of Instruction</t>
  </si>
  <si>
    <t>Requirement</t>
  </si>
  <si>
    <t>IV. SUMMER SCHOOL PAYMENT CALCULATION</t>
  </si>
  <si>
    <t>B
Length in Minutes Each Day</t>
  </si>
  <si>
    <r>
      <t xml:space="preserve">How many week days was school NOT in session between the beginning and ending dates listed above?  </t>
    </r>
    <r>
      <rPr>
        <i/>
        <sz val="8"/>
        <rFont val="Arial"/>
        <family val="2"/>
      </rPr>
      <t>For example, if the school was not in session on July 4th, 1 should be input here.</t>
    </r>
  </si>
  <si>
    <t>II. ADMINISTRATOR SIGNATURE</t>
  </si>
  <si>
    <r>
      <rPr>
        <b/>
        <sz val="8"/>
        <rFont val="Arial"/>
        <family val="2"/>
      </rPr>
      <t>I CERTIFY</t>
    </r>
    <r>
      <rPr>
        <sz val="8"/>
        <rFont val="Arial"/>
        <family val="2"/>
      </rPr>
      <t xml:space="preserve"> that this report is true and that the school is in compliance with all regulations relating to summer school. I further certify that state aid will be claimed only for classes approved for summer school. I agree that typing my name below constitutes a legal signature.</t>
    </r>
  </si>
  <si>
    <r>
      <t xml:space="preserve">Electronic Signature of Administrator  </t>
    </r>
    <r>
      <rPr>
        <i/>
        <sz val="8"/>
        <rFont val="Arial"/>
        <family val="2"/>
      </rPr>
      <t>The Administrator must type his/her name below.</t>
    </r>
  </si>
  <si>
    <t>The list of students' names is for DPI use only and must be kept confidential.</t>
  </si>
  <si>
    <t>?</t>
  </si>
  <si>
    <t>All</t>
  </si>
  <si>
    <t>Name with incomplete remaining</t>
  </si>
  <si>
    <t>SD with incomplete remaining</t>
  </si>
  <si>
    <t>Pupil Resident SD Error</t>
  </si>
  <si>
    <t>Abbotsford</t>
  </si>
  <si>
    <t>Adams-Friendship Area</t>
  </si>
  <si>
    <t>Albany</t>
  </si>
  <si>
    <t>Algoma</t>
  </si>
  <si>
    <t>Alma</t>
  </si>
  <si>
    <t>Alma Center</t>
  </si>
  <si>
    <t>Almond-Bancroft</t>
  </si>
  <si>
    <t>Altoona</t>
  </si>
  <si>
    <t>Amery</t>
  </si>
  <si>
    <t>Antigo Unified</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</si>
  <si>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</si>
  <si>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</si>
  <si>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</si>
  <si>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</si>
  <si>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</si>
  <si>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</si>
  <si>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</si>
  <si>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</si>
  <si>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</si>
  <si>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</si>
  <si>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</si>
  <si>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</si>
  <si>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</si>
  <si>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</si>
  <si>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</si>
  <si>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 Unified</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</si>
  <si>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</si>
  <si>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</si>
  <si>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</si>
  <si>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</si>
  <si>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</si>
  <si>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</si>
  <si>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</si>
  <si>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</si>
  <si>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</si>
  <si>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</si>
  <si>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</si>
  <si>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</si>
  <si>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</si>
  <si>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</si>
  <si>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</si>
  <si>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</si>
  <si>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</si>
  <si>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</si>
  <si>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</si>
  <si>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</si>
  <si>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</si>
  <si>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</si>
  <si>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</si>
  <si>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</si>
  <si>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</si>
  <si>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</si>
  <si>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</si>
  <si>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</si>
  <si>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</si>
  <si>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</si>
  <si>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</si>
  <si>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</si>
  <si>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</si>
  <si>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</si>
  <si>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</si>
  <si>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</si>
  <si>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 Area</t>
  </si>
  <si>
    <t>Chilton</t>
  </si>
  <si>
    <t>Chippewa Falls Area Unified</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</si>
  <si>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</si>
  <si>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</si>
  <si>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</si>
  <si>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</si>
  <si>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</si>
  <si>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</si>
  <si>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</si>
  <si>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</si>
  <si>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</si>
  <si>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</si>
  <si>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</si>
  <si>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</si>
  <si>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</si>
  <si>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</si>
  <si>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</si>
  <si>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</si>
  <si>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</si>
  <si>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 Forest Area</t>
  </si>
  <si>
    <t>De Pere</t>
  </si>
  <si>
    <t>De Soto Area</t>
  </si>
  <si>
    <t>Deerfield Community</t>
  </si>
  <si>
    <t>Delavan-Darien</t>
  </si>
  <si>
    <t>Denmark</t>
  </si>
  <si>
    <t>Dodgeland</t>
  </si>
  <si>
    <t>Dodgeville</t>
  </si>
  <si>
    <t>Dover #1</t>
  </si>
  <si>
    <t>Drummond Area</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</si>
  <si>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</si>
  <si>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</si>
  <si>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</si>
  <si>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</si>
  <si>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</si>
  <si>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</si>
  <si>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</si>
  <si>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</si>
  <si>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</si>
  <si>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</si>
  <si>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</si>
  <si>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</si>
  <si>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</si>
  <si>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</si>
  <si>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</si>
  <si>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</si>
  <si>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</si>
  <si>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</si>
  <si>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 County</t>
  </si>
  <si>
    <t>Fond du Lac</t>
  </si>
  <si>
    <t>Fontana J8</t>
  </si>
  <si>
    <t>Fort Atkinson</t>
  </si>
  <si>
    <t>Fox Point J2</t>
  </si>
  <si>
    <t>Franklin Public</t>
  </si>
  <si>
    <t>Frederic</t>
  </si>
  <si>
    <t>Freedom Area</t>
  </si>
  <si>
    <t>Galesville-Ettrick-Trempealeau</t>
  </si>
  <si>
    <t>Geneva J4</t>
  </si>
  <si>
    <t>Genoa City J2</t>
  </si>
  <si>
    <t>Germantown</t>
  </si>
  <si>
    <t>Gibraltar Area</t>
  </si>
  <si>
    <t>Gillett</t>
  </si>
  <si>
    <t>Gilman</t>
  </si>
  <si>
    <t>Gilmanton</t>
  </si>
  <si>
    <t>Glendale-River Hills</t>
  </si>
  <si>
    <t>Glenwood City</t>
  </si>
  <si>
    <t>Goodman-Armstrong Creek</t>
  </si>
  <si>
    <t>Grafton</t>
  </si>
  <si>
    <t>Granton Area</t>
  </si>
  <si>
    <t>Grantsburg</t>
  </si>
  <si>
    <t>Green Bay Area Public</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</si>
  <si>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</si>
  <si>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</si>
  <si>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</si>
  <si>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</si>
  <si>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</si>
  <si>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</si>
  <si>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</si>
  <si>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</si>
  <si>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</si>
  <si>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</si>
  <si>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</si>
  <si>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</si>
  <si>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</si>
  <si>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</si>
  <si>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</si>
  <si>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</si>
  <si>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</si>
  <si>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</si>
  <si>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</si>
  <si>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</si>
  <si>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</si>
  <si>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</si>
  <si>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</si>
  <si>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</si>
  <si>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</si>
  <si>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</si>
  <si>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</si>
  <si>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</si>
  <si>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</si>
  <si>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</si>
  <si>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</si>
  <si>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</si>
  <si>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</si>
  <si>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</si>
  <si>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</si>
  <si>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</si>
  <si>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</si>
  <si>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</si>
  <si>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</si>
  <si>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 Crosse</t>
  </si>
  <si>
    <t>La Farge</t>
  </si>
  <si>
    <t>Lac du Flambeau #1</t>
  </si>
  <si>
    <t>Ladysmith</t>
  </si>
  <si>
    <t>Lake Country</t>
  </si>
  <si>
    <t>Lake Geneva J1</t>
  </si>
  <si>
    <t>Lake Geneva-Genoa City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</si>
  <si>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</si>
  <si>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</si>
  <si>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</si>
  <si>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</si>
  <si>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</si>
  <si>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</si>
  <si>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</si>
  <si>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</si>
  <si>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</si>
  <si>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</si>
  <si>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</si>
  <si>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</si>
  <si>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</si>
  <si>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</si>
  <si>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</si>
  <si>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</si>
  <si>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</si>
  <si>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</si>
  <si>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</si>
  <si>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</si>
  <si>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</si>
  <si>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</si>
  <si>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</si>
  <si>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</si>
  <si>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 Unified</t>
  </si>
  <si>
    <t>Mauston</t>
  </si>
  <si>
    <t>Mayville</t>
  </si>
  <si>
    <t>McFarland</t>
  </si>
  <si>
    <t>Medford Area Public</t>
  </si>
  <si>
    <t>Mellen</t>
  </si>
  <si>
    <t>Melrose-Mindoro</t>
  </si>
  <si>
    <t>Menasha Joint</t>
  </si>
  <si>
    <t>Menominee Indian</t>
  </si>
  <si>
    <t>Menomonee Falls</t>
  </si>
  <si>
    <t>Menomonie Area</t>
  </si>
  <si>
    <t>Mequon-Thiensville</t>
  </si>
  <si>
    <t>Mercer</t>
  </si>
  <si>
    <t>Merrill Area</t>
  </si>
  <si>
    <t>Merton Community</t>
  </si>
  <si>
    <t>Middleton-Cross Plains Area</t>
  </si>
  <si>
    <t>Milton</t>
  </si>
  <si>
    <t>Milwaukee</t>
  </si>
  <si>
    <t>Mineral Point Unified</t>
  </si>
  <si>
    <t>Minocqua J1</t>
  </si>
  <si>
    <t>Mishicot</t>
  </si>
  <si>
    <t>Mondovi</t>
  </si>
  <si>
    <t>Monona Grove</t>
  </si>
  <si>
    <t>Monroe</t>
  </si>
  <si>
    <t>Montello</t>
  </si>
  <si>
    <t>Monticello</t>
  </si>
  <si>
    <t>Mosinee</t>
  </si>
  <si>
    <t>Mount Horeb Area</t>
  </si>
  <si>
    <t>Mukwonago</t>
  </si>
  <si>
    <t>Muskego-Norway</t>
  </si>
  <si>
    <t>Necedah Area</t>
  </si>
  <si>
    <t>Neenah Joint</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</si>
  <si>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</si>
  <si>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</si>
  <si>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</si>
  <si>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</si>
  <si>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</si>
  <si>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</si>
  <si>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</si>
  <si>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</si>
  <si>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</si>
  <si>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</si>
  <si>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</si>
  <si>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</si>
  <si>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</si>
  <si>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</si>
  <si>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</si>
  <si>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</si>
  <si>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</si>
  <si>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</si>
  <si>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</si>
  <si>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</si>
  <si>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</si>
  <si>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</si>
  <si>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 Joint</t>
  </si>
  <si>
    <t>Oakfield</t>
  </si>
  <si>
    <t>Oconomowoc Area</t>
  </si>
  <si>
    <t>Oconto Falls Public</t>
  </si>
  <si>
    <t>Oconto Unified</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</si>
  <si>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</si>
  <si>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</si>
  <si>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</si>
  <si>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</si>
  <si>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</si>
  <si>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</si>
  <si>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</si>
  <si>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</si>
  <si>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</si>
  <si>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</si>
  <si>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</si>
  <si>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</si>
  <si>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</si>
  <si>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</si>
  <si>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</si>
  <si>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</si>
  <si>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</si>
  <si>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</si>
  <si>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</si>
  <si>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</si>
  <si>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</si>
  <si>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 Joint</t>
  </si>
  <si>
    <t>Port Edwards</t>
  </si>
  <si>
    <t>Port Washington-Saukville</t>
  </si>
  <si>
    <t>Portage Community</t>
  </si>
  <si>
    <t>Potosi</t>
  </si>
  <si>
    <t>Poynette</t>
  </si>
  <si>
    <t>Prairie du Chien Area</t>
  </si>
  <si>
    <t>Prairie Farm Public</t>
  </si>
  <si>
    <t>Prentice</t>
  </si>
  <si>
    <t>Prescott</t>
  </si>
  <si>
    <t>Princeton</t>
  </si>
  <si>
    <t>Pulaski Community</t>
  </si>
  <si>
    <t>Racine Unified</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</si>
  <si>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</si>
  <si>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</si>
  <si>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</si>
  <si>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</si>
  <si>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</si>
  <si>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</si>
  <si>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</si>
  <si>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</si>
  <si>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</si>
  <si>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</si>
  <si>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</si>
  <si>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</si>
  <si>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</si>
  <si>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</si>
  <si>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</si>
  <si>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</si>
  <si>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</si>
  <si>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</si>
  <si>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</si>
  <si>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</si>
  <si>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</si>
  <si>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</si>
  <si>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</si>
  <si>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</si>
  <si>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</si>
  <si>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 Area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</si>
  <si>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</si>
  <si>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</si>
  <si>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</si>
  <si>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</si>
  <si>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</si>
  <si>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</si>
  <si>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</si>
  <si>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</si>
  <si>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</si>
  <si>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</si>
  <si>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</si>
  <si>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</si>
  <si>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</si>
  <si>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</si>
  <si>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</si>
  <si>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</si>
  <si>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</si>
  <si>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</si>
  <si>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</si>
  <si>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</si>
  <si>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</si>
  <si>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 Area</t>
  </si>
  <si>
    <t>Spring Valley</t>
  </si>
  <si>
    <t>Stanley-Boyd Area</t>
  </si>
  <si>
    <t>Stevens Point Area Public</t>
  </si>
  <si>
    <t>Stockbridge</t>
  </si>
  <si>
    <t>Stone Bank</t>
  </si>
  <si>
    <t>Stoughton Area</t>
  </si>
  <si>
    <t>Stratford</t>
  </si>
  <si>
    <t>Sturgeon Bay</t>
  </si>
  <si>
    <t>Sun Prairie Area</t>
  </si>
  <si>
    <t>Superior</t>
  </si>
  <si>
    <t>Suring Public</t>
  </si>
  <si>
    <t>Swallow</t>
  </si>
  <si>
    <t>Thorp</t>
  </si>
  <si>
    <t>Three Lakes</t>
  </si>
  <si>
    <t>Tigerton</t>
  </si>
  <si>
    <t>Tomah Area</t>
  </si>
  <si>
    <t>Tomahawk</t>
  </si>
  <si>
    <t>Tomorrow River</t>
  </si>
  <si>
    <t>Trevor-Wilmot Consolidated</t>
  </si>
  <si>
    <t>Tri-County Area</t>
  </si>
  <si>
    <t>Turtle Lake</t>
  </si>
  <si>
    <t>Twin Lakes #4</t>
  </si>
  <si>
    <t>Two Rivers Public</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</si>
  <si>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</si>
  <si>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</si>
  <si>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</si>
  <si>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</si>
  <si>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</si>
  <si>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</si>
  <si>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</si>
  <si>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</si>
  <si>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</si>
  <si>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</si>
  <si>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</si>
  <si>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</si>
  <si>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</si>
  <si>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</si>
  <si>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 Unified</t>
  </si>
  <si>
    <t>Waukesha</t>
  </si>
  <si>
    <t>Waunakee Community</t>
  </si>
  <si>
    <t>Waupaca</t>
  </si>
  <si>
    <t>Waupun</t>
  </si>
  <si>
    <t>Wausau</t>
  </si>
  <si>
    <t>Wausaukee</t>
  </si>
  <si>
    <t>Wautoma Area</t>
  </si>
  <si>
    <t>Wauwatosa</t>
  </si>
  <si>
    <t>Wauzeka-Steuben</t>
  </si>
  <si>
    <t>Webster</t>
  </si>
  <si>
    <t>West Allis-West Milwaukee</t>
  </si>
  <si>
    <t>West Bend</t>
  </si>
  <si>
    <t>West De Pere</t>
  </si>
  <si>
    <t>West Salem</t>
  </si>
  <si>
    <t>Westby Area</t>
  </si>
  <si>
    <t>Westfield</t>
  </si>
  <si>
    <t>Weston</t>
  </si>
  <si>
    <t>Weyauwega-Fremont</t>
  </si>
  <si>
    <t>Wheatland J1</t>
  </si>
  <si>
    <t>White Lake</t>
  </si>
  <si>
    <t>Whitefish Bay</t>
  </si>
  <si>
    <t>Whitehall</t>
  </si>
  <si>
    <t>Whitewater Unified</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</si>
  <si>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</si>
  <si>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</si>
  <si>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</si>
  <si>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</si>
  <si>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</si>
  <si>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</si>
  <si>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</si>
  <si>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</si>
  <si>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</si>
  <si>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</si>
  <si>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</si>
  <si>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</si>
  <si>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</si>
  <si>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</si>
  <si>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SUM Line</t>
  </si>
  <si>
    <t>◄ Schedule information: Read for help completing this page.</t>
  </si>
  <si>
    <t>By School District</t>
  </si>
  <si>
    <t>Total</t>
  </si>
  <si>
    <t>School Districts</t>
  </si>
  <si>
    <t>Pupil Count Subtotals by School District</t>
  </si>
  <si>
    <t>Required naming standards for use in completing the ICS Summer School Report.</t>
  </si>
  <si>
    <t>K4 THROUGH 12 COURSE LIST</t>
  </si>
  <si>
    <t>In column A, rows 1 through 8, list all courses that were provided for grades K4 through 12. As a reminder, summer school courses funded through Title I monies are not eligible for payment through the charter school summer school program, and should not be included on the summer school course list. 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t>
  </si>
  <si>
    <t xml:space="preserve"> Schedule 2: Pupil Listing</t>
  </si>
  <si>
    <t>Schedule 3: Days Attended</t>
  </si>
  <si>
    <t>Total Pupils - Headcount</t>
  </si>
  <si>
    <t>Total Summer School Payments</t>
  </si>
  <si>
    <t>Durand-Arkansaw</t>
  </si>
  <si>
    <t>Holy Hill Area</t>
  </si>
  <si>
    <t>A
Total Pupils (Sum of Column A on Schedule 3)</t>
  </si>
  <si>
    <t>C
Number of Days in Attendance</t>
  </si>
  <si>
    <r>
      <t xml:space="preserve">D
Courses Attended  </t>
    </r>
    <r>
      <rPr>
        <i/>
        <sz val="8"/>
        <rFont val="Arial"/>
        <family val="2"/>
      </rPr>
      <t>Insert an X for all courses the student attended.  In order to be eligible, a student must have attended at least one course.</t>
    </r>
  </si>
  <si>
    <t>E                                                            Error?</t>
  </si>
  <si>
    <t>F                          Payment Amount</t>
  </si>
  <si>
    <t xml:space="preserve">B                                         Pupil Resident               School District                                                                                                       </t>
  </si>
  <si>
    <t xml:space="preserve">A
Pupil Names                         </t>
  </si>
  <si>
    <r>
      <t xml:space="preserve">A. Individual Student Names
</t>
    </r>
    <r>
      <rPr>
        <sz val="8"/>
        <rFont val="Arial"/>
        <family val="2"/>
      </rPr>
      <t xml:space="preserve">No specific order required.          </t>
    </r>
    <r>
      <rPr>
        <i/>
        <sz val="8"/>
        <rFont val="Arial"/>
        <family val="2"/>
      </rPr>
      <t>Last Name, First Name</t>
    </r>
    <r>
      <rPr>
        <sz val="8"/>
        <rFont val="Arial"/>
        <family val="2"/>
      </rPr>
      <t xml:space="preserve">                                    </t>
    </r>
  </si>
  <si>
    <t>B. Pupil Resident
School District</t>
  </si>
  <si>
    <r>
      <t xml:space="preserve">B                                                                                                          Per Pupil Aid Amount                                                                         </t>
    </r>
    <r>
      <rPr>
        <b/>
        <i/>
        <u/>
        <sz val="8"/>
        <rFont val="Arial"/>
        <family val="2"/>
      </rPr>
      <t>if Student Attends at least 15 days of Instruction</t>
    </r>
  </si>
  <si>
    <r>
      <rPr>
        <b/>
        <sz val="8"/>
        <rFont val="Arial"/>
        <family val="2"/>
      </rPr>
      <t>C
Total Amount Due to School</t>
    </r>
    <r>
      <rPr>
        <sz val="8"/>
        <rFont val="Arial"/>
        <family val="2"/>
      </rPr>
      <t xml:space="preserve">
</t>
    </r>
    <r>
      <rPr>
        <i/>
        <sz val="8"/>
        <rFont val="Arial"/>
        <family val="2"/>
      </rPr>
      <t>(Sum of Column F on Schedule 3</t>
    </r>
  </si>
  <si>
    <t>The pupil names and pupil resident school district the school entered on Schedule 2 should appear in column A and B on this tab.  The courses the school entered on Schedule 1 (rows 1 through 8) should now appear in the section D columns on this tab. Next, enter the number of days the student attended summer school in Column C.  In section D, put an "X" for all the courses the student attended. Column F will indicate if the per pupil payment amount based on the information you have entered. Columns A through D must be completed for the pupil to be eligible.  An error message will show in Column E if there is missing information.</t>
  </si>
  <si>
    <t>270 Minutes of Daily Instruction</t>
  </si>
  <si>
    <t>Daily Hours Check</t>
  </si>
  <si>
    <t>Course Minutes Check</t>
  </si>
  <si>
    <t>C. Errors (if listed in cells below)</t>
  </si>
  <si>
    <r>
      <t xml:space="preserve">AT CLOSE OF SUMMER SCHOOL:  </t>
    </r>
    <r>
      <rPr>
        <sz val="8"/>
        <rFont val="Arial"/>
        <family val="2"/>
      </rPr>
      <t>Complete and email the report in Excel by September 15, 2020 to charterschools@dpi.wi.gov.
Refer to detailed instructions on the Report Instructions sheet.</t>
    </r>
  </si>
  <si>
    <r>
      <t>Wisconsin Department of Public Instruction
INDEPENDENT CHARTER SCHOOLS</t>
    </r>
    <r>
      <rPr>
        <b/>
        <sz val="8"/>
        <rFont val="Arial"/>
        <family val="2"/>
      </rPr>
      <t xml:space="preserve">
SUMMER SCHOOL PROGRAM REPORT</t>
    </r>
    <r>
      <rPr>
        <sz val="8"/>
        <rFont val="Arial"/>
        <family val="2"/>
      </rPr>
      <t xml:space="preserve">
ICS-109 (New. 01-20)  
Collection of this data is a requirement of s. 118.40, Wis. Stats.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</si>
</sst>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lt;=9999999]###\-####;\(###\)\ ###\-####"/>
    <numFmt numFmtId="165" formatCode="&quot;$&quot;#,##0.00"/>
    <numFmt numFmtId="166" formatCode="0;\-0;;@"/>
    <numFmt numFmtId="167" formatCode="0.0"/>
  </numFmts>
  <fonts count="25" x14ac:knownFonts="1">
    <font>
      <sz val="10"/>
      <name val="Arial"/>
    </font>
    <font>
      <b/>
      <sz val="10"/>
      <name val="Arial"/>
      <family val="2"/>
    </font>
    <font>
      <sz val="10"/>
      <name val="Arial"/>
      <family val="2"/>
    </font>
    <font>
      <sz val="9"/>
      <name val="Arial"/>
      <family val="2"/>
    </font>
    <font>
      <b/>
      <sz val="8"/>
      <name val="Arial"/>
      <family val="2"/>
    </font>
    <font>
      <sz val="8"/>
      <name val="Arial"/>
      <family val="2"/>
    </font>
    <font>
      <sz val="10"/>
      <color indexed="8"/>
      <name val="Arial"/>
      <family val="2"/>
    </font>
    <font>
      <sz val="8"/>
      <name val="Arial"/>
      <family val="2"/>
    </font>
    <font>
      <sz val="10"/>
      <name val="Arial"/>
      <family val="2"/>
    </font>
    <font>
      <sz val="10"/>
      <name val="Times New Roman"/>
      <family val="1"/>
    </font>
    <font>
      <i/>
      <sz val="8"/>
      <name val="Arial"/>
      <family val="2"/>
    </font>
    <font>
      <b/>
      <sz val="9"/>
      <name val="Arial"/>
      <family val="2"/>
    </font>
    <font>
      <i/>
      <sz val="9"/>
      <name val="Arial"/>
      <family val="2"/>
    </font>
    <font>
      <sz val="11"/>
      <color theme="1"/>
      <name val="Calibri"/>
      <family val="2"/>
      <scheme val="minor"/>
    </font>
    <font>
      <sz val="10"/>
      <name val="Arial"/>
      <family val="2"/>
    </font>
    <font>
      <b/>
      <sz val="12"/>
      <color rgb="FFFF0000"/>
      <name val="Arial"/>
      <family val="2"/>
    </font>
    <font>
      <b/>
      <sz val="10"/>
      <color rgb="FF002060"/>
      <name val="Arial"/>
      <family val="2"/>
    </font>
    <font>
      <b/>
      <u/>
      <sz val="9"/>
      <name val="Arial"/>
      <family val="2"/>
    </font>
    <font>
      <sz val="8"/>
      <color indexed="81"/>
      <name val="Tahoma"/>
      <family val="2"/>
    </font>
    <font>
      <b/>
      <sz val="8"/>
      <color indexed="81"/>
      <name val="Arial"/>
      <family val="2"/>
    </font>
    <font>
      <sz val="9"/>
      <color indexed="81"/>
      <name val="Tahoma"/>
      <family val="2"/>
    </font>
    <font>
      <b/>
      <sz val="12"/>
      <name val="Arial"/>
      <family val="2"/>
    </font>
    <font>
      <sz val="10"/>
      <color rgb="FFFF0000"/>
      <name val="Times New Roman"/>
      <family val="1"/>
    </font>
    <font>
      <b/>
      <sz val="9"/>
      <color rgb="FFFF0000"/>
      <name val="Arial"/>
      <family val="2"/>
    </font>
    <font>
      <b/>
      <i/>
      <u/>
      <sz val="8"/>
      <name val="Arial"/>
      <family val="2"/>
    </font>
  </fonts>
  <fills count="11">
    <fill>
      <patternFill patternType="none"/>
    </fill>
    <fill>
      <patternFill patternType="gray125"/>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CCECFF"/>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double">
        <color indexed="64"/>
      </top>
      <bottom style="thin">
        <color indexed="64"/>
      </bottom>
      <diagonal/>
    </border>
    <border>
      <left style="dotted">
        <color indexed="64"/>
      </left>
      <right style="dotted">
        <color indexed="64"/>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applyBorder="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8" fillId="0" borderId="0"/>
    <xf numFmtId="0" fontId="2" fillId="0" borderId="0" applyBorder="0"/>
    <xf numFmtId="9" fontId="13" fillId="0" borderId="0" applyFont="0" applyFill="0" applyBorder="0" applyAlignment="0" applyProtection="0"/>
    <xf numFmtId="14" fontId="2" fillId="6" borderId="1">
      <alignment horizontal="left" vertical="center"/>
      <protection locked="0"/>
    </xf>
    <xf numFmtId="44" fontId="14" fillId="0" borderId="0" applyFont="0" applyFill="0" applyBorder="0" applyAlignment="0" applyProtection="0"/>
  </cellStyleXfs>
  <cellXfs count="388">
    <xf numFmtId="0" fontId="0" fillId="0" borderId="0" xfId="0"/>
    <xf numFmtId="0" fontId="0" fillId="0" borderId="0" xfId="0" applyBorder="1"/>
    <xf numFmtId="0" fontId="0" fillId="0" borderId="2" xfId="0" applyBorder="1"/>
    <xf numFmtId="0" fontId="0" fillId="0" borderId="0" xfId="0" applyAlignment="1">
      <alignment horizontal="center"/>
    </xf>
    <xf numFmtId="0" fontId="5" fillId="0" borderId="0" xfId="0" applyFont="1"/>
    <xf numFmtId="0" fontId="5" fillId="0" borderId="0" xfId="0" applyFont="1" applyBorder="1"/>
    <xf numFmtId="0" fontId="1" fillId="0" borderId="0" xfId="0" applyFont="1" applyAlignment="1">
      <alignment horizontal="center"/>
    </xf>
    <xf numFmtId="0" fontId="1" fillId="0" borderId="3" xfId="0" applyFont="1" applyBorder="1"/>
    <xf numFmtId="0" fontId="1" fillId="0" borderId="2" xfId="0" applyFont="1" applyBorder="1"/>
    <xf numFmtId="0" fontId="1" fillId="0" borderId="2" xfId="0" applyFont="1" applyBorder="1" applyAlignment="1">
      <alignment horizontal="center"/>
    </xf>
    <xf numFmtId="0" fontId="1" fillId="0" borderId="4" xfId="0" applyFont="1" applyBorder="1"/>
    <xf numFmtId="0" fontId="1" fillId="0" borderId="5" xfId="0" applyFont="1" applyBorder="1"/>
    <xf numFmtId="0" fontId="1" fillId="0" borderId="0" xfId="0" applyFont="1"/>
    <xf numFmtId="0" fontId="1" fillId="0" borderId="0" xfId="0" applyFont="1" applyAlignment="1">
      <alignment horizontal="left"/>
    </xf>
    <xf numFmtId="0" fontId="1" fillId="0" borderId="6" xfId="0" applyFont="1"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3" fillId="3" borderId="16" xfId="0" applyFont="1" applyFill="1" applyBorder="1"/>
    <xf numFmtId="0" fontId="0" fillId="0" borderId="16" xfId="0" applyBorder="1"/>
    <xf numFmtId="0" fontId="0" fillId="0" borderId="17" xfId="0" applyBorder="1"/>
    <xf numFmtId="0" fontId="3" fillId="3" borderId="18" xfId="0" applyFont="1" applyFill="1" applyBorder="1" applyAlignment="1">
      <alignment horizontal="center"/>
    </xf>
    <xf numFmtId="0" fontId="3" fillId="3" borderId="16"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5" fillId="0" borderId="0" xfId="0" applyFont="1" applyAlignment="1" applyProtection="1">
      <alignment horizontal="center"/>
      <protection hidden="1"/>
    </xf>
    <xf numFmtId="0" fontId="0" fillId="0" borderId="0" xfId="0" applyAlignment="1" applyProtection="1">
      <alignment horizontal="center"/>
      <protection hidden="1"/>
    </xf>
    <xf numFmtId="0" fontId="5" fillId="0" borderId="0" xfId="0" applyFont="1" applyProtection="1">
      <protection hidden="1"/>
    </xf>
    <xf numFmtId="0" fontId="5" fillId="0" borderId="21" xfId="0" applyFont="1" applyBorder="1" applyProtection="1">
      <protection hidden="1"/>
    </xf>
    <xf numFmtId="0" fontId="0" fillId="0" borderId="15" xfId="0" applyBorder="1" applyProtection="1">
      <protection hidden="1"/>
    </xf>
    <xf numFmtId="0" fontId="5" fillId="0" borderId="15" xfId="0" applyFont="1" applyBorder="1" applyProtection="1">
      <protection hidden="1"/>
    </xf>
    <xf numFmtId="0" fontId="5" fillId="0" borderId="15" xfId="0" applyFont="1" applyBorder="1" applyAlignment="1" applyProtection="1">
      <alignment horizontal="right"/>
      <protection hidden="1"/>
    </xf>
    <xf numFmtId="0" fontId="5" fillId="0" borderId="0" xfId="0" applyFont="1" applyAlignment="1">
      <alignment horizontal="center"/>
    </xf>
    <xf numFmtId="0" fontId="5" fillId="0" borderId="15" xfId="0" applyFont="1" applyBorder="1"/>
    <xf numFmtId="0" fontId="1" fillId="0" borderId="22" xfId="0" applyFont="1" applyBorder="1" applyAlignment="1">
      <alignment horizontal="center"/>
    </xf>
    <xf numFmtId="49" fontId="0" fillId="0" borderId="22" xfId="0" applyNumberFormat="1" applyBorder="1" applyAlignment="1">
      <alignment horizontal="center"/>
    </xf>
    <xf numFmtId="49" fontId="0" fillId="0" borderId="23" xfId="0" applyNumberFormat="1" applyBorder="1" applyAlignment="1">
      <alignment horizontal="center"/>
    </xf>
    <xf numFmtId="0" fontId="1" fillId="0" borderId="0" xfId="0" applyFont="1" applyBorder="1"/>
    <xf numFmtId="0" fontId="0" fillId="0" borderId="0" xfId="0" applyAlignment="1">
      <alignment horizontal="right"/>
    </xf>
    <xf numFmtId="0" fontId="5" fillId="0" borderId="0" xfId="0" applyFont="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xf>
    <xf numFmtId="0" fontId="0" fillId="0" borderId="0" xfId="0" applyAlignment="1">
      <alignment wrapText="1"/>
    </xf>
    <xf numFmtId="0" fontId="5" fillId="0" borderId="21" xfId="0" applyFont="1" applyBorder="1" applyAlignment="1" applyProtection="1">
      <alignment horizontal="center"/>
      <protection hidden="1"/>
    </xf>
    <xf numFmtId="0" fontId="3" fillId="0" borderId="0" xfId="0" applyFont="1" applyProtection="1">
      <protection locked="0"/>
    </xf>
    <xf numFmtId="0" fontId="3" fillId="0" borderId="0" xfId="0" applyFont="1" applyBorder="1" applyProtection="1">
      <protection locked="0"/>
    </xf>
    <xf numFmtId="49" fontId="3" fillId="0" borderId="0" xfId="0" applyNumberFormat="1" applyFont="1" applyProtection="1">
      <protection locked="0"/>
    </xf>
    <xf numFmtId="0" fontId="5" fillId="0" borderId="0" xfId="0" applyFont="1" applyProtection="1">
      <protection locked="0"/>
    </xf>
    <xf numFmtId="0" fontId="3" fillId="0" borderId="0" xfId="0" applyFont="1" applyBorder="1" applyAlignment="1" applyProtection="1">
      <alignment horizontal="center" wrapText="1"/>
      <protection locked="0"/>
    </xf>
    <xf numFmtId="0" fontId="5" fillId="0" borderId="0" xfId="0" applyFont="1" applyBorder="1" applyProtection="1">
      <protection locked="0"/>
    </xf>
    <xf numFmtId="49" fontId="3" fillId="0" borderId="24" xfId="0" applyNumberFormat="1" applyFont="1" applyBorder="1" applyAlignment="1" applyProtection="1">
      <alignment horizontal="center"/>
    </xf>
    <xf numFmtId="49" fontId="3" fillId="0" borderId="24" xfId="0" applyNumberFormat="1" applyFont="1" applyBorder="1" applyAlignment="1" applyProtection="1">
      <alignment horizontal="center"/>
      <protection hidden="1"/>
    </xf>
    <xf numFmtId="0" fontId="3" fillId="0" borderId="0" xfId="0" applyFont="1" applyBorder="1" applyAlignment="1" applyProtection="1">
      <alignment horizontal="center"/>
      <protection locked="0"/>
    </xf>
    <xf numFmtId="0" fontId="9" fillId="4" borderId="25" xfId="0" applyFont="1" applyFill="1" applyBorder="1" applyAlignment="1" applyProtection="1">
      <alignment horizontal="center" wrapText="1"/>
      <protection locked="0"/>
    </xf>
    <xf numFmtId="0" fontId="9" fillId="4" borderId="25" xfId="0" applyFont="1" applyFill="1" applyBorder="1" applyAlignment="1" applyProtection="1">
      <alignment horizontal="center"/>
      <protection locked="0"/>
    </xf>
    <xf numFmtId="49" fontId="5" fillId="0" borderId="26" xfId="0" applyNumberFormat="1" applyFont="1" applyBorder="1" applyAlignment="1" applyProtection="1">
      <alignment horizontal="center" wrapText="1"/>
    </xf>
    <xf numFmtId="0" fontId="9" fillId="4" borderId="27" xfId="0" applyFont="1" applyFill="1" applyBorder="1" applyAlignment="1" applyProtection="1">
      <alignment wrapText="1"/>
      <protection locked="0"/>
    </xf>
    <xf numFmtId="0" fontId="3" fillId="0" borderId="0" xfId="0" applyFont="1" applyBorder="1" applyAlignment="1" applyProtection="1">
      <alignment wrapText="1"/>
      <protection locked="0"/>
    </xf>
    <xf numFmtId="0" fontId="5" fillId="0" borderId="0" xfId="0" applyFont="1" applyBorder="1" applyAlignment="1" applyProtection="1">
      <alignment horizontal="center"/>
      <protection locked="0"/>
    </xf>
    <xf numFmtId="0" fontId="9" fillId="4" borderId="28" xfId="0" applyFont="1" applyFill="1" applyBorder="1" applyAlignment="1" applyProtection="1">
      <alignment wrapText="1"/>
      <protection locked="0"/>
    </xf>
    <xf numFmtId="0" fontId="9" fillId="4" borderId="29" xfId="0" applyFont="1" applyFill="1" applyBorder="1" applyAlignment="1" applyProtection="1">
      <alignment horizontal="center" wrapText="1"/>
      <protection locked="0"/>
    </xf>
    <xf numFmtId="0" fontId="9" fillId="4" borderId="29" xfId="0" applyFont="1" applyFill="1" applyBorder="1" applyAlignment="1" applyProtection="1">
      <alignment horizontal="center"/>
      <protection locked="0"/>
    </xf>
    <xf numFmtId="49" fontId="3" fillId="0" borderId="0" xfId="0" applyNumberFormat="1" applyFont="1" applyBorder="1" applyProtection="1">
      <protection locked="0"/>
    </xf>
    <xf numFmtId="0" fontId="9" fillId="0" borderId="30" xfId="0" applyFont="1" applyFill="1" applyBorder="1" applyAlignment="1" applyProtection="1">
      <alignment horizontal="center" vertical="center"/>
    </xf>
    <xf numFmtId="0" fontId="5" fillId="7" borderId="0" xfId="0" applyFont="1" applyFill="1" applyAlignment="1" applyProtection="1">
      <alignment horizontal="center" vertical="center"/>
    </xf>
    <xf numFmtId="0" fontId="3" fillId="7" borderId="0" xfId="0" applyFont="1" applyFill="1" applyAlignment="1" applyProtection="1">
      <alignment horizontal="center" vertical="center"/>
    </xf>
    <xf numFmtId="0" fontId="3" fillId="7" borderId="0" xfId="0" applyFont="1" applyFill="1" applyProtection="1"/>
    <xf numFmtId="0" fontId="0" fillId="7" borderId="0" xfId="0" applyFill="1" applyProtection="1"/>
    <xf numFmtId="0" fontId="5" fillId="0" borderId="31" xfId="0" applyFont="1" applyBorder="1" applyProtection="1"/>
    <xf numFmtId="0" fontId="5" fillId="0" borderId="32" xfId="0" applyFont="1" applyBorder="1" applyProtection="1"/>
    <xf numFmtId="0" fontId="5" fillId="7" borderId="33" xfId="0" applyFont="1" applyFill="1" applyBorder="1" applyAlignment="1" applyProtection="1">
      <alignment horizontal="left" vertical="center"/>
    </xf>
    <xf numFmtId="0" fontId="2" fillId="7" borderId="0" xfId="0" applyFont="1" applyFill="1" applyProtection="1"/>
    <xf numFmtId="0" fontId="5" fillId="0" borderId="34" xfId="0" applyFont="1" applyBorder="1" applyAlignment="1" applyProtection="1">
      <alignment horizontal="center" wrapText="1"/>
    </xf>
    <xf numFmtId="0" fontId="5" fillId="0" borderId="35" xfId="0" applyFont="1" applyBorder="1" applyAlignment="1" applyProtection="1">
      <alignment horizontal="left"/>
    </xf>
    <xf numFmtId="49" fontId="9" fillId="2" borderId="35" xfId="0" applyNumberFormat="1" applyFont="1" applyFill="1" applyBorder="1" applyAlignment="1" applyProtection="1">
      <alignment vertical="center"/>
      <protection locked="0"/>
    </xf>
    <xf numFmtId="0" fontId="5" fillId="0" borderId="34" xfId="0" applyFont="1" applyBorder="1" applyAlignment="1" applyProtection="1">
      <alignment horizontal="left"/>
    </xf>
    <xf numFmtId="49" fontId="9" fillId="2" borderId="25" xfId="0" applyNumberFormat="1" applyFont="1" applyFill="1" applyBorder="1" applyAlignment="1" applyProtection="1">
      <alignment vertical="center"/>
      <protection locked="0"/>
    </xf>
    <xf numFmtId="0" fontId="5" fillId="0" borderId="25" xfId="0" applyFont="1" applyBorder="1" applyAlignment="1" applyProtection="1">
      <alignment wrapText="1"/>
    </xf>
    <xf numFmtId="1" fontId="9" fillId="4" borderId="25" xfId="0" applyNumberFormat="1" applyFont="1" applyFill="1" applyBorder="1" applyProtection="1">
      <protection locked="0"/>
    </xf>
    <xf numFmtId="1" fontId="9" fillId="4" borderId="29" xfId="0" applyNumberFormat="1" applyFont="1" applyFill="1" applyBorder="1" applyProtection="1">
      <protection locked="0"/>
    </xf>
    <xf numFmtId="0" fontId="3" fillId="7" borderId="0" xfId="0" applyFont="1" applyFill="1" applyBorder="1" applyAlignment="1" applyProtection="1">
      <alignment horizontal="center"/>
      <protection locked="0"/>
    </xf>
    <xf numFmtId="0" fontId="3" fillId="7" borderId="0" xfId="0" applyFont="1" applyFill="1" applyBorder="1" applyProtection="1">
      <protection locked="0"/>
    </xf>
    <xf numFmtId="49" fontId="3" fillId="7" borderId="36" xfId="0" applyNumberFormat="1" applyFont="1" applyFill="1" applyBorder="1" applyAlignment="1" applyProtection="1">
      <alignment horizontal="center"/>
    </xf>
    <xf numFmtId="0" fontId="5" fillId="7" borderId="37" xfId="0" applyFont="1" applyFill="1" applyBorder="1" applyAlignment="1" applyProtection="1">
      <alignment horizontal="left"/>
    </xf>
    <xf numFmtId="0" fontId="9" fillId="7" borderId="38" xfId="0" applyFont="1" applyFill="1" applyBorder="1" applyAlignment="1" applyProtection="1">
      <alignment horizontal="center"/>
      <protection locked="0"/>
    </xf>
    <xf numFmtId="0" fontId="9" fillId="7" borderId="38" xfId="0" applyFont="1" applyFill="1" applyBorder="1" applyProtection="1">
      <protection locked="0"/>
    </xf>
    <xf numFmtId="0" fontId="9" fillId="7" borderId="39" xfId="0" applyFont="1" applyFill="1" applyBorder="1" applyProtection="1">
      <protection locked="0"/>
    </xf>
    <xf numFmtId="1" fontId="9" fillId="4" borderId="38" xfId="0" applyNumberFormat="1" applyFont="1" applyFill="1" applyBorder="1" applyProtection="1">
      <protection locked="0"/>
    </xf>
    <xf numFmtId="1" fontId="9" fillId="4" borderId="39" xfId="0" applyNumberFormat="1" applyFont="1" applyFill="1" applyBorder="1" applyProtection="1">
      <protection locked="0"/>
    </xf>
    <xf numFmtId="1" fontId="0" fillId="0" borderId="0" xfId="0" applyNumberFormat="1" applyBorder="1" applyAlignment="1" applyProtection="1"/>
    <xf numFmtId="0" fontId="5" fillId="0" borderId="40"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7" borderId="40" xfId="0" applyFont="1" applyFill="1" applyBorder="1" applyAlignment="1" applyProtection="1">
      <alignment horizontal="center"/>
      <protection locked="0"/>
    </xf>
    <xf numFmtId="0" fontId="3" fillId="0" borderId="0" xfId="0" applyFont="1" applyFill="1" applyProtection="1">
      <protection locked="0"/>
    </xf>
    <xf numFmtId="0" fontId="5" fillId="0" borderId="0" xfId="0" applyFont="1" applyFill="1" applyBorder="1" applyAlignment="1" applyProtection="1">
      <protection locked="0"/>
    </xf>
    <xf numFmtId="0" fontId="3" fillId="0" borderId="0" xfId="0" applyFont="1" applyFill="1" applyBorder="1" applyProtection="1">
      <protection locked="0"/>
    </xf>
    <xf numFmtId="0" fontId="3" fillId="0" borderId="31" xfId="0" applyFont="1" applyFill="1" applyBorder="1" applyProtection="1">
      <protection locked="0"/>
    </xf>
    <xf numFmtId="0" fontId="3" fillId="8" borderId="17" xfId="0" applyFont="1" applyFill="1" applyBorder="1" applyProtection="1">
      <protection locked="0"/>
    </xf>
    <xf numFmtId="0" fontId="5" fillId="8" borderId="17" xfId="0" applyFont="1" applyFill="1" applyBorder="1" applyAlignment="1" applyProtection="1">
      <protection locked="0"/>
    </xf>
    <xf numFmtId="0" fontId="11" fillId="0" borderId="41" xfId="0" applyFont="1" applyFill="1" applyBorder="1" applyProtection="1">
      <protection locked="0"/>
    </xf>
    <xf numFmtId="0" fontId="4" fillId="0" borderId="42" xfId="0" applyFont="1" applyFill="1" applyBorder="1" applyAlignment="1" applyProtection="1">
      <protection locked="0"/>
    </xf>
    <xf numFmtId="0" fontId="4"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Protection="1">
      <protection locked="0"/>
    </xf>
    <xf numFmtId="1" fontId="9" fillId="4" borderId="27" xfId="0" applyNumberFormat="1" applyFont="1" applyFill="1" applyBorder="1" applyProtection="1">
      <protection locked="0"/>
    </xf>
    <xf numFmtId="1" fontId="9" fillId="4" borderId="28" xfId="0" applyNumberFormat="1" applyFont="1" applyFill="1" applyBorder="1" applyProtection="1">
      <protection locked="0"/>
    </xf>
    <xf numFmtId="1" fontId="9" fillId="4" borderId="15" xfId="0" applyNumberFormat="1" applyFont="1" applyFill="1" applyBorder="1" applyProtection="1">
      <protection locked="0"/>
    </xf>
    <xf numFmtId="1" fontId="9" fillId="4" borderId="43" xfId="0" applyNumberFormat="1" applyFont="1" applyFill="1" applyBorder="1" applyProtection="1">
      <protection locked="0"/>
    </xf>
    <xf numFmtId="49" fontId="11" fillId="0" borderId="0" xfId="0" applyNumberFormat="1" applyFont="1" applyBorder="1" applyAlignment="1" applyProtection="1">
      <alignment vertical="top"/>
      <protection locked="0"/>
    </xf>
    <xf numFmtId="49" fontId="11" fillId="0" borderId="0" xfId="0" applyNumberFormat="1" applyFont="1" applyAlignment="1" applyProtection="1">
      <alignment vertical="top"/>
      <protection locked="0"/>
    </xf>
    <xf numFmtId="0" fontId="11" fillId="7" borderId="38" xfId="0" applyFont="1" applyFill="1" applyBorder="1" applyAlignment="1" applyProtection="1">
      <alignment horizontal="center" textRotation="90" wrapText="1"/>
      <protection locked="0"/>
    </xf>
    <xf numFmtId="0" fontId="11" fillId="7" borderId="15" xfId="0" applyFont="1" applyFill="1" applyBorder="1" applyAlignment="1" applyProtection="1">
      <alignment horizontal="center" textRotation="90" wrapText="1"/>
      <protection locked="0"/>
    </xf>
    <xf numFmtId="0" fontId="11" fillId="7" borderId="44" xfId="0" applyFont="1" applyFill="1" applyBorder="1" applyAlignment="1" applyProtection="1">
      <alignment horizontal="center" textRotation="90" wrapText="1"/>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5" fillId="0" borderId="0" xfId="0" applyFont="1" applyProtection="1"/>
    <xf numFmtId="49" fontId="4" fillId="0" borderId="0" xfId="0" applyNumberFormat="1" applyFont="1" applyAlignment="1" applyProtection="1">
      <alignment vertical="top"/>
    </xf>
    <xf numFmtId="0" fontId="4" fillId="7" borderId="38" xfId="0" applyFont="1" applyFill="1" applyBorder="1" applyAlignment="1" applyProtection="1">
      <alignment horizontal="center" textRotation="90" wrapText="1"/>
    </xf>
    <xf numFmtId="0" fontId="4" fillId="7" borderId="15" xfId="0" applyFont="1" applyFill="1" applyBorder="1" applyAlignment="1" applyProtection="1">
      <alignment horizontal="center" textRotation="90" wrapText="1"/>
    </xf>
    <xf numFmtId="0" fontId="4" fillId="7" borderId="44" xfId="0" applyFont="1" applyFill="1" applyBorder="1" applyAlignment="1" applyProtection="1">
      <alignment horizontal="center" textRotation="90" wrapText="1"/>
    </xf>
    <xf numFmtId="0" fontId="4" fillId="7" borderId="1" xfId="0" applyFont="1" applyFill="1" applyBorder="1" applyAlignment="1" applyProtection="1">
      <alignment horizontal="center" textRotation="90" wrapText="1"/>
    </xf>
    <xf numFmtId="0" fontId="4" fillId="0" borderId="0" xfId="0" applyFont="1" applyAlignment="1" applyProtection="1">
      <alignment horizontal="center"/>
    </xf>
    <xf numFmtId="0" fontId="9" fillId="0" borderId="0" xfId="0" applyFont="1" applyBorder="1" applyProtection="1"/>
    <xf numFmtId="0" fontId="3" fillId="0" borderId="0" xfId="0" applyFont="1" applyBorder="1" applyProtection="1"/>
    <xf numFmtId="0" fontId="3" fillId="0" borderId="0" xfId="0" applyFont="1" applyBorder="1" applyAlignment="1" applyProtection="1">
      <alignment wrapText="1"/>
    </xf>
    <xf numFmtId="0" fontId="3" fillId="0" borderId="0" xfId="0" applyFont="1" applyBorder="1" applyAlignment="1" applyProtection="1">
      <alignment horizontal="center" wrapText="1"/>
    </xf>
    <xf numFmtId="0" fontId="3" fillId="7" borderId="0" xfId="0" applyFont="1" applyFill="1" applyBorder="1" applyAlignment="1" applyProtection="1">
      <alignment horizontal="center"/>
    </xf>
    <xf numFmtId="0" fontId="3" fillId="0" borderId="0" xfId="0" applyFont="1" applyProtection="1"/>
    <xf numFmtId="1" fontId="9" fillId="4" borderId="38"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protection locked="0"/>
    </xf>
    <xf numFmtId="1" fontId="9" fillId="4" borderId="44" xfId="0" applyNumberFormat="1" applyFont="1" applyFill="1" applyBorder="1" applyAlignment="1" applyProtection="1">
      <alignment horizontal="center"/>
      <protection locked="0"/>
    </xf>
    <xf numFmtId="1" fontId="9" fillId="4" borderId="39" xfId="0" applyNumberFormat="1" applyFont="1" applyFill="1" applyBorder="1" applyAlignment="1" applyProtection="1">
      <alignment horizontal="center"/>
      <protection locked="0"/>
    </xf>
    <xf numFmtId="1" fontId="9" fillId="4" borderId="43" xfId="0" applyNumberFormat="1" applyFont="1" applyFill="1" applyBorder="1" applyAlignment="1" applyProtection="1">
      <alignment horizontal="center"/>
      <protection locked="0"/>
    </xf>
    <xf numFmtId="1" fontId="9" fillId="4" borderId="45" xfId="0" applyNumberFormat="1" applyFont="1" applyFill="1" applyBorder="1" applyAlignment="1" applyProtection="1">
      <alignment horizontal="center"/>
      <protection locked="0"/>
    </xf>
    <xf numFmtId="0" fontId="5" fillId="7" borderId="42" xfId="0" applyFont="1" applyFill="1" applyBorder="1" applyAlignment="1" applyProtection="1">
      <alignment vertical="top"/>
    </xf>
    <xf numFmtId="0" fontId="5" fillId="5" borderId="17" xfId="0" applyFont="1" applyFill="1" applyBorder="1" applyAlignment="1" applyProtection="1">
      <alignment vertical="center"/>
    </xf>
    <xf numFmtId="0" fontId="5" fillId="7" borderId="46" xfId="0" applyFont="1" applyFill="1" applyBorder="1" applyAlignment="1" applyProtection="1">
      <alignment vertical="top"/>
    </xf>
    <xf numFmtId="0" fontId="5" fillId="7" borderId="47" xfId="0" applyFont="1" applyFill="1" applyBorder="1" applyAlignment="1" applyProtection="1">
      <alignment vertical="top"/>
    </xf>
    <xf numFmtId="0" fontId="5" fillId="7" borderId="0" xfId="0" applyFont="1" applyFill="1" applyBorder="1" applyAlignment="1" applyProtection="1">
      <alignment vertical="top"/>
    </xf>
    <xf numFmtId="0" fontId="3" fillId="8" borderId="17" xfId="0" applyFont="1" applyFill="1" applyBorder="1" applyProtection="1"/>
    <xf numFmtId="0" fontId="11" fillId="0" borderId="0" xfId="0" applyFont="1" applyFill="1" applyBorder="1" applyProtection="1"/>
    <xf numFmtId="0" fontId="11" fillId="0" borderId="0" xfId="0" applyFont="1" applyFill="1" applyProtection="1"/>
    <xf numFmtId="0" fontId="3" fillId="0" borderId="0" xfId="0" applyFont="1" applyFill="1" applyBorder="1" applyProtection="1"/>
    <xf numFmtId="0" fontId="3" fillId="0" borderId="0" xfId="0" applyFont="1" applyFill="1" applyProtection="1"/>
    <xf numFmtId="0" fontId="5" fillId="8" borderId="17" xfId="0" applyFont="1" applyFill="1" applyBorder="1" applyAlignment="1" applyProtection="1"/>
    <xf numFmtId="0" fontId="5" fillId="7" borderId="0" xfId="0" applyFont="1" applyFill="1" applyProtection="1"/>
    <xf numFmtId="0" fontId="4" fillId="0" borderId="0" xfId="0" applyFont="1" applyBorder="1" applyAlignment="1" applyProtection="1">
      <alignment horizontal="center"/>
    </xf>
    <xf numFmtId="0" fontId="5" fillId="0" borderId="0" xfId="0" applyFont="1" applyBorder="1" applyProtection="1"/>
    <xf numFmtId="49" fontId="4" fillId="0" borderId="0" xfId="0" applyNumberFormat="1" applyFont="1" applyBorder="1" applyAlignment="1" applyProtection="1">
      <alignment vertical="top"/>
    </xf>
    <xf numFmtId="0" fontId="5" fillId="0" borderId="47" xfId="0" applyFont="1" applyBorder="1" applyProtection="1"/>
    <xf numFmtId="0" fontId="5" fillId="0" borderId="40" xfId="0" applyFont="1" applyBorder="1" applyAlignment="1" applyProtection="1">
      <alignment horizontal="center"/>
    </xf>
    <xf numFmtId="0" fontId="5" fillId="8" borderId="17" xfId="0" applyFont="1" applyFill="1" applyBorder="1" applyProtection="1"/>
    <xf numFmtId="0" fontId="4" fillId="0" borderId="41" xfId="0" applyFont="1" applyFill="1" applyBorder="1" applyProtection="1"/>
    <xf numFmtId="0" fontId="5" fillId="0" borderId="31" xfId="0" applyFont="1" applyFill="1" applyBorder="1" applyProtection="1"/>
    <xf numFmtId="0" fontId="5" fillId="0" borderId="48" xfId="0" applyFont="1" applyFill="1" applyBorder="1" applyProtection="1"/>
    <xf numFmtId="0" fontId="5" fillId="0" borderId="0" xfId="0" applyFont="1" applyFill="1" applyBorder="1" applyProtection="1"/>
    <xf numFmtId="0" fontId="5" fillId="0" borderId="49" xfId="0" applyFont="1" applyFill="1" applyBorder="1" applyProtection="1"/>
    <xf numFmtId="0" fontId="5" fillId="0" borderId="0" xfId="0" applyFont="1" applyFill="1" applyProtection="1"/>
    <xf numFmtId="49" fontId="4" fillId="7" borderId="51" xfId="0" applyNumberFormat="1" applyFont="1" applyFill="1" applyBorder="1" applyAlignment="1" applyProtection="1">
      <alignment vertical="center"/>
    </xf>
    <xf numFmtId="49" fontId="4" fillId="7" borderId="49" xfId="0" applyNumberFormat="1" applyFont="1" applyFill="1" applyBorder="1" applyAlignment="1" applyProtection="1">
      <alignment vertical="center"/>
    </xf>
    <xf numFmtId="0" fontId="5" fillId="7" borderId="0" xfId="0" applyFont="1" applyFill="1" applyBorder="1" applyAlignment="1" applyProtection="1">
      <alignment vertical="top" wrapText="1"/>
    </xf>
    <xf numFmtId="0" fontId="2" fillId="7" borderId="0" xfId="0" applyFont="1" applyFill="1" applyBorder="1" applyProtection="1"/>
    <xf numFmtId="0" fontId="0" fillId="7" borderId="0" xfId="0" applyFill="1" applyBorder="1" applyProtection="1"/>
    <xf numFmtId="14" fontId="0" fillId="7" borderId="0" xfId="0" applyNumberFormat="1" applyFill="1" applyBorder="1" applyProtection="1"/>
    <xf numFmtId="2" fontId="0" fillId="7" borderId="0" xfId="0" applyNumberFormat="1" applyFill="1" applyBorder="1" applyProtection="1"/>
    <xf numFmtId="49" fontId="4" fillId="0" borderId="35" xfId="0" applyNumberFormat="1" applyFont="1" applyBorder="1" applyAlignment="1" applyProtection="1">
      <alignment horizontal="center" wrapText="1"/>
      <protection hidden="1"/>
    </xf>
    <xf numFmtId="0" fontId="4" fillId="7" borderId="52" xfId="0" applyFont="1" applyFill="1" applyBorder="1" applyAlignment="1" applyProtection="1">
      <alignment horizontal="center" wrapText="1"/>
    </xf>
    <xf numFmtId="49" fontId="4" fillId="0" borderId="53" xfId="0" applyNumberFormat="1" applyFont="1" applyBorder="1" applyAlignment="1" applyProtection="1">
      <alignment textRotation="90"/>
    </xf>
    <xf numFmtId="0" fontId="4" fillId="0" borderId="54" xfId="0" applyFont="1" applyBorder="1" applyAlignment="1" applyProtection="1">
      <alignment horizontal="center" wrapText="1"/>
    </xf>
    <xf numFmtId="0" fontId="5" fillId="0" borderId="0" xfId="0" applyFont="1" applyBorder="1" applyProtection="1"/>
    <xf numFmtId="0" fontId="0" fillId="0" borderId="0" xfId="0" applyProtection="1"/>
    <xf numFmtId="0" fontId="17" fillId="0" borderId="0" xfId="0" applyFont="1" applyFill="1" applyProtection="1"/>
    <xf numFmtId="0" fontId="5" fillId="0" borderId="15" xfId="0" applyFont="1" applyBorder="1" applyAlignment="1" applyProtection="1">
      <alignment horizontal="center" wrapText="1"/>
    </xf>
    <xf numFmtId="0" fontId="5" fillId="4" borderId="31" xfId="0" applyFont="1" applyFill="1" applyBorder="1" applyAlignment="1" applyProtection="1">
      <alignment vertical="center" wrapText="1"/>
      <protection locked="0"/>
    </xf>
    <xf numFmtId="0" fontId="5" fillId="4" borderId="12" xfId="0" applyFont="1" applyFill="1" applyBorder="1" applyProtection="1">
      <protection locked="0"/>
    </xf>
    <xf numFmtId="0" fontId="5" fillId="0" borderId="15" xfId="0" applyFont="1" applyBorder="1" applyAlignment="1" applyProtection="1">
      <alignment horizontal="center"/>
    </xf>
    <xf numFmtId="0" fontId="0" fillId="0" borderId="0" xfId="0" applyBorder="1" applyProtection="1"/>
    <xf numFmtId="0" fontId="21" fillId="0" borderId="0" xfId="0" applyFont="1" applyBorder="1" applyAlignment="1" applyProtection="1">
      <alignment horizontal="center" wrapText="1"/>
    </xf>
    <xf numFmtId="0" fontId="12" fillId="0" borderId="0" xfId="0"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Protection="1"/>
    <xf numFmtId="0" fontId="16" fillId="9" borderId="75" xfId="0" applyFont="1" applyFill="1" applyBorder="1" applyAlignment="1" applyProtection="1">
      <alignment horizontal="center" vertical="center"/>
    </xf>
    <xf numFmtId="0" fontId="4" fillId="0" borderId="37" xfId="0" applyFont="1" applyBorder="1" applyAlignment="1" applyProtection="1">
      <alignment vertical="center"/>
    </xf>
    <xf numFmtId="0" fontId="10" fillId="0" borderId="0" xfId="0" applyFont="1" applyAlignment="1" applyProtection="1">
      <alignment horizontal="center" wrapText="1"/>
    </xf>
    <xf numFmtId="0" fontId="21" fillId="0" borderId="31" xfId="0" applyFont="1" applyBorder="1" applyAlignment="1" applyProtection="1">
      <alignment horizontal="center" vertical="center" wrapText="1"/>
    </xf>
    <xf numFmtId="0" fontId="5" fillId="0" borderId="1" xfId="0" applyFont="1" applyBorder="1" applyAlignment="1" applyProtection="1">
      <alignment horizontal="center" wrapText="1"/>
    </xf>
    <xf numFmtId="0" fontId="1" fillId="5" borderId="55" xfId="0" applyFont="1" applyFill="1" applyBorder="1" applyAlignment="1" applyProtection="1">
      <alignment horizontal="center" vertical="center" wrapText="1"/>
    </xf>
    <xf numFmtId="166" fontId="5" fillId="10" borderId="15" xfId="0" applyNumberFormat="1" applyFont="1" applyFill="1" applyBorder="1" applyAlignment="1" applyProtection="1">
      <alignment horizontal="center"/>
    </xf>
    <xf numFmtId="166" fontId="5" fillId="10" borderId="1" xfId="0" applyNumberFormat="1" applyFont="1" applyFill="1" applyBorder="1" applyAlignment="1" applyProtection="1">
      <alignment horizontal="center"/>
    </xf>
    <xf numFmtId="166" fontId="5" fillId="0" borderId="76" xfId="0" applyNumberFormat="1" applyFont="1" applyFill="1" applyBorder="1" applyAlignment="1" applyProtection="1">
      <alignment horizontal="center"/>
    </xf>
    <xf numFmtId="166" fontId="5" fillId="0" borderId="77" xfId="0" applyNumberFormat="1" applyFont="1" applyFill="1" applyBorder="1" applyAlignment="1" applyProtection="1">
      <alignment horizontal="center"/>
    </xf>
    <xf numFmtId="0" fontId="3" fillId="0" borderId="0" xfId="0" applyFont="1" applyBorder="1"/>
    <xf numFmtId="0" fontId="3" fillId="0" borderId="0" xfId="0" applyFont="1"/>
    <xf numFmtId="0" fontId="17" fillId="0" borderId="0" xfId="0" applyFont="1" applyBorder="1" applyAlignment="1" applyProtection="1">
      <alignment horizontal="center"/>
    </xf>
    <xf numFmtId="0" fontId="17"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11" fillId="0" borderId="0" xfId="0" applyFont="1" applyBorder="1" applyAlignment="1" applyProtection="1">
      <alignment horizontal="center" wrapText="1"/>
    </xf>
    <xf numFmtId="1" fontId="4" fillId="0" borderId="0" xfId="0" applyNumberFormat="1" applyFont="1" applyBorder="1" applyAlignment="1" applyProtection="1"/>
    <xf numFmtId="0" fontId="4" fillId="7" borderId="0" xfId="0" applyFont="1" applyFill="1" applyBorder="1" applyAlignment="1" applyProtection="1">
      <alignment horizontal="center" wrapText="1"/>
    </xf>
    <xf numFmtId="44" fontId="9" fillId="7" borderId="38" xfId="9" applyFont="1" applyFill="1" applyBorder="1" applyAlignment="1" applyProtection="1">
      <alignment horizontal="center"/>
    </xf>
    <xf numFmtId="0" fontId="0" fillId="0" borderId="0" xfId="0" applyFill="1"/>
    <xf numFmtId="0" fontId="3" fillId="0" borderId="0" xfId="0" applyFont="1" applyFill="1"/>
    <xf numFmtId="0" fontId="4" fillId="0" borderId="68" xfId="0" applyFont="1" applyBorder="1" applyAlignment="1" applyProtection="1">
      <alignment horizontal="center" wrapText="1"/>
    </xf>
    <xf numFmtId="0" fontId="4" fillId="0" borderId="54"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49" fontId="4" fillId="0" borderId="34" xfId="0" applyNumberFormat="1" applyFont="1" applyBorder="1" applyAlignment="1" applyProtection="1">
      <alignment horizontal="center" vertical="center" wrapText="1"/>
      <protection hidden="1"/>
    </xf>
    <xf numFmtId="0" fontId="4" fillId="7" borderId="0"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0" borderId="24" xfId="0" applyFont="1" applyBorder="1" applyAlignment="1" applyProtection="1">
      <alignment horizontal="center" wrapText="1"/>
    </xf>
    <xf numFmtId="0" fontId="5" fillId="8" borderId="2" xfId="0" applyFont="1" applyFill="1" applyBorder="1" applyAlignment="1" applyProtection="1"/>
    <xf numFmtId="0" fontId="4" fillId="7" borderId="36" xfId="0" applyFont="1" applyFill="1" applyBorder="1" applyAlignment="1" applyProtection="1">
      <alignment horizont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xf numFmtId="166" fontId="5" fillId="0" borderId="15" xfId="0" applyNumberFormat="1" applyFont="1" applyFill="1" applyBorder="1" applyAlignment="1" applyProtection="1">
      <alignment horizontal="center"/>
    </xf>
    <xf numFmtId="0" fontId="22" fillId="7" borderId="38" xfId="0" applyFont="1" applyFill="1" applyBorder="1" applyAlignment="1" applyProtection="1">
      <alignment horizontal="center"/>
    </xf>
    <xf numFmtId="0" fontId="5" fillId="4" borderId="41" xfId="0" applyFont="1" applyFill="1" applyBorder="1" applyAlignment="1" applyProtection="1">
      <alignment vertical="center" wrapText="1"/>
      <protection locked="0"/>
    </xf>
    <xf numFmtId="0" fontId="4" fillId="0" borderId="15" xfId="0" applyFont="1" applyBorder="1" applyAlignment="1" applyProtection="1">
      <alignment horizontal="center" vertical="center" wrapText="1"/>
    </xf>
    <xf numFmtId="49" fontId="3" fillId="0" borderId="0" xfId="0" applyNumberFormat="1" applyFont="1" applyAlignment="1" applyProtection="1">
      <alignment horizontal="left" vertical="center"/>
    </xf>
    <xf numFmtId="44" fontId="5" fillId="0" borderId="0" xfId="0" applyNumberFormat="1" applyFont="1" applyProtection="1"/>
    <xf numFmtId="1" fontId="5" fillId="0" borderId="0" xfId="0" applyNumberFormat="1" applyFont="1" applyBorder="1" applyAlignment="1" applyProtection="1"/>
    <xf numFmtId="1" fontId="3" fillId="0" borderId="0" xfId="0" applyNumberFormat="1" applyFont="1" applyBorder="1" applyProtection="1"/>
    <xf numFmtId="0" fontId="16" fillId="9" borderId="78" xfId="0" applyFont="1" applyFill="1" applyBorder="1" applyAlignment="1" applyProtection="1">
      <alignment horizontal="center" vertical="center"/>
    </xf>
    <xf numFmtId="0" fontId="15" fillId="0" borderId="0" xfId="0" applyFont="1" applyFill="1" applyBorder="1" applyAlignment="1" applyProtection="1"/>
    <xf numFmtId="0" fontId="15" fillId="0" borderId="79" xfId="0" applyFont="1" applyBorder="1" applyAlignment="1" applyProtection="1">
      <alignment horizontal="center" vertical="center"/>
    </xf>
    <xf numFmtId="0" fontId="15" fillId="0" borderId="21" xfId="0" applyFont="1" applyFill="1" applyBorder="1" applyAlignment="1" applyProtection="1">
      <alignment horizontal="center" vertical="center"/>
    </xf>
    <xf numFmtId="44" fontId="5" fillId="0" borderId="1" xfId="9" applyNumberFormat="1" applyFont="1" applyFill="1" applyBorder="1" applyAlignment="1" applyProtection="1">
      <alignment horizontal="center"/>
    </xf>
    <xf numFmtId="0" fontId="9" fillId="0" borderId="27" xfId="0" applyFont="1" applyFill="1" applyBorder="1" applyAlignment="1" applyProtection="1">
      <alignment wrapText="1"/>
      <protection locked="0"/>
    </xf>
    <xf numFmtId="0" fontId="5" fillId="0" borderId="15" xfId="0" applyFont="1" applyFill="1" applyBorder="1" applyAlignment="1" applyProtection="1">
      <alignment horizontal="left"/>
    </xf>
    <xf numFmtId="1" fontId="5" fillId="7" borderId="15" xfId="0" applyNumberFormat="1" applyFont="1" applyFill="1" applyBorder="1" applyAlignment="1" applyProtection="1">
      <alignment horizontal="center" vertical="center"/>
    </xf>
    <xf numFmtId="18" fontId="5" fillId="7" borderId="0" xfId="0" applyNumberFormat="1" applyFont="1" applyFill="1" applyProtection="1"/>
    <xf numFmtId="167" fontId="5" fillId="7" borderId="0" xfId="0" applyNumberFormat="1" applyFont="1" applyFill="1" applyProtection="1"/>
    <xf numFmtId="1" fontId="5" fillId="7" borderId="15" xfId="0" applyNumberFormat="1" applyFont="1" applyFill="1" applyBorder="1" applyAlignment="1" applyProtection="1">
      <alignment horizontal="center" vertical="center" wrapText="1"/>
    </xf>
    <xf numFmtId="0" fontId="10" fillId="7" borderId="40" xfId="0" applyFont="1" applyFill="1" applyBorder="1" applyAlignment="1" applyProtection="1">
      <alignment wrapText="1"/>
    </xf>
    <xf numFmtId="0" fontId="4" fillId="7" borderId="40" xfId="0" applyFont="1" applyFill="1" applyBorder="1" applyAlignment="1" applyProtection="1">
      <alignment horizontal="left" vertical="top" wrapText="1" indent="1"/>
    </xf>
    <xf numFmtId="0" fontId="5" fillId="5" borderId="17" xfId="0" applyFont="1" applyFill="1" applyBorder="1" applyAlignment="1" applyProtection="1">
      <alignment horizontal="center" vertical="center"/>
    </xf>
    <xf numFmtId="0" fontId="4" fillId="0" borderId="17" xfId="0" applyFont="1" applyBorder="1" applyAlignment="1" applyProtection="1">
      <alignment horizontal="center" vertical="center"/>
    </xf>
    <xf numFmtId="49" fontId="9" fillId="2" borderId="12" xfId="0" applyNumberFormat="1" applyFont="1" applyFill="1" applyBorder="1" applyAlignment="1" applyProtection="1">
      <alignment vertical="center"/>
      <protection locked="0"/>
    </xf>
    <xf numFmtId="0" fontId="5" fillId="7" borderId="0" xfId="0" applyFont="1" applyFill="1" applyBorder="1" applyProtection="1"/>
    <xf numFmtId="0" fontId="5" fillId="7" borderId="53" xfId="0" applyFont="1" applyFill="1" applyBorder="1" applyProtection="1"/>
    <xf numFmtId="0" fontId="5" fillId="0" borderId="55" xfId="0" applyFont="1" applyFill="1" applyBorder="1" applyAlignment="1" applyProtection="1">
      <alignment horizontal="left" vertical="top"/>
    </xf>
    <xf numFmtId="0" fontId="5" fillId="0" borderId="33" xfId="0" applyFont="1" applyFill="1" applyBorder="1" applyAlignment="1" applyProtection="1">
      <alignment horizontal="left" vertical="top"/>
    </xf>
    <xf numFmtId="49" fontId="9" fillId="2" borderId="12" xfId="0" applyNumberFormat="1" applyFont="1" applyFill="1" applyBorder="1" applyAlignment="1" applyProtection="1">
      <alignment horizontal="left" vertical="center" indent="1"/>
      <protection locked="0"/>
    </xf>
    <xf numFmtId="0" fontId="9" fillId="0" borderId="12" xfId="0" applyFont="1" applyBorder="1" applyAlignment="1" applyProtection="1">
      <alignment horizontal="left" vertical="center" indent="1"/>
      <protection locked="0"/>
    </xf>
    <xf numFmtId="0" fontId="9" fillId="0" borderId="41" xfId="0" applyFont="1" applyBorder="1" applyAlignment="1" applyProtection="1">
      <alignment horizontal="left" vertical="center" indent="1"/>
      <protection locked="0"/>
    </xf>
    <xf numFmtId="49" fontId="9" fillId="2" borderId="56" xfId="0" applyNumberFormat="1" applyFont="1" applyFill="1" applyBorder="1" applyAlignment="1" applyProtection="1">
      <alignment vertical="center"/>
      <protection locked="0"/>
    </xf>
    <xf numFmtId="49" fontId="9" fillId="2" borderId="41" xfId="0" applyNumberFormat="1" applyFont="1" applyFill="1" applyBorder="1" applyAlignment="1" applyProtection="1">
      <alignment vertical="center"/>
      <protection locked="0"/>
    </xf>
    <xf numFmtId="0" fontId="5" fillId="7" borderId="47" xfId="0" applyFont="1" applyFill="1" applyBorder="1" applyProtection="1"/>
    <xf numFmtId="0" fontId="5" fillId="7" borderId="42" xfId="0" applyFont="1" applyFill="1" applyBorder="1" applyAlignment="1" applyProtection="1">
      <alignment horizontal="center" vertical="center"/>
    </xf>
    <xf numFmtId="0" fontId="5" fillId="7" borderId="55" xfId="0" applyFont="1" applyFill="1" applyBorder="1" applyAlignment="1" applyProtection="1">
      <alignment horizontal="center" vertical="center"/>
    </xf>
    <xf numFmtId="0" fontId="5" fillId="7" borderId="40"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46" xfId="0" applyFont="1" applyFill="1" applyBorder="1" applyAlignment="1" applyProtection="1">
      <alignment horizontal="center" vertical="center"/>
    </xf>
    <xf numFmtId="0" fontId="5" fillId="7" borderId="50" xfId="0" applyFont="1" applyFill="1" applyBorder="1" applyAlignment="1" applyProtection="1">
      <alignment horizontal="center" vertical="center"/>
    </xf>
    <xf numFmtId="0" fontId="5" fillId="0" borderId="58" xfId="0" applyFont="1" applyBorder="1" applyProtection="1"/>
    <xf numFmtId="0" fontId="5" fillId="0" borderId="59" xfId="0" applyFont="1" applyBorder="1" applyProtection="1"/>
    <xf numFmtId="14" fontId="9" fillId="2" borderId="60" xfId="0" applyNumberFormat="1" applyFont="1" applyFill="1" applyBorder="1" applyAlignment="1" applyProtection="1">
      <alignment horizontal="center" vertical="center"/>
      <protection locked="0"/>
    </xf>
    <xf numFmtId="14" fontId="9" fillId="2" borderId="12" xfId="0" applyNumberFormat="1" applyFont="1" applyFill="1" applyBorder="1" applyAlignment="1" applyProtection="1">
      <alignment horizontal="center" vertical="center"/>
      <protection locked="0"/>
    </xf>
    <xf numFmtId="14" fontId="9" fillId="2" borderId="41" xfId="0" applyNumberFormat="1" applyFont="1" applyFill="1" applyBorder="1" applyAlignment="1" applyProtection="1">
      <alignment horizontal="center" vertical="center"/>
      <protection locked="0"/>
    </xf>
    <xf numFmtId="0" fontId="5" fillId="0" borderId="61" xfId="0" applyFont="1" applyBorder="1" applyProtection="1"/>
    <xf numFmtId="0" fontId="5" fillId="0" borderId="62" xfId="0" applyFont="1" applyBorder="1" applyProtection="1"/>
    <xf numFmtId="14" fontId="9" fillId="2" borderId="63" xfId="0" applyNumberFormat="1" applyFont="1" applyFill="1" applyBorder="1" applyAlignment="1" applyProtection="1">
      <alignment horizontal="center" vertical="center"/>
      <protection locked="0"/>
    </xf>
    <xf numFmtId="18" fontId="9" fillId="2" borderId="64" xfId="0" applyNumberFormat="1" applyFont="1" applyFill="1" applyBorder="1" applyAlignment="1" applyProtection="1">
      <alignment horizontal="center" vertical="center"/>
      <protection locked="0"/>
    </xf>
    <xf numFmtId="18" fontId="9" fillId="2" borderId="65" xfId="0" applyNumberFormat="1" applyFont="1" applyFill="1" applyBorder="1" applyAlignment="1" applyProtection="1">
      <alignment horizontal="center" vertical="center"/>
      <protection locked="0"/>
    </xf>
    <xf numFmtId="18" fontId="9" fillId="2" borderId="66" xfId="0" applyNumberFormat="1" applyFont="1" applyFill="1" applyBorder="1" applyAlignment="1" applyProtection="1">
      <alignment horizontal="center" vertical="center"/>
      <protection locked="0"/>
    </xf>
    <xf numFmtId="14" fontId="9" fillId="6" borderId="50" xfId="0" applyNumberFormat="1" applyFont="1" applyFill="1" applyBorder="1" applyAlignment="1" applyProtection="1">
      <alignment horizontal="center" vertical="center"/>
      <protection locked="0"/>
    </xf>
    <xf numFmtId="14" fontId="9" fillId="6" borderId="40" xfId="0" applyNumberFormat="1" applyFont="1" applyFill="1" applyBorder="1" applyAlignment="1" applyProtection="1">
      <alignment horizontal="center" vertical="center"/>
      <protection locked="0"/>
    </xf>
    <xf numFmtId="1" fontId="9" fillId="2" borderId="1" xfId="0" applyNumberFormat="1" applyFont="1" applyFill="1" applyBorder="1" applyAlignment="1" applyProtection="1">
      <alignment horizontal="center" vertical="center"/>
      <protection locked="0"/>
    </xf>
    <xf numFmtId="1" fontId="9" fillId="2" borderId="44" xfId="0" applyNumberFormat="1" applyFont="1" applyFill="1" applyBorder="1" applyAlignment="1" applyProtection="1">
      <alignment horizontal="center" vertical="center"/>
      <protection locked="0"/>
    </xf>
    <xf numFmtId="0" fontId="5" fillId="0" borderId="44" xfId="0" applyFont="1" applyBorder="1" applyAlignment="1" applyProtection="1">
      <alignment vertical="center" wrapText="1"/>
    </xf>
    <xf numFmtId="0" fontId="5" fillId="0" borderId="44" xfId="0" applyFont="1" applyBorder="1" applyAlignment="1" applyProtection="1">
      <alignment vertical="center"/>
    </xf>
    <xf numFmtId="0" fontId="5" fillId="0" borderId="31" xfId="0" applyFont="1" applyBorder="1" applyAlignment="1" applyProtection="1">
      <alignment vertical="center"/>
    </xf>
    <xf numFmtId="0" fontId="5" fillId="0" borderId="42" xfId="0" applyFont="1" applyBorder="1" applyProtection="1"/>
    <xf numFmtId="0" fontId="5" fillId="0" borderId="0" xfId="0" applyFont="1" applyBorder="1" applyProtection="1"/>
    <xf numFmtId="0" fontId="5" fillId="0" borderId="53" xfId="0" applyFont="1" applyBorder="1" applyProtection="1"/>
    <xf numFmtId="0" fontId="5" fillId="0" borderId="47" xfId="0" applyFont="1" applyBorder="1" applyProtection="1"/>
    <xf numFmtId="0" fontId="5" fillId="7" borderId="44" xfId="0" applyFont="1" applyFill="1" applyBorder="1" applyAlignment="1" applyProtection="1">
      <alignment horizontal="center" vertical="center"/>
    </xf>
    <xf numFmtId="0" fontId="5" fillId="7" borderId="31" xfId="0" applyFont="1" applyFill="1" applyBorder="1" applyAlignment="1" applyProtection="1">
      <alignment horizontal="center" vertical="center"/>
    </xf>
    <xf numFmtId="0" fontId="4" fillId="7" borderId="17" xfId="0" applyFont="1" applyFill="1" applyBorder="1" applyAlignment="1" applyProtection="1">
      <alignment horizontal="center" vertical="center"/>
    </xf>
    <xf numFmtId="1" fontId="5" fillId="7" borderId="1" xfId="0" applyNumberFormat="1" applyFont="1" applyFill="1" applyBorder="1" applyAlignment="1" applyProtection="1">
      <alignment horizontal="center" vertical="center"/>
    </xf>
    <xf numFmtId="1" fontId="5" fillId="7" borderId="44" xfId="0" applyNumberFormat="1"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44"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44" fontId="23" fillId="0" borderId="67" xfId="0" applyNumberFormat="1" applyFont="1" applyBorder="1" applyAlignment="1" applyProtection="1">
      <alignment horizontal="center" vertical="center"/>
    </xf>
    <xf numFmtId="7" fontId="23" fillId="0" borderId="45" xfId="0" applyNumberFormat="1" applyFont="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165" fontId="5" fillId="0" borderId="67" xfId="0" applyNumberFormat="1" applyFont="1" applyFill="1" applyBorder="1" applyAlignment="1" applyProtection="1">
      <alignment horizontal="center" vertical="center"/>
    </xf>
    <xf numFmtId="165" fontId="5" fillId="0" borderId="45" xfId="0" applyNumberFormat="1" applyFont="1" applyFill="1" applyBorder="1" applyAlignment="1" applyProtection="1">
      <alignment horizontal="center" vertical="center"/>
    </xf>
    <xf numFmtId="165" fontId="5" fillId="0" borderId="32" xfId="0" applyNumberFormat="1" applyFont="1" applyFill="1" applyBorder="1" applyAlignment="1" applyProtection="1">
      <alignment horizontal="center" vertical="center"/>
    </xf>
    <xf numFmtId="1" fontId="5" fillId="0" borderId="45" xfId="1" applyNumberFormat="1" applyFont="1" applyFill="1" applyBorder="1" applyAlignment="1" applyProtection="1">
      <alignment horizontal="center" vertical="center"/>
    </xf>
    <xf numFmtId="1" fontId="5" fillId="0" borderId="32" xfId="1" applyNumberFormat="1" applyFont="1" applyFill="1" applyBorder="1" applyAlignment="1" applyProtection="1">
      <alignment horizontal="center" vertical="center"/>
    </xf>
    <xf numFmtId="0" fontId="5" fillId="7" borderId="0" xfId="0" applyFont="1" applyFill="1" applyBorder="1" applyAlignment="1" applyProtection="1">
      <alignment vertical="top" wrapText="1"/>
    </xf>
    <xf numFmtId="0" fontId="5" fillId="7" borderId="0" xfId="0" applyFont="1" applyFill="1" applyBorder="1" applyAlignment="1" applyProtection="1"/>
    <xf numFmtId="0" fontId="5" fillId="7" borderId="53" xfId="0" applyFont="1" applyFill="1" applyBorder="1" applyAlignment="1" applyProtection="1"/>
    <xf numFmtId="14" fontId="9" fillId="6" borderId="57" xfId="0" applyNumberFormat="1" applyFont="1" applyFill="1" applyBorder="1" applyAlignment="1" applyProtection="1">
      <alignment horizontal="center" vertical="center"/>
      <protection locked="0"/>
    </xf>
    <xf numFmtId="0" fontId="4" fillId="7" borderId="0" xfId="0" applyFont="1" applyFill="1" applyBorder="1" applyAlignment="1" applyProtection="1">
      <alignment vertical="top" wrapText="1"/>
    </xf>
    <xf numFmtId="0" fontId="5" fillId="0" borderId="46" xfId="0" applyFont="1" applyFill="1" applyBorder="1" applyAlignment="1" applyProtection="1">
      <alignment horizontal="left" vertical="center"/>
    </xf>
    <xf numFmtId="0" fontId="5" fillId="0" borderId="42" xfId="0" applyFont="1" applyFill="1" applyBorder="1" applyAlignment="1" applyProtection="1">
      <alignment horizontal="left" vertical="center"/>
    </xf>
    <xf numFmtId="49" fontId="9" fillId="2" borderId="56" xfId="0" applyNumberFormat="1" applyFont="1" applyFill="1" applyBorder="1" applyAlignment="1" applyProtection="1">
      <alignment horizontal="center" vertical="center"/>
      <protection locked="0"/>
    </xf>
    <xf numFmtId="49" fontId="9" fillId="2" borderId="12" xfId="0" applyNumberFormat="1" applyFont="1" applyFill="1" applyBorder="1" applyAlignment="1" applyProtection="1">
      <alignment horizontal="center" vertical="center"/>
      <protection locked="0"/>
    </xf>
    <xf numFmtId="0" fontId="5" fillId="0" borderId="46" xfId="0" applyFont="1" applyFill="1" applyBorder="1" applyAlignment="1" applyProtection="1">
      <alignment vertical="center"/>
    </xf>
    <xf numFmtId="0" fontId="5" fillId="0" borderId="55" xfId="0" applyFont="1" applyFill="1" applyBorder="1" applyAlignment="1" applyProtection="1">
      <alignment vertical="center"/>
    </xf>
    <xf numFmtId="164" fontId="9" fillId="2" borderId="50" xfId="0" applyNumberFormat="1" applyFont="1" applyFill="1" applyBorder="1" applyAlignment="1" applyProtection="1">
      <alignment vertical="center"/>
      <protection locked="0"/>
    </xf>
    <xf numFmtId="164" fontId="9" fillId="2" borderId="40" xfId="0" applyNumberFormat="1" applyFont="1" applyFill="1" applyBorder="1" applyAlignment="1" applyProtection="1">
      <alignment vertical="center"/>
      <protection locked="0"/>
    </xf>
    <xf numFmtId="0" fontId="3" fillId="5" borderId="17" xfId="0" applyFont="1" applyFill="1" applyBorder="1" applyAlignment="1" applyProtection="1">
      <alignment horizontal="center" vertical="center"/>
    </xf>
    <xf numFmtId="0" fontId="11" fillId="0" borderId="17" xfId="0" applyFont="1" applyBorder="1" applyAlignment="1" applyProtection="1">
      <alignment horizontal="center" vertical="center"/>
    </xf>
    <xf numFmtId="49" fontId="9" fillId="2" borderId="40" xfId="0" applyNumberFormat="1" applyFont="1" applyFill="1" applyBorder="1" applyAlignment="1" applyProtection="1">
      <alignment horizontal="left" vertical="center" indent="1"/>
      <protection locked="0"/>
    </xf>
    <xf numFmtId="49" fontId="9" fillId="2" borderId="57" xfId="0" applyNumberFormat="1" applyFont="1" applyFill="1" applyBorder="1" applyAlignment="1" applyProtection="1">
      <alignment horizontal="left" vertical="center" indent="1"/>
      <protection locked="0"/>
    </xf>
    <xf numFmtId="49" fontId="9" fillId="2" borderId="50" xfId="0" applyNumberFormat="1" applyFont="1" applyFill="1" applyBorder="1" applyAlignment="1" applyProtection="1">
      <alignment vertical="center"/>
      <protection locked="0"/>
    </xf>
    <xf numFmtId="49" fontId="9" fillId="2" borderId="40" xfId="0" applyNumberFormat="1" applyFont="1" applyFill="1" applyBorder="1" applyAlignment="1" applyProtection="1">
      <alignment vertical="center"/>
      <protection locked="0"/>
    </xf>
    <xf numFmtId="49" fontId="9" fillId="2" borderId="57" xfId="0" applyNumberFormat="1" applyFont="1" applyFill="1" applyBorder="1" applyAlignment="1" applyProtection="1">
      <alignment vertical="center"/>
      <protection locked="0"/>
    </xf>
    <xf numFmtId="164" fontId="9" fillId="2" borderId="56" xfId="0" applyNumberFormat="1" applyFont="1" applyFill="1" applyBorder="1" applyAlignment="1" applyProtection="1">
      <alignment vertical="center"/>
      <protection locked="0"/>
    </xf>
    <xf numFmtId="164" fontId="9" fillId="2" borderId="12" xfId="0" applyNumberFormat="1" applyFont="1" applyFill="1" applyBorder="1" applyAlignment="1" applyProtection="1">
      <alignment vertical="center"/>
      <protection locked="0"/>
    </xf>
    <xf numFmtId="0" fontId="5" fillId="0" borderId="47" xfId="0" applyFont="1" applyBorder="1" applyAlignment="1" applyProtection="1"/>
    <xf numFmtId="0" fontId="5" fillId="0" borderId="0" xfId="0" applyFont="1" applyBorder="1" applyAlignment="1" applyProtection="1"/>
    <xf numFmtId="0" fontId="5" fillId="7" borderId="37" xfId="0" applyFont="1" applyFill="1" applyBorder="1" applyAlignment="1" applyProtection="1">
      <alignment horizontal="center" wrapText="1"/>
    </xf>
    <xf numFmtId="0" fontId="5" fillId="7" borderId="52" xfId="0" applyFont="1" applyFill="1" applyBorder="1" applyAlignment="1" applyProtection="1">
      <alignment horizontal="center" wrapText="1"/>
    </xf>
    <xf numFmtId="1" fontId="0" fillId="0" borderId="0" xfId="0" applyNumberFormat="1" applyBorder="1" applyAlignment="1" applyProtection="1">
      <alignment horizontal="center"/>
    </xf>
    <xf numFmtId="0" fontId="5" fillId="0" borderId="0" xfId="0" applyFont="1" applyBorder="1" applyAlignment="1" applyProtection="1">
      <alignment horizontal="center"/>
      <protection locked="0"/>
    </xf>
    <xf numFmtId="49" fontId="5" fillId="0" borderId="55" xfId="0" applyNumberFormat="1" applyFont="1" applyBorder="1" applyAlignment="1" applyProtection="1">
      <alignment textRotation="90"/>
    </xf>
    <xf numFmtId="49" fontId="5" fillId="0" borderId="53" xfId="0" applyNumberFormat="1" applyFont="1" applyBorder="1" applyAlignment="1" applyProtection="1">
      <alignment textRotation="90"/>
    </xf>
    <xf numFmtId="49" fontId="5" fillId="0" borderId="34" xfId="0" applyNumberFormat="1" applyFont="1" applyBorder="1" applyAlignment="1" applyProtection="1">
      <alignment horizontal="center" vertical="center" textRotation="180" wrapText="1"/>
      <protection hidden="1"/>
    </xf>
    <xf numFmtId="49" fontId="5" fillId="0" borderId="35" xfId="0" applyNumberFormat="1" applyFont="1" applyBorder="1" applyAlignment="1" applyProtection="1">
      <alignment horizontal="center" vertical="center" textRotation="180" wrapText="1"/>
      <protection hidden="1"/>
    </xf>
    <xf numFmtId="0" fontId="5" fillId="0" borderId="68" xfId="0" applyFont="1" applyBorder="1" applyAlignment="1" applyProtection="1">
      <alignment wrapText="1"/>
    </xf>
    <xf numFmtId="0" fontId="5" fillId="0" borderId="34" xfId="0" applyFont="1" applyBorder="1" applyAlignment="1" applyProtection="1">
      <alignment horizontal="center" vertical="center" textRotation="180" wrapText="1"/>
    </xf>
    <xf numFmtId="0" fontId="0" fillId="0" borderId="34" xfId="0" applyBorder="1" applyAlignment="1">
      <alignment horizontal="center" vertical="center" wrapText="1"/>
    </xf>
    <xf numFmtId="49" fontId="11" fillId="0" borderId="55" xfId="0" applyNumberFormat="1" applyFont="1" applyBorder="1" applyAlignment="1" applyProtection="1">
      <alignment textRotation="90"/>
    </xf>
    <xf numFmtId="49" fontId="11" fillId="0" borderId="53" xfId="0" applyNumberFormat="1" applyFont="1" applyBorder="1" applyAlignment="1" applyProtection="1">
      <alignment textRotation="90"/>
    </xf>
    <xf numFmtId="49" fontId="11" fillId="0" borderId="38" xfId="0" applyNumberFormat="1" applyFont="1" applyBorder="1" applyAlignment="1" applyProtection="1">
      <alignment horizontal="center" vertical="top" wrapText="1"/>
    </xf>
    <xf numFmtId="49" fontId="11" fillId="0" borderId="44" xfId="0" applyNumberFormat="1" applyFont="1" applyBorder="1" applyAlignment="1" applyProtection="1">
      <alignment horizontal="center" vertical="top"/>
    </xf>
    <xf numFmtId="49" fontId="11" fillId="0" borderId="27" xfId="0" applyNumberFormat="1" applyFont="1" applyBorder="1" applyAlignment="1" applyProtection="1">
      <alignment horizontal="center" vertical="top"/>
    </xf>
    <xf numFmtId="0" fontId="4" fillId="0" borderId="17" xfId="0" applyFont="1" applyBorder="1" applyAlignment="1" applyProtection="1">
      <alignment horizontal="center"/>
      <protection locked="0"/>
    </xf>
    <xf numFmtId="0" fontId="11" fillId="0" borderId="69" xfId="0" applyFont="1" applyBorder="1" applyAlignment="1" applyProtection="1">
      <alignment horizontal="center" wrapText="1"/>
    </xf>
    <xf numFmtId="0" fontId="11" fillId="0" borderId="70" xfId="0" applyFont="1" applyBorder="1" applyAlignment="1" applyProtection="1">
      <alignment horizontal="center" wrapText="1"/>
    </xf>
    <xf numFmtId="0" fontId="11" fillId="0" borderId="24" xfId="0" applyFont="1" applyBorder="1" applyAlignment="1">
      <alignment horizontal="center" vertical="center" wrapText="1"/>
    </xf>
    <xf numFmtId="0" fontId="11" fillId="0" borderId="35" xfId="0" applyFont="1" applyBorder="1" applyAlignment="1">
      <alignment horizontal="center" vertical="center" wrapText="1"/>
    </xf>
    <xf numFmtId="0" fontId="11" fillId="7" borderId="36" xfId="0" applyFont="1" applyFill="1" applyBorder="1" applyAlignment="1" applyProtection="1">
      <alignment horizontal="center" wrapText="1"/>
    </xf>
    <xf numFmtId="0" fontId="11" fillId="7" borderId="52" xfId="0" applyFont="1" applyFill="1" applyBorder="1" applyAlignment="1" applyProtection="1">
      <alignment horizontal="center" wrapText="1"/>
    </xf>
    <xf numFmtId="0" fontId="4" fillId="0" borderId="1" xfId="0" applyFont="1" applyFill="1" applyBorder="1" applyAlignment="1" applyProtection="1">
      <alignment horizontal="center" wrapText="1"/>
      <protection locked="0"/>
    </xf>
    <xf numFmtId="0" fontId="4" fillId="0" borderId="44" xfId="0" applyFont="1" applyFill="1" applyBorder="1" applyAlignment="1" applyProtection="1">
      <alignment horizontal="center" wrapText="1"/>
      <protection locked="0"/>
    </xf>
    <xf numFmtId="0" fontId="4" fillId="0" borderId="31" xfId="0" applyFont="1" applyFill="1" applyBorder="1" applyAlignment="1" applyProtection="1">
      <alignment horizontal="center" wrapText="1"/>
      <protection locked="0"/>
    </xf>
    <xf numFmtId="49" fontId="9" fillId="2" borderId="1" xfId="0" applyNumberFormat="1" applyFont="1" applyFill="1" applyBorder="1" applyAlignment="1" applyProtection="1">
      <alignment vertical="center"/>
      <protection locked="0"/>
    </xf>
    <xf numFmtId="49" fontId="9" fillId="2" borderId="31" xfId="0" applyNumberFormat="1" applyFont="1" applyFill="1" applyBorder="1" applyAlignment="1" applyProtection="1">
      <alignment vertical="center"/>
      <protection locked="0"/>
    </xf>
    <xf numFmtId="49" fontId="9" fillId="2" borderId="44" xfId="0" applyNumberFormat="1" applyFont="1" applyFill="1" applyBorder="1" applyAlignment="1" applyProtection="1">
      <alignment vertical="center"/>
      <protection locked="0"/>
    </xf>
    <xf numFmtId="49" fontId="11" fillId="0" borderId="24"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3" fillId="0" borderId="44" xfId="0" applyFont="1" applyFill="1" applyBorder="1" applyAlignment="1" applyProtection="1">
      <alignment wrapText="1"/>
      <protection locked="0"/>
    </xf>
    <xf numFmtId="0" fontId="4" fillId="0" borderId="46" xfId="0" applyFont="1" applyFill="1" applyBorder="1" applyAlignment="1" applyProtection="1">
      <alignment horizontal="center" wrapText="1"/>
      <protection locked="0"/>
    </xf>
    <xf numFmtId="0" fontId="4" fillId="0" borderId="42" xfId="0" applyFont="1" applyFill="1" applyBorder="1" applyAlignment="1" applyProtection="1">
      <alignment horizontal="center" wrapText="1"/>
      <protection locked="0"/>
    </xf>
    <xf numFmtId="1"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4" fillId="0" borderId="1" xfId="0" applyFont="1" applyFill="1" applyBorder="1" applyAlignment="1" applyProtection="1">
      <alignment horizontal="center" wrapText="1"/>
    </xf>
    <xf numFmtId="0" fontId="4" fillId="0" borderId="44" xfId="0" applyFont="1" applyFill="1" applyBorder="1" applyAlignment="1" applyProtection="1">
      <alignment horizontal="center" wrapText="1"/>
    </xf>
    <xf numFmtId="0" fontId="4" fillId="0" borderId="46" xfId="0" applyFont="1" applyFill="1" applyBorder="1" applyAlignment="1" applyProtection="1">
      <alignment horizontal="center" wrapText="1"/>
    </xf>
    <xf numFmtId="0" fontId="4" fillId="0" borderId="42" xfId="0" applyFont="1" applyFill="1" applyBorder="1" applyAlignment="1" applyProtection="1">
      <alignment horizontal="center" wrapText="1"/>
    </xf>
    <xf numFmtId="3" fontId="9" fillId="2" borderId="1" xfId="0" applyNumberFormat="1" applyFont="1" applyFill="1" applyBorder="1" applyAlignment="1" applyProtection="1">
      <alignment vertical="center"/>
      <protection locked="0"/>
    </xf>
    <xf numFmtId="3" fontId="9" fillId="2" borderId="44" xfId="0" applyNumberFormat="1" applyFont="1" applyFill="1" applyBorder="1" applyAlignment="1" applyProtection="1">
      <alignment vertical="center"/>
      <protection locked="0"/>
    </xf>
    <xf numFmtId="0" fontId="4" fillId="0" borderId="17" xfId="0" applyFont="1" applyBorder="1" applyAlignment="1" applyProtection="1">
      <alignment horizontal="center"/>
    </xf>
    <xf numFmtId="3" fontId="4" fillId="7" borderId="51" xfId="0" applyNumberFormat="1" applyFont="1" applyFill="1" applyBorder="1" applyAlignment="1" applyProtection="1">
      <alignment horizontal="right" vertical="center"/>
    </xf>
    <xf numFmtId="3" fontId="4" fillId="7" borderId="49" xfId="0" applyNumberFormat="1" applyFont="1" applyFill="1" applyBorder="1" applyAlignment="1" applyProtection="1">
      <alignment horizontal="right" vertical="center"/>
    </xf>
    <xf numFmtId="3" fontId="9" fillId="2" borderId="71" xfId="0" applyNumberFormat="1" applyFont="1" applyFill="1" applyBorder="1" applyAlignment="1" applyProtection="1">
      <alignment vertical="center"/>
      <protection locked="0"/>
    </xf>
    <xf numFmtId="3" fontId="9" fillId="2" borderId="72" xfId="0" applyNumberFormat="1" applyFont="1" applyFill="1" applyBorder="1" applyAlignment="1" applyProtection="1">
      <alignment vertical="center"/>
      <protection locked="0"/>
    </xf>
    <xf numFmtId="49" fontId="9" fillId="2" borderId="71" xfId="0" applyNumberFormat="1" applyFont="1" applyFill="1" applyBorder="1" applyAlignment="1" applyProtection="1">
      <alignment vertical="center"/>
      <protection locked="0"/>
    </xf>
    <xf numFmtId="49" fontId="9" fillId="2" borderId="48" xfId="0" applyNumberFormat="1" applyFont="1" applyFill="1" applyBorder="1" applyAlignment="1" applyProtection="1">
      <alignment vertical="center"/>
      <protection locked="0"/>
    </xf>
    <xf numFmtId="0" fontId="5" fillId="7" borderId="73" xfId="0" applyFont="1" applyFill="1" applyBorder="1" applyAlignment="1" applyProtection="1">
      <alignment vertical="center" wrapText="1"/>
    </xf>
    <xf numFmtId="0" fontId="10" fillId="0" borderId="0" xfId="0" applyFont="1" applyAlignment="1" applyProtection="1">
      <alignment horizontal="center" vertical="center" wrapText="1"/>
    </xf>
    <xf numFmtId="0" fontId="11" fillId="0" borderId="0" xfId="0" applyFont="1" applyBorder="1" applyAlignment="1" applyProtection="1">
      <alignment horizontal="center" wrapText="1"/>
    </xf>
    <xf numFmtId="49" fontId="4" fillId="0" borderId="52" xfId="0" applyNumberFormat="1" applyFont="1" applyBorder="1" applyAlignment="1" applyProtection="1">
      <alignment horizontal="center" vertical="top" wrapText="1"/>
    </xf>
    <xf numFmtId="49" fontId="4" fillId="0" borderId="12" xfId="0" applyNumberFormat="1" applyFont="1" applyBorder="1" applyAlignment="1" applyProtection="1">
      <alignment horizontal="center" vertical="top"/>
    </xf>
    <xf numFmtId="49" fontId="4" fillId="0" borderId="53" xfId="0" applyNumberFormat="1" applyFont="1" applyBorder="1" applyAlignment="1" applyProtection="1">
      <alignment textRotation="90"/>
    </xf>
    <xf numFmtId="0" fontId="5" fillId="0" borderId="45" xfId="0" applyFont="1" applyFill="1" applyBorder="1" applyAlignment="1" applyProtection="1">
      <alignment horizontal="left" vertical="center" wrapText="1"/>
    </xf>
    <xf numFmtId="0" fontId="4" fillId="0" borderId="40" xfId="0" applyFont="1" applyBorder="1" applyAlignment="1" applyProtection="1">
      <alignment horizontal="center"/>
    </xf>
    <xf numFmtId="0" fontId="12" fillId="0" borderId="0" xfId="0" applyFont="1" applyFill="1" applyBorder="1" applyAlignment="1" applyProtection="1">
      <alignment horizontal="center" wrapText="1"/>
    </xf>
  </cellXfs>
  <cellStyles count="10">
    <cellStyle name="Comma" xfId="1" builtinId="3"/>
    <cellStyle name="Comma 2" xfId="2"/>
    <cellStyle name="Comma 3" xfId="3"/>
    <cellStyle name="Currency" xfId="9" builtinId="4"/>
    <cellStyle name="Normal" xfId="0" builtinId="0"/>
    <cellStyle name="Normal 2" xfId="4"/>
    <cellStyle name="Normal 3" xfId="5"/>
    <cellStyle name="Normal 4" xfId="6"/>
    <cellStyle name="Percent 2" xfId="7"/>
    <cellStyle name="Style 1"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45718</xdr:rowOff>
    </xdr:from>
    <xdr:to>
      <xdr:col>11</xdr:col>
      <xdr:colOff>247650</xdr:colOff>
      <xdr:row>45</xdr:row>
      <xdr:rowOff>68580</xdr:rowOff>
    </xdr:to>
    <xdr:sp macro="" textlink="">
      <xdr:nvSpPr>
        <xdr:cNvPr id="2" name="TextBox 1"/>
        <xdr:cNvSpPr txBox="1"/>
      </xdr:nvSpPr>
      <xdr:spPr>
        <a:xfrm>
          <a:off x="76199" y="45718"/>
          <a:ext cx="6877051" cy="7309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800" b="1">
              <a:solidFill>
                <a:schemeClr val="dk1"/>
              </a:solidFill>
              <a:latin typeface="Arial" pitchFamily="34" charset="0"/>
              <a:ea typeface="+mn-ea"/>
              <a:cs typeface="Arial" pitchFamily="34" charset="0"/>
            </a:rPr>
            <a:t>INSTRUCTIONS</a:t>
          </a:r>
          <a:r>
            <a:rPr lang="en-US" sz="800" b="1" baseline="0">
              <a:solidFill>
                <a:schemeClr val="dk1"/>
              </a:solidFill>
              <a:latin typeface="Arial" pitchFamily="34" charset="0"/>
              <a:ea typeface="+mn-ea"/>
              <a:cs typeface="Arial" pitchFamily="34" charset="0"/>
            </a:rPr>
            <a:t> FOR COMPLETION OF SPREADSHEET VERSION </a:t>
          </a:r>
          <a:endParaRPr lang="en-US" sz="800">
            <a:latin typeface="Arial" pitchFamily="34" charset="0"/>
            <a:cs typeface="Arial" pitchFamily="34" charset="0"/>
          </a:endParaRPr>
        </a:p>
        <a:p>
          <a:pPr algn="l"/>
          <a:r>
            <a:rPr lang="en-US" sz="800" b="1" baseline="0">
              <a:solidFill>
                <a:schemeClr val="dk1"/>
              </a:solidFill>
              <a:latin typeface="Arial" pitchFamily="34" charset="0"/>
              <a:ea typeface="+mn-ea"/>
              <a:cs typeface="Arial" pitchFamily="34" charset="0"/>
            </a:rPr>
            <a:t>INDEPENDENT CHARTER SCHOOL SUMMER SCHOOL REPORT </a:t>
          </a:r>
          <a:endParaRPr lang="en-US" sz="800">
            <a:latin typeface="Arial" pitchFamily="34" charset="0"/>
            <a:cs typeface="Arial" pitchFamily="34" charset="0"/>
          </a:endParaRPr>
        </a:p>
        <a:p>
          <a:pPr algn="l"/>
          <a:r>
            <a:rPr lang="en-US" sz="800" b="1" baseline="0">
              <a:solidFill>
                <a:schemeClr val="dk1"/>
              </a:solidFill>
              <a:latin typeface="Arial" pitchFamily="34" charset="0"/>
              <a:ea typeface="+mn-ea"/>
              <a:cs typeface="Arial" pitchFamily="34" charset="0"/>
            </a:rPr>
            <a:t>(ICS-109)</a:t>
          </a:r>
          <a:endParaRPr lang="en-US" sz="800">
            <a:latin typeface="Arial" pitchFamily="34" charset="0"/>
            <a:cs typeface="Arial" pitchFamily="34" charset="0"/>
          </a:endParaRPr>
        </a:p>
        <a:p>
          <a:pPr algn="l" fontAlgn="base"/>
          <a:endParaRPr lang="en-US" sz="800" baseline="0">
            <a:solidFill>
              <a:schemeClr val="dk1"/>
            </a:solidFill>
            <a:latin typeface="Arial" pitchFamily="34" charset="0"/>
            <a:ea typeface="+mn-ea"/>
            <a:cs typeface="Arial" pitchFamily="34" charset="0"/>
          </a:endParaRPr>
        </a:p>
        <a:p>
          <a:pPr algn="l" eaLnBrk="1" fontAlgn="auto" latinLnBrk="0" hangingPunct="1"/>
          <a:r>
            <a:rPr lang="en-US" sz="800" b="1" u="sng" baseline="0">
              <a:solidFill>
                <a:schemeClr val="dk1"/>
              </a:solidFill>
              <a:latin typeface="Arial" pitchFamily="34" charset="0"/>
              <a:ea typeface="+mn-ea"/>
              <a:cs typeface="Arial" pitchFamily="34" charset="0"/>
            </a:rPr>
            <a:t>Cover</a:t>
          </a:r>
          <a:endParaRPr lang="en-US" sz="800" u="sng">
            <a:solidFill>
              <a:schemeClr val="dk1"/>
            </a:solidFill>
            <a:latin typeface="Arial" pitchFamily="34" charset="0"/>
            <a:ea typeface="+mn-ea"/>
            <a:cs typeface="Arial" pitchFamily="34" charset="0"/>
          </a:endParaRPr>
        </a:p>
        <a:p>
          <a:pPr algn="l" eaLnBrk="1" fontAlgn="auto" latinLnBrk="0" hangingPunct="1"/>
          <a:r>
            <a:rPr lang="en-US" sz="800" baseline="0">
              <a:solidFill>
                <a:schemeClr val="dk1"/>
              </a:solidFill>
              <a:latin typeface="Arial" pitchFamily="34" charset="0"/>
              <a:ea typeface="+mn-ea"/>
              <a:cs typeface="Arial" pitchFamily="34" charset="0"/>
            </a:rPr>
            <a:t>Complete the information in the fields shaded in yellow. Once the entire form is completed, the school's administrator must sign and date the form (area shaded in yellow) prior to submitting to the Department of Public Instruction (DPI).  To be eligible for a state charter school summer school payment, a school must offer a minimum of 19 days of pupil instruction, with a minimum of 270 minutes of direct instruction per day.</a:t>
          </a:r>
          <a:endParaRPr lang="en-US" sz="800">
            <a:latin typeface="Arial" pitchFamily="34" charset="0"/>
            <a:cs typeface="Arial" pitchFamily="34" charset="0"/>
          </a:endParaRPr>
        </a:p>
        <a:p>
          <a:pPr algn="l" fontAlgn="base"/>
          <a:endParaRPr lang="en-US" sz="800" baseline="0">
            <a:solidFill>
              <a:schemeClr val="dk1"/>
            </a:solidFill>
            <a:latin typeface="Arial" pitchFamily="34" charset="0"/>
            <a:ea typeface="+mn-ea"/>
            <a:cs typeface="Arial" pitchFamily="34" charset="0"/>
          </a:endParaRPr>
        </a:p>
        <a:p>
          <a:pPr algn="l"/>
          <a:r>
            <a:rPr lang="en-US" sz="800" b="1" u="sng" baseline="0">
              <a:solidFill>
                <a:schemeClr val="dk1"/>
              </a:solidFill>
              <a:latin typeface="Arial" pitchFamily="34" charset="0"/>
              <a:ea typeface="+mn-ea"/>
              <a:cs typeface="Arial" pitchFamily="34" charset="0"/>
            </a:rPr>
            <a:t>Schedule 1 Summer School Course List</a:t>
          </a:r>
          <a:endParaRPr lang="en-US" sz="800" u="sng">
            <a:latin typeface="Arial" pitchFamily="34" charset="0"/>
            <a:cs typeface="Arial" pitchFamily="34" charset="0"/>
          </a:endParaRPr>
        </a:p>
        <a:p>
          <a:pPr algn="l"/>
          <a:r>
            <a:rPr lang="en-US" sz="800" b="0" baseline="0">
              <a:solidFill>
                <a:schemeClr val="dk1"/>
              </a:solidFill>
              <a:latin typeface="Arial" pitchFamily="34" charset="0"/>
              <a:ea typeface="+mn-ea"/>
              <a:cs typeface="Arial" pitchFamily="34" charset="0"/>
            </a:rPr>
            <a:t>In column A, rows 1 through 8, list all courses that were provided for grades K4 through 12.  </a:t>
          </a:r>
          <a:r>
            <a:rPr lang="en-US" sz="800" baseline="0">
              <a:solidFill>
                <a:schemeClr val="dk1"/>
              </a:solidFill>
              <a:latin typeface="Arial" pitchFamily="34" charset="0"/>
              <a:ea typeface="+mn-ea"/>
              <a:cs typeface="Arial" pitchFamily="34" charset="0"/>
            </a:rPr>
            <a:t>As a reminder, summer school courses funded through Title I monies are not eligible for payment through the charter school summer school program, and should not be included on the summer school course list.</a:t>
          </a:r>
          <a:endParaRPr lang="en-US" sz="800" b="0" baseline="0">
            <a:solidFill>
              <a:schemeClr val="dk1"/>
            </a:solidFill>
            <a:latin typeface="Arial" pitchFamily="34" charset="0"/>
            <a:ea typeface="+mn-ea"/>
            <a:cs typeface="Arial" pitchFamily="34" charset="0"/>
          </a:endParaRPr>
        </a:p>
        <a:p>
          <a:pPr algn="l"/>
          <a:endParaRPr lang="en-US" sz="800" b="0" baseline="0">
            <a:solidFill>
              <a:schemeClr val="dk1"/>
            </a:solidFill>
            <a:latin typeface="Arial" pitchFamily="34" charset="0"/>
            <a:ea typeface="+mn-ea"/>
            <a:cs typeface="Arial" pitchFamily="34" charset="0"/>
          </a:endParaRPr>
        </a:p>
        <a:p>
          <a:pPr algn="l"/>
          <a:r>
            <a:rPr lang="en-US" sz="800" b="0" baseline="0">
              <a:solidFill>
                <a:schemeClr val="dk1"/>
              </a:solidFill>
              <a:latin typeface="Arial" pitchFamily="34" charset="0"/>
              <a:ea typeface="+mn-ea"/>
              <a:cs typeface="Arial" pitchFamily="34" charset="0"/>
            </a:rPr>
            <a:t>In column B, list the length in minutes that the course was offered each day. For example, if a school provides a class for 60 minutes for 20 days, 60 should be entered in Column B. The school must provide a minimum of 270 minutes of direct instruction per day to qualify for the summer school  payment.</a:t>
          </a:r>
        </a:p>
        <a:p>
          <a:pPr algn="l"/>
          <a:endParaRPr lang="en-US" sz="800" b="0" baseline="0">
            <a:solidFill>
              <a:srgbClr val="FF0000"/>
            </a:solidFill>
            <a:latin typeface="Arial" pitchFamily="34" charset="0"/>
            <a:ea typeface="+mn-ea"/>
            <a:cs typeface="Arial" pitchFamily="34" charset="0"/>
          </a:endParaRPr>
        </a:p>
        <a:p>
          <a:pPr algn="l"/>
          <a:r>
            <a:rPr lang="en-US" sz="800" b="1" u="sng" baseline="0">
              <a:solidFill>
                <a:schemeClr val="dk1"/>
              </a:solidFill>
              <a:latin typeface="Arial" pitchFamily="34" charset="0"/>
              <a:ea typeface="+mn-ea"/>
              <a:cs typeface="Arial" pitchFamily="34" charset="0"/>
            </a:rPr>
            <a:t>Schedule 2: Pupil List</a:t>
          </a:r>
        </a:p>
        <a:p>
          <a:pPr marL="0" marR="0" indent="0" algn="l" defTabSz="914400"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latin typeface="Arial" pitchFamily="34" charset="0"/>
              <a:ea typeface="+mn-ea"/>
              <a:cs typeface="Arial" pitchFamily="34" charset="0"/>
            </a:rPr>
            <a:t>In column A, l</a:t>
          </a:r>
          <a:r>
            <a:rPr lang="en-US" sz="800" b="0" baseline="0">
              <a:solidFill>
                <a:schemeClr val="dk1"/>
              </a:solidFill>
              <a:latin typeface="Arial" pitchFamily="34" charset="0"/>
              <a:ea typeface="+mn-ea"/>
              <a:cs typeface="Arial" pitchFamily="34" charset="0"/>
            </a:rPr>
            <a:t>ist all students who attended summer school. No specific order is required.</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In column B, enter the pupil's resident district. </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In column C, if there is an error message, please correct the error.</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1" u="sng" baseline="0">
              <a:solidFill>
                <a:schemeClr val="dk1"/>
              </a:solidFill>
              <a:latin typeface="Arial" pitchFamily="34" charset="0"/>
              <a:ea typeface="+mn-ea"/>
              <a:cs typeface="Arial" pitchFamily="34" charset="0"/>
            </a:rPr>
            <a:t>Schedule 3: Days Attended</a:t>
          </a:r>
        </a:p>
        <a:p>
          <a:pPr algn="l" eaLnBrk="1" fontAlgn="auto" latinLnBrk="0" hangingPunct="1"/>
          <a:r>
            <a:rPr lang="en-US" sz="800" b="0" baseline="0">
              <a:solidFill>
                <a:schemeClr val="dk1"/>
              </a:solidFill>
              <a:latin typeface="Arial" pitchFamily="34" charset="0"/>
              <a:ea typeface="+mn-ea"/>
              <a:cs typeface="Arial" pitchFamily="34" charset="0"/>
            </a:rPr>
            <a:t>The pupil names and pupil resident school district the school entered on Schedule 2 should appear in column A and B on this tab.  The courses the school entered on Schedule 1 (rows 1 through 8) should now appear in the section D columns on this tab. </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Next, enter the number of days the student attended summer school in column C. </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In section D, put an "X" for all the courses the student attended. Column F will indicate if the per pupil payment amount based on the information you have entered. </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Columns A through D must be completed for the pupil to be eligible.  An error message will show in column E if there is missing information. </a:t>
          </a:r>
        </a:p>
        <a:p>
          <a:pPr algn="l" eaLnBrk="1" fontAlgn="auto" latinLnBrk="0" hangingPunct="1"/>
          <a:endParaRPr lang="en-US" sz="800" b="0" baseline="0">
            <a:solidFill>
              <a:schemeClr val="dk1"/>
            </a:solidFill>
            <a:latin typeface="Arial" pitchFamily="34" charset="0"/>
            <a:ea typeface="+mn-ea"/>
            <a:cs typeface="Arial" pitchFamily="34" charset="0"/>
          </a:endParaRPr>
        </a:p>
        <a:p>
          <a:pPr algn="l" eaLnBrk="1" fontAlgn="auto" latinLnBrk="0" hangingPunct="1"/>
          <a:r>
            <a:rPr lang="en-US" sz="800" b="0" baseline="0">
              <a:solidFill>
                <a:schemeClr val="dk1"/>
              </a:solidFill>
              <a:latin typeface="Arial" pitchFamily="34" charset="0"/>
              <a:ea typeface="+mn-ea"/>
              <a:cs typeface="Arial" pitchFamily="34" charset="0"/>
            </a:rPr>
            <a:t>Column F will automatically generate the state aid payment for that student. This number is 5% of the maximum per student state aid amount from the prior year ($8911) if the student attended at least 15 days of summer school instruction. If the student attended less than 15 days of summer school instruction, the payment amount is prorated by taking the number of days the student attended divided by 15 multipled by 5% of the maximum per student state aid amount from the prior year.</a:t>
          </a:r>
        </a:p>
        <a:p>
          <a:pPr algn="l"/>
          <a:endParaRPr lang="en-US" sz="800" u="sng">
            <a:solidFill>
              <a:schemeClr val="dk1"/>
            </a:solidFill>
            <a:latin typeface="Arial" pitchFamily="34" charset="0"/>
            <a:ea typeface="+mn-ea"/>
            <a:cs typeface="Arial" pitchFamily="34" charset="0"/>
          </a:endParaRPr>
        </a:p>
        <a:p>
          <a:pPr algn="l"/>
          <a:r>
            <a:rPr lang="en-US" sz="800" b="1" u="sng" baseline="0">
              <a:solidFill>
                <a:schemeClr val="dk1"/>
              </a:solidFill>
              <a:latin typeface="Arial" pitchFamily="34" charset="0"/>
              <a:ea typeface="+mn-ea"/>
              <a:cs typeface="Arial" pitchFamily="34" charset="0"/>
            </a:rPr>
            <a:t>DPI &amp; Auditor Review of Report</a:t>
          </a:r>
        </a:p>
        <a:p>
          <a:pPr algn="l"/>
          <a:r>
            <a:rPr lang="en-US" sz="800" baseline="0">
              <a:solidFill>
                <a:schemeClr val="dk1"/>
              </a:solidFill>
              <a:latin typeface="Arial" pitchFamily="34" charset="0"/>
              <a:ea typeface="+mn-ea"/>
              <a:cs typeface="Arial" pitchFamily="34" charset="0"/>
            </a:rPr>
            <a:t>Your auditor will also review the summer school report and the attendance records as part of the September enrollment audit.</a:t>
          </a:r>
          <a:endParaRPr lang="en-US" sz="800">
            <a:latin typeface="Arial" pitchFamily="34" charset="0"/>
            <a:cs typeface="Arial" pitchFamily="34" charset="0"/>
          </a:endParaRPr>
        </a:p>
        <a:p>
          <a:pPr algn="l" fontAlgn="base"/>
          <a:endParaRPr lang="en-US" sz="800" baseline="0">
            <a:solidFill>
              <a:schemeClr val="dk1"/>
            </a:solidFill>
            <a:latin typeface="Arial" pitchFamily="34" charset="0"/>
            <a:ea typeface="+mn-ea"/>
            <a:cs typeface="Arial" pitchFamily="34" charset="0"/>
          </a:endParaRPr>
        </a:p>
        <a:p>
          <a:pPr algn="l" eaLnBrk="1" fontAlgn="auto" latinLnBrk="0" hangingPunct="1"/>
          <a:r>
            <a:rPr lang="en-US" sz="800" baseline="0">
              <a:solidFill>
                <a:schemeClr val="dk1"/>
              </a:solidFill>
              <a:latin typeface="Arial" pitchFamily="34" charset="0"/>
              <a:ea typeface="+mn-ea"/>
              <a:cs typeface="Arial" pitchFamily="34" charset="0"/>
            </a:rPr>
            <a:t>If you have questions related to this report, please email charterschools@dpi.wi.gov.</a:t>
          </a:r>
          <a:endParaRPr lang="en-US" sz="800">
            <a:latin typeface="Arial" pitchFamily="34" charset="0"/>
            <a:cs typeface="Arial" pitchFamily="34" charset="0"/>
          </a:endParaRPr>
        </a:p>
        <a:p>
          <a:pPr algn="l" eaLnBrk="1" fontAlgn="base" latinLnBrk="0" hangingPunct="1"/>
          <a:endParaRPr lang="en-US" sz="800" baseline="0">
            <a:solidFill>
              <a:schemeClr val="dk1"/>
            </a:solidFill>
            <a:latin typeface="Arial" pitchFamily="34" charset="0"/>
            <a:ea typeface="+mn-ea"/>
            <a:cs typeface="Arial" pitchFamily="34" charset="0"/>
          </a:endParaRPr>
        </a:p>
        <a:p>
          <a:pPr algn="l" eaLnBrk="1" fontAlgn="auto" latinLnBrk="0" hangingPunct="1"/>
          <a:r>
            <a:rPr lang="en-US" sz="800" b="1" u="sng" baseline="0">
              <a:solidFill>
                <a:schemeClr val="dk1"/>
              </a:solidFill>
              <a:latin typeface="Arial" pitchFamily="34" charset="0"/>
              <a:ea typeface="+mn-ea"/>
              <a:cs typeface="Arial" pitchFamily="34" charset="0"/>
            </a:rPr>
            <a:t>Report Submission</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effectLst/>
              <a:latin typeface="Arial" panose="020B0604020202020204" pitchFamily="34" charset="0"/>
              <a:ea typeface="+mn-ea"/>
              <a:cs typeface="Arial" panose="020B0604020202020204" pitchFamily="34" charset="0"/>
            </a:rPr>
            <a:t>Once the report is complete, the Administrator must electronically sign the cover page and email the report as an Excel document to charterschools@dpi.wi.gov </a:t>
          </a:r>
          <a:r>
            <a:rPr lang="en-US" sz="800" baseline="0">
              <a:solidFill>
                <a:schemeClr val="dk1"/>
              </a:solidFill>
              <a:latin typeface="Arial" pitchFamily="34" charset="0"/>
              <a:ea typeface="+mn-ea"/>
              <a:cs typeface="Arial" pitchFamily="34" charset="0"/>
            </a:rPr>
            <a:t>by September 15, 2020. Schools do not need to submit a paper copy. The school should retain a copy of the spreadsheet for its' records and auditing purposes.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9525</xdr:colOff>
      <xdr:row>0</xdr:row>
      <xdr:rowOff>714375</xdr:rowOff>
    </xdr:to>
    <xdr:pic>
      <xdr:nvPicPr>
        <xdr:cNvPr id="11940" name="Picture 8" descr="logo_forms.tif"/>
        <xdr:cNvPicPr>
          <a:picLocks noChangeAspect="1"/>
        </xdr:cNvPicPr>
      </xdr:nvPicPr>
      <xdr:blipFill>
        <a:blip xmlns:r="http://schemas.openxmlformats.org/officeDocument/2006/relationships" r:embed="rId1"/>
        <a:srcRect/>
        <a:stretch>
          <a:fillRect/>
        </a:stretch>
      </xdr:blipFill>
      <xdr:spPr bwMode="auto">
        <a:xfrm>
          <a:off x="9525" y="9525"/>
          <a:ext cx="0" cy="704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676275</xdr:colOff>
      <xdr:row>0</xdr:row>
      <xdr:rowOff>733425</xdr:rowOff>
    </xdr:to>
    <xdr:pic>
      <xdr:nvPicPr>
        <xdr:cNvPr id="11941" name="Picture 8" descr="logo_forms.tif"/>
        <xdr:cNvPicPr>
          <a:picLocks noChangeAspect="1"/>
        </xdr:cNvPicPr>
      </xdr:nvPicPr>
      <xdr:blipFill>
        <a:blip xmlns:r="http://schemas.openxmlformats.org/officeDocument/2006/relationships" r:embed="rId1" cstate="print"/>
        <a:srcRect/>
        <a:stretch>
          <a:fillRect/>
        </a:stretch>
      </xdr:blipFill>
      <xdr:spPr bwMode="auto">
        <a:xfrm>
          <a:off x="0" y="0"/>
          <a:ext cx="676275"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8</xdr:row>
      <xdr:rowOff>133350</xdr:rowOff>
    </xdr:to>
    <xdr:sp macro="" textlink="">
      <xdr:nvSpPr>
        <xdr:cNvPr id="2056" name="Text 8"/>
        <xdr:cNvSpPr txBox="1">
          <a:spLocks noChangeArrowheads="1"/>
        </xdr:cNvSpPr>
      </xdr:nvSpPr>
      <xdr:spPr bwMode="auto">
        <a:xfrm>
          <a:off x="2124075" y="828675"/>
          <a:ext cx="0" cy="5810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en-US" sz="700" b="0" i="0" strike="noStrike">
              <a:solidFill>
                <a:srgbClr val="000000"/>
              </a:solidFill>
              <a:latin typeface="Small Fonts"/>
            </a:rPr>
            <a:t>fee amount for Choice Pupils</a:t>
          </a:r>
        </a:p>
        <a:p>
          <a:pPr algn="ctr" rtl="0">
            <a:defRPr sz="1000"/>
          </a:pPr>
          <a:endParaRPr lang="en-US" sz="700" b="0" i="0" strike="noStrike">
            <a:solidFill>
              <a:srgbClr val="000000"/>
            </a:solidFill>
            <a:latin typeface="Small Font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PWV01\Shared\SMS\CHARTERS\CHARTER%20SCHOOLS%20-%20Schools%20Folders,%20Contracts,%20Closures,%202rs\Independent%20Charter%20Schools\Membership%20Count%20Report\2018-19\2018-19_Independent_Charter_Pupil_Count_Report_with_F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onic Instructions"/>
      <sheetName val="Pupil Count Report"/>
      <sheetName val="Pupil Listing"/>
      <sheetName val="Pupil Count Subtotals"/>
      <sheetName val="Required Naming Standards"/>
    </sheetNames>
    <sheetDataSet>
      <sheetData sheetId="0"/>
      <sheetData sheetId="1"/>
      <sheetData sheetId="2">
        <row r="8">
          <cell r="O8" t="str">
            <v>Preschool Special Education</v>
          </cell>
        </row>
        <row r="9">
          <cell r="O9" t="str">
            <v>4K 437 Hours</v>
          </cell>
        </row>
        <row r="10">
          <cell r="O10" t="str">
            <v>4K 437 Hours + 87.5 Hours Outreach</v>
          </cell>
        </row>
        <row r="11">
          <cell r="O11" t="str">
            <v>5K 437 Hours Half Day</v>
          </cell>
        </row>
        <row r="12">
          <cell r="O12" t="str">
            <v>5K 3 Full Days Per Week</v>
          </cell>
        </row>
        <row r="13">
          <cell r="O13" t="str">
            <v>5K 4 Full Days Per Week</v>
          </cell>
        </row>
        <row r="14">
          <cell r="O14" t="str">
            <v>5K 5 Full Days Per Week</v>
          </cell>
        </row>
        <row r="15">
          <cell r="O15">
            <v>1</v>
          </cell>
        </row>
        <row r="16">
          <cell r="O16">
            <v>2</v>
          </cell>
        </row>
        <row r="17">
          <cell r="O17">
            <v>3</v>
          </cell>
        </row>
        <row r="18">
          <cell r="O18">
            <v>4</v>
          </cell>
        </row>
        <row r="19">
          <cell r="O19">
            <v>5</v>
          </cell>
        </row>
        <row r="20">
          <cell r="O20">
            <v>6</v>
          </cell>
        </row>
        <row r="21">
          <cell r="O21">
            <v>7</v>
          </cell>
        </row>
        <row r="22">
          <cell r="O22">
            <v>8</v>
          </cell>
        </row>
        <row r="23">
          <cell r="O23">
            <v>9</v>
          </cell>
        </row>
        <row r="24">
          <cell r="O24">
            <v>10</v>
          </cell>
        </row>
        <row r="25">
          <cell r="O25">
            <v>11</v>
          </cell>
        </row>
        <row r="26">
          <cell r="O26">
            <v>12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6"/>
  <sheetViews>
    <sheetView workbookViewId="0">
      <selection activeCell="A6" sqref="A6"/>
    </sheetView>
  </sheetViews>
  <sheetFormatPr defaultRowHeight="12.75" x14ac:dyDescent="0.2"/>
  <cols>
    <col min="7" max="8" width="9.140625" style="4" customWidth="1"/>
    <col min="9" max="10" width="9.140625" style="39" customWidth="1"/>
  </cols>
  <sheetData>
    <row r="2" spans="1:11" x14ac:dyDescent="0.2">
      <c r="C2" s="45" t="s">
        <v>0</v>
      </c>
      <c r="D2" t="e">
        <f>IF(C6&gt;=1,AND(D6&gt;=1))</f>
        <v>#REF!</v>
      </c>
    </row>
    <row r="3" spans="1:11" ht="50.25" customHeight="1" x14ac:dyDescent="0.2">
      <c r="A3" s="32" t="s">
        <v>1</v>
      </c>
      <c r="B3" s="32" t="s">
        <v>1</v>
      </c>
      <c r="C3" s="32" t="s">
        <v>2</v>
      </c>
      <c r="D3" s="32" t="s">
        <v>3</v>
      </c>
      <c r="E3" s="4"/>
      <c r="G3" s="46" t="s">
        <v>4</v>
      </c>
      <c r="I3" s="46" t="s">
        <v>5</v>
      </c>
      <c r="J3" s="46" t="s">
        <v>6</v>
      </c>
      <c r="K3" s="49" t="s">
        <v>7</v>
      </c>
    </row>
    <row r="4" spans="1:11" x14ac:dyDescent="0.2">
      <c r="A4" s="32" t="s">
        <v>8</v>
      </c>
      <c r="B4" s="32" t="s">
        <v>9</v>
      </c>
      <c r="C4" s="32" t="s">
        <v>10</v>
      </c>
      <c r="D4" s="32" t="s">
        <v>11</v>
      </c>
      <c r="E4" s="39" t="s">
        <v>12</v>
      </c>
      <c r="G4" s="39" t="s">
        <v>13</v>
      </c>
      <c r="I4" s="39" t="s">
        <v>14</v>
      </c>
      <c r="J4" s="47"/>
      <c r="K4" s="48"/>
    </row>
    <row r="5" spans="1:11" ht="13.5" thickBot="1" x14ac:dyDescent="0.25">
      <c r="A5" s="32" t="s">
        <v>15</v>
      </c>
      <c r="B5" s="33" t="s">
        <v>16</v>
      </c>
      <c r="C5" s="32" t="s">
        <v>17</v>
      </c>
      <c r="D5" s="32" t="s">
        <v>17</v>
      </c>
      <c r="E5" s="39" t="s">
        <v>18</v>
      </c>
      <c r="G5" s="39" t="s">
        <v>19</v>
      </c>
      <c r="I5" s="39" t="s">
        <v>20</v>
      </c>
      <c r="J5" s="47"/>
      <c r="K5" s="48"/>
    </row>
    <row r="6" spans="1:11" ht="13.5" thickBot="1" x14ac:dyDescent="0.25">
      <c r="A6" s="34"/>
      <c r="B6" s="35" t="e">
        <f>SUM(B7:B106)</f>
        <v>#REF!</v>
      </c>
      <c r="C6" s="35" t="e">
        <f>SUM(C7:C106)</f>
        <v>#REF!</v>
      </c>
      <c r="D6" s="35" t="e">
        <f>SUM(D7:D106)</f>
        <v>#REF!</v>
      </c>
      <c r="E6" s="5"/>
      <c r="F6" s="1"/>
      <c r="G6" s="35">
        <f>SUM(G7:G106)</f>
        <v>0</v>
      </c>
      <c r="I6" s="50" t="e">
        <f>SUM(I7:I106)</f>
        <v>#REF!</v>
      </c>
      <c r="J6" s="50" t="e">
        <f>SUM(J7:J106)</f>
        <v>#REF!</v>
      </c>
      <c r="K6" s="50" t="e">
        <f>SUM(K7:K106)</f>
        <v>#REF!</v>
      </c>
    </row>
    <row r="7" spans="1:11" x14ac:dyDescent="0.2">
      <c r="A7" s="36" t="e">
        <f>IF('Option A'!D10="",0,1)+AND(IF('Option A'!#REF!="",0,1))+AND(IF('Option A'!#REF!="",0,1))+AND(IF('Option A'!#REF!="",0,1))</f>
        <v>#REF!</v>
      </c>
      <c r="B7" s="37" t="e">
        <f>IF(A7&gt;1,1,0)</f>
        <v>#REF!</v>
      </c>
      <c r="C7" s="38" t="e">
        <f>IF(ISTEXT('Option A'!E10),0,IF('Option A'!#REF!&gt;'Option A'!#REF!,1,0))</f>
        <v>#REF!</v>
      </c>
      <c r="D7" s="38" t="e">
        <f>IF(ISTEXT('Option A'!E10),0,IF('Option A'!#REF!&gt;'Option A'!#REF!,1,0))</f>
        <v>#REF!</v>
      </c>
      <c r="E7" s="40" t="e">
        <f>IF('Option A'!#REF!="",1,0)</f>
        <v>#REF!</v>
      </c>
      <c r="G7" s="4" t="b">
        <f>IF(ISTEXT('Option A'!E10),(IF('Option A'!#REF!&gt;'Option A'!#REF!*'Option A'!#REF!*270,1,"")))</f>
        <v>0</v>
      </c>
      <c r="I7" s="39" t="e">
        <f>IF(J7+K7=2,1,"")</f>
        <v>#REF!</v>
      </c>
      <c r="J7" s="47" t="e">
        <f>IF('Option A'!#REF!="",0,1)</f>
        <v>#REF!</v>
      </c>
      <c r="K7" s="48" t="e">
        <f>IF(A7=0,1,0)</f>
        <v>#REF!</v>
      </c>
    </row>
    <row r="8" spans="1:11" x14ac:dyDescent="0.2">
      <c r="A8" s="36" t="e">
        <f>IF('Option A'!D11="",0,1)+AND(IF('Option A'!#REF!="",0,1))+AND(IF('Option A'!#REF!="",0,1))+AND(IF('Option A'!#REF!="",0,1))</f>
        <v>#REF!</v>
      </c>
      <c r="B8" s="37" t="e">
        <f t="shared" ref="B8:B23" si="0">IF(A8&gt;1,1,0)</f>
        <v>#REF!</v>
      </c>
      <c r="C8" s="38" t="e">
        <f>IF(ISTEXT('Option A'!E11),0,IF('Option A'!#REF!&gt;'Option A'!#REF!,1,0))</f>
        <v>#REF!</v>
      </c>
      <c r="D8" s="38" t="e">
        <f>IF(ISTEXT('Option A'!E11),0,IF('Option A'!#REF!&gt;'Option A'!#REF!,1,0))</f>
        <v>#REF!</v>
      </c>
      <c r="E8" s="40" t="e">
        <f>IF('Option A'!#REF!="",1,0)</f>
        <v>#REF!</v>
      </c>
      <c r="G8" s="4" t="b">
        <f>IF(ISTEXT('Option A'!E11),(IF('Option A'!#REF!&gt;'Option A'!#REF!*'Option A'!#REF!*270,1,"")))</f>
        <v>0</v>
      </c>
      <c r="I8" s="39" t="e">
        <f t="shared" ref="I8:I23" si="1">IF(J8+K8=2,1,"")</f>
        <v>#REF!</v>
      </c>
      <c r="J8" s="47" t="e">
        <f>IF('Option A'!#REF!="",0,1)</f>
        <v>#REF!</v>
      </c>
      <c r="K8" s="48" t="e">
        <f t="shared" ref="K8:K23" si="2">IF(A8=0,1,0)</f>
        <v>#REF!</v>
      </c>
    </row>
    <row r="9" spans="1:11" x14ac:dyDescent="0.2">
      <c r="A9" s="36" t="e">
        <f>IF('Option A'!D107="",0,1)+AND(IF('Option A'!#REF!="",0,1))+AND(IF('Option A'!#REF!="",0,1))+AND(IF('Option A'!#REF!="",0,1))</f>
        <v>#REF!</v>
      </c>
      <c r="B9" s="37" t="e">
        <f t="shared" si="0"/>
        <v>#REF!</v>
      </c>
      <c r="C9" s="38" t="e">
        <f>IF(ISTEXT('Option A'!E107),0,IF('Option A'!#REF!&gt;'Option A'!#REF!,1,0))</f>
        <v>#REF!</v>
      </c>
      <c r="D9" s="38" t="e">
        <f>IF(ISTEXT('Option A'!E107),0,IF('Option A'!#REF!&gt;'Option A'!#REF!,1,0))</f>
        <v>#REF!</v>
      </c>
      <c r="E9" s="40" t="e">
        <f>IF('Option A'!#REF!="",1,0)</f>
        <v>#REF!</v>
      </c>
      <c r="G9" s="4" t="b">
        <f>IF(ISTEXT('Option A'!E107),(IF('Option A'!#REF!&gt;'Option A'!#REF!*'Option A'!#REF!*270,1,"")))</f>
        <v>0</v>
      </c>
      <c r="I9" s="39" t="e">
        <f t="shared" si="1"/>
        <v>#REF!</v>
      </c>
      <c r="J9" s="47" t="e">
        <f>IF('Option A'!#REF!="",0,1)</f>
        <v>#REF!</v>
      </c>
      <c r="K9" s="48" t="e">
        <f t="shared" si="2"/>
        <v>#REF!</v>
      </c>
    </row>
    <row r="10" spans="1:11" x14ac:dyDescent="0.2">
      <c r="A10" s="36" t="e">
        <f>IF('Option A'!D108="",0,1)+AND(IF('Option A'!#REF!="",0,1))+AND(IF('Option A'!#REF!="",0,1))+AND(IF('Option A'!#REF!="",0,1))</f>
        <v>#REF!</v>
      </c>
      <c r="B10" s="37" t="e">
        <f t="shared" si="0"/>
        <v>#REF!</v>
      </c>
      <c r="C10" s="38" t="e">
        <f>IF(ISTEXT('Option A'!E108),0,IF('Option A'!#REF!&gt;'Option A'!#REF!,1,0))</f>
        <v>#REF!</v>
      </c>
      <c r="D10" s="38" t="e">
        <f>IF(ISTEXT('Option A'!E108),0,IF('Option A'!#REF!&gt;'Option A'!#REF!,1,0))</f>
        <v>#REF!</v>
      </c>
      <c r="E10" s="40" t="e">
        <f>IF('Option A'!#REF!="",1,0)</f>
        <v>#REF!</v>
      </c>
      <c r="G10" s="4" t="b">
        <f>IF(ISTEXT('Option A'!E108),(IF('Option A'!#REF!&gt;'Option A'!#REF!*'Option A'!#REF!*270,1,"")))</f>
        <v>0</v>
      </c>
      <c r="I10" s="39" t="e">
        <f t="shared" si="1"/>
        <v>#REF!</v>
      </c>
      <c r="J10" s="47" t="e">
        <f>IF('Option A'!#REF!="",0,1)</f>
        <v>#REF!</v>
      </c>
      <c r="K10" s="48" t="e">
        <f t="shared" si="2"/>
        <v>#REF!</v>
      </c>
    </row>
    <row r="11" spans="1:11" x14ac:dyDescent="0.2">
      <c r="A11" s="36" t="e">
        <f>IF('Option A'!D109="",0,1)+AND(IF('Option A'!#REF!="",0,1))+AND(IF('Option A'!#REF!="",0,1))+AND(IF('Option A'!#REF!="",0,1))</f>
        <v>#REF!</v>
      </c>
      <c r="B11" s="37" t="e">
        <f t="shared" si="0"/>
        <v>#REF!</v>
      </c>
      <c r="C11" s="38" t="e">
        <f>IF(ISTEXT('Option A'!E109),0,IF('Option A'!#REF!&gt;'Option A'!#REF!,1,0))</f>
        <v>#REF!</v>
      </c>
      <c r="D11" s="38" t="e">
        <f>IF(ISTEXT('Option A'!E109),0,IF('Option A'!#REF!&gt;'Option A'!#REF!,1,0))</f>
        <v>#REF!</v>
      </c>
      <c r="E11" s="40" t="e">
        <f>IF('Option A'!#REF!="",1,0)</f>
        <v>#REF!</v>
      </c>
      <c r="G11" s="4" t="b">
        <f>IF(ISTEXT('Option A'!E109),(IF('Option A'!#REF!&gt;'Option A'!#REF!*'Option A'!#REF!*270,1,"")))</f>
        <v>0</v>
      </c>
      <c r="I11" s="39" t="e">
        <f t="shared" si="1"/>
        <v>#REF!</v>
      </c>
      <c r="J11" s="47" t="e">
        <f>IF('Option A'!#REF!="",0,1)</f>
        <v>#REF!</v>
      </c>
      <c r="K11" s="48" t="e">
        <f t="shared" si="2"/>
        <v>#REF!</v>
      </c>
    </row>
    <row r="12" spans="1:11" x14ac:dyDescent="0.2">
      <c r="A12" s="36" t="e">
        <f>IF('Option A'!D110="",0,1)+AND(IF('Option A'!#REF!="",0,1))+AND(IF('Option A'!#REF!="",0,1))+AND(IF('Option A'!#REF!="",0,1))</f>
        <v>#REF!</v>
      </c>
      <c r="B12" s="37" t="e">
        <f t="shared" si="0"/>
        <v>#REF!</v>
      </c>
      <c r="C12" s="38" t="e">
        <f>IF(ISTEXT('Option A'!E110),0,IF('Option A'!#REF!&gt;'Option A'!#REF!,1,0))</f>
        <v>#REF!</v>
      </c>
      <c r="D12" s="38" t="e">
        <f>IF(ISTEXT('Option A'!E110),0,IF('Option A'!#REF!&gt;'Option A'!#REF!,1,0))</f>
        <v>#REF!</v>
      </c>
      <c r="E12" s="40" t="e">
        <f>IF('Option A'!#REF!="",1,0)</f>
        <v>#REF!</v>
      </c>
      <c r="G12" s="4" t="b">
        <f>IF(ISTEXT('Option A'!E110),(IF('Option A'!#REF!&gt;'Option A'!#REF!*'Option A'!#REF!*270,1,"")))</f>
        <v>0</v>
      </c>
      <c r="I12" s="39" t="e">
        <f t="shared" si="1"/>
        <v>#REF!</v>
      </c>
      <c r="J12" s="47" t="e">
        <f>IF('Option A'!#REF!="",0,1)</f>
        <v>#REF!</v>
      </c>
      <c r="K12" s="48" t="e">
        <f t="shared" si="2"/>
        <v>#REF!</v>
      </c>
    </row>
    <row r="13" spans="1:11" x14ac:dyDescent="0.2">
      <c r="A13" s="36" t="e">
        <f>IF('Option A'!D111="",0,1)+AND(IF('Option A'!#REF!="",0,1))+AND(IF('Option A'!#REF!="",0,1))+AND(IF('Option A'!#REF!="",0,1))</f>
        <v>#REF!</v>
      </c>
      <c r="B13" s="37" t="e">
        <f t="shared" si="0"/>
        <v>#REF!</v>
      </c>
      <c r="C13" s="38" t="e">
        <f>IF(ISTEXT('Option A'!E111),0,IF('Option A'!#REF!&gt;'Option A'!#REF!,1,0))</f>
        <v>#REF!</v>
      </c>
      <c r="D13" s="38" t="e">
        <f>IF(ISTEXT('Option A'!E111),0,IF('Option A'!#REF!&gt;'Option A'!#REF!,1,0))</f>
        <v>#REF!</v>
      </c>
      <c r="E13" s="40" t="e">
        <f>IF('Option A'!#REF!="",1,0)</f>
        <v>#REF!</v>
      </c>
      <c r="G13" s="4" t="b">
        <f>IF(ISTEXT('Option A'!E111),(IF('Option A'!#REF!&gt;'Option A'!#REF!*'Option A'!#REF!*270,1,"")))</f>
        <v>0</v>
      </c>
      <c r="I13" s="39" t="e">
        <f t="shared" si="1"/>
        <v>#REF!</v>
      </c>
      <c r="J13" s="47" t="e">
        <f>IF('Option A'!#REF!="",0,1)</f>
        <v>#REF!</v>
      </c>
      <c r="K13" s="48" t="e">
        <f t="shared" si="2"/>
        <v>#REF!</v>
      </c>
    </row>
    <row r="14" spans="1:11" x14ac:dyDescent="0.2">
      <c r="A14" s="36" t="e">
        <f>IF('Option A'!D112="",0,1)+AND(IF('Option A'!#REF!="",0,1))+AND(IF('Option A'!#REF!="",0,1))+AND(IF('Option A'!#REF!="",0,1))</f>
        <v>#REF!</v>
      </c>
      <c r="B14" s="37" t="e">
        <f t="shared" si="0"/>
        <v>#REF!</v>
      </c>
      <c r="C14" s="38" t="e">
        <f>IF(ISTEXT('Option A'!E112),0,IF('Option A'!#REF!&gt;'Option A'!#REF!,1,0))</f>
        <v>#REF!</v>
      </c>
      <c r="D14" s="38" t="e">
        <f>IF(ISTEXT('Option A'!E112),0,IF('Option A'!#REF!&gt;'Option A'!#REF!,1,0))</f>
        <v>#REF!</v>
      </c>
      <c r="E14" s="40" t="e">
        <f>IF('Option A'!#REF!="",1,0)</f>
        <v>#REF!</v>
      </c>
      <c r="G14" s="4" t="b">
        <f>IF(ISTEXT('Option A'!E112),(IF('Option A'!#REF!&gt;'Option A'!#REF!*'Option A'!#REF!*270,1,"")))</f>
        <v>0</v>
      </c>
      <c r="I14" s="39" t="e">
        <f t="shared" si="1"/>
        <v>#REF!</v>
      </c>
      <c r="J14" s="47" t="e">
        <f>IF('Option A'!#REF!="",0,1)</f>
        <v>#REF!</v>
      </c>
      <c r="K14" s="48" t="e">
        <f t="shared" si="2"/>
        <v>#REF!</v>
      </c>
    </row>
    <row r="15" spans="1:11" x14ac:dyDescent="0.2">
      <c r="A15" s="36" t="e">
        <f>IF('Option A'!D113="",0,1)+AND(IF('Option A'!#REF!="",0,1))+AND(IF('Option A'!#REF!="",0,1))+AND(IF('Option A'!#REF!="",0,1))</f>
        <v>#REF!</v>
      </c>
      <c r="B15" s="37" t="e">
        <f t="shared" si="0"/>
        <v>#REF!</v>
      </c>
      <c r="C15" s="38" t="e">
        <f>IF(ISTEXT('Option A'!E113),0,IF('Option A'!#REF!&gt;'Option A'!#REF!,1,0))</f>
        <v>#REF!</v>
      </c>
      <c r="D15" s="38" t="e">
        <f>IF(ISTEXT('Option A'!E113),0,IF('Option A'!#REF!&gt;'Option A'!#REF!,1,0))</f>
        <v>#REF!</v>
      </c>
      <c r="E15" s="40" t="e">
        <f>IF('Option A'!#REF!="",1,0)</f>
        <v>#REF!</v>
      </c>
      <c r="G15" s="4" t="b">
        <f>IF(ISTEXT('Option A'!E113),(IF('Option A'!#REF!&gt;'Option A'!#REF!*'Option A'!#REF!*270,1,"")))</f>
        <v>0</v>
      </c>
      <c r="I15" s="39" t="e">
        <f t="shared" si="1"/>
        <v>#REF!</v>
      </c>
      <c r="J15" s="47" t="e">
        <f>IF('Option A'!#REF!="",0,1)</f>
        <v>#REF!</v>
      </c>
      <c r="K15" s="48" t="e">
        <f t="shared" si="2"/>
        <v>#REF!</v>
      </c>
    </row>
    <row r="16" spans="1:11" x14ac:dyDescent="0.2">
      <c r="A16" s="36" t="e">
        <f>IF('Option A'!D114="",0,1)+AND(IF('Option A'!#REF!="",0,1))+AND(IF('Option A'!#REF!="",0,1))+AND(IF('Option A'!#REF!="",0,1))</f>
        <v>#REF!</v>
      </c>
      <c r="B16" s="37" t="e">
        <f t="shared" si="0"/>
        <v>#REF!</v>
      </c>
      <c r="C16" s="38" t="e">
        <f>IF(ISTEXT('Option A'!E114),0,IF('Option A'!#REF!&gt;'Option A'!#REF!,1,0))</f>
        <v>#REF!</v>
      </c>
      <c r="D16" s="38" t="e">
        <f>IF(ISTEXT('Option A'!E114),0,IF('Option A'!#REF!&gt;'Option A'!#REF!,1,0))</f>
        <v>#REF!</v>
      </c>
      <c r="E16" s="40" t="e">
        <f>IF('Option A'!#REF!="",1,0)</f>
        <v>#REF!</v>
      </c>
      <c r="G16" s="4" t="b">
        <f>IF(ISTEXT('Option A'!E114),(IF('Option A'!#REF!&gt;'Option A'!#REF!*'Option A'!#REF!*270,1,"")))</f>
        <v>0</v>
      </c>
      <c r="I16" s="39" t="e">
        <f t="shared" si="1"/>
        <v>#REF!</v>
      </c>
      <c r="J16" s="47" t="e">
        <f>IF('Option A'!#REF!="",0,1)</f>
        <v>#REF!</v>
      </c>
      <c r="K16" s="48" t="e">
        <f t="shared" si="2"/>
        <v>#REF!</v>
      </c>
    </row>
    <row r="17" spans="1:11" x14ac:dyDescent="0.2">
      <c r="A17" s="36" t="e">
        <f>IF('Option A'!D115="",0,1)+AND(IF('Option A'!#REF!="",0,1))+AND(IF('Option A'!#REF!="",0,1))+AND(IF('Option A'!#REF!="",0,1))</f>
        <v>#REF!</v>
      </c>
      <c r="B17" s="37" t="e">
        <f t="shared" si="0"/>
        <v>#REF!</v>
      </c>
      <c r="C17" s="38" t="e">
        <f>IF(ISTEXT('Option A'!E115),0,IF('Option A'!#REF!&gt;'Option A'!#REF!,1,0))</f>
        <v>#REF!</v>
      </c>
      <c r="D17" s="38" t="e">
        <f>IF(ISTEXT('Option A'!E115),0,IF('Option A'!#REF!&gt;'Option A'!#REF!,1,0))</f>
        <v>#REF!</v>
      </c>
      <c r="E17" s="40" t="e">
        <f>IF('Option A'!#REF!="",1,0)</f>
        <v>#REF!</v>
      </c>
      <c r="G17" s="4" t="b">
        <f>IF(ISTEXT('Option A'!E115),(IF('Option A'!#REF!&gt;'Option A'!#REF!*'Option A'!#REF!*270,1,"")))</f>
        <v>0</v>
      </c>
      <c r="I17" s="39" t="e">
        <f t="shared" si="1"/>
        <v>#REF!</v>
      </c>
      <c r="J17" s="47" t="e">
        <f>IF('Option A'!#REF!="",0,1)</f>
        <v>#REF!</v>
      </c>
      <c r="K17" s="48" t="e">
        <f t="shared" si="2"/>
        <v>#REF!</v>
      </c>
    </row>
    <row r="18" spans="1:11" x14ac:dyDescent="0.2">
      <c r="A18" s="36" t="e">
        <f>IF('Option A'!D116="",0,1)+AND(IF('Option A'!#REF!="",0,1))+AND(IF('Option A'!#REF!="",0,1))+AND(IF('Option A'!#REF!="",0,1))</f>
        <v>#REF!</v>
      </c>
      <c r="B18" s="37" t="e">
        <f t="shared" si="0"/>
        <v>#REF!</v>
      </c>
      <c r="C18" s="38" t="e">
        <f>IF(ISTEXT('Option A'!E116),0,IF('Option A'!#REF!&gt;'Option A'!#REF!,1,0))</f>
        <v>#REF!</v>
      </c>
      <c r="D18" s="38" t="e">
        <f>IF(ISTEXT('Option A'!E116),0,IF('Option A'!#REF!&gt;'Option A'!#REF!,1,0))</f>
        <v>#REF!</v>
      </c>
      <c r="E18" s="40" t="e">
        <f>IF('Option A'!#REF!="",1,0)</f>
        <v>#REF!</v>
      </c>
      <c r="G18" s="4" t="b">
        <f>IF(ISTEXT('Option A'!E116),(IF('Option A'!#REF!&gt;'Option A'!#REF!*'Option A'!#REF!*270,1,"")))</f>
        <v>0</v>
      </c>
      <c r="I18" s="39" t="e">
        <f t="shared" si="1"/>
        <v>#REF!</v>
      </c>
      <c r="J18" s="47" t="e">
        <f>IF('Option A'!#REF!="",0,1)</f>
        <v>#REF!</v>
      </c>
      <c r="K18" s="48" t="e">
        <f t="shared" si="2"/>
        <v>#REF!</v>
      </c>
    </row>
    <row r="19" spans="1:11" x14ac:dyDescent="0.2">
      <c r="A19" s="36" t="e">
        <f>IF('Option A'!D117="",0,1)+AND(IF('Option A'!#REF!="",0,1))+AND(IF('Option A'!#REF!="",0,1))+AND(IF('Option A'!#REF!="",0,1))</f>
        <v>#REF!</v>
      </c>
      <c r="B19" s="37" t="e">
        <f t="shared" si="0"/>
        <v>#REF!</v>
      </c>
      <c r="C19" s="38" t="e">
        <f>IF(ISTEXT('Option A'!E117),0,IF('Option A'!#REF!&gt;'Option A'!#REF!,1,0))</f>
        <v>#REF!</v>
      </c>
      <c r="D19" s="38" t="e">
        <f>IF(ISTEXT('Option A'!E117),0,IF('Option A'!#REF!&gt;'Option A'!#REF!,1,0))</f>
        <v>#REF!</v>
      </c>
      <c r="E19" s="40" t="e">
        <f>IF('Option A'!#REF!="",1,0)</f>
        <v>#REF!</v>
      </c>
      <c r="G19" s="4" t="b">
        <f>IF(ISTEXT('Option A'!E117),(IF('Option A'!#REF!&gt;'Option A'!#REF!*'Option A'!#REF!*270,1,"")))</f>
        <v>0</v>
      </c>
      <c r="I19" s="39" t="e">
        <f t="shared" si="1"/>
        <v>#REF!</v>
      </c>
      <c r="J19" s="47" t="e">
        <f>IF('Option A'!#REF!="",0,1)</f>
        <v>#REF!</v>
      </c>
      <c r="K19" s="48" t="e">
        <f t="shared" si="2"/>
        <v>#REF!</v>
      </c>
    </row>
    <row r="20" spans="1:11" x14ac:dyDescent="0.2">
      <c r="A20" s="36" t="e">
        <f>IF('Option A'!D118="",0,1)+AND(IF('Option A'!#REF!="",0,1))+AND(IF('Option A'!#REF!="",0,1))+AND(IF('Option A'!#REF!="",0,1))</f>
        <v>#REF!</v>
      </c>
      <c r="B20" s="37" t="e">
        <f t="shared" si="0"/>
        <v>#REF!</v>
      </c>
      <c r="C20" s="38" t="e">
        <f>IF(ISTEXT('Option A'!E118),0,IF('Option A'!#REF!&gt;'Option A'!#REF!,1,0))</f>
        <v>#REF!</v>
      </c>
      <c r="D20" s="38" t="e">
        <f>IF(ISTEXT('Option A'!E118),0,IF('Option A'!#REF!&gt;'Option A'!#REF!,1,0))</f>
        <v>#REF!</v>
      </c>
      <c r="E20" s="40" t="e">
        <f>IF('Option A'!#REF!="",1,0)</f>
        <v>#REF!</v>
      </c>
      <c r="G20" s="4" t="b">
        <f>IF(ISTEXT('Option A'!E118),(IF('Option A'!#REF!&gt;'Option A'!#REF!*'Option A'!#REF!*270,1,"")))</f>
        <v>0</v>
      </c>
      <c r="I20" s="39" t="e">
        <f t="shared" si="1"/>
        <v>#REF!</v>
      </c>
      <c r="J20" s="47" t="e">
        <f>IF('Option A'!#REF!="",0,1)</f>
        <v>#REF!</v>
      </c>
      <c r="K20" s="48" t="e">
        <f t="shared" si="2"/>
        <v>#REF!</v>
      </c>
    </row>
    <row r="21" spans="1:11" x14ac:dyDescent="0.2">
      <c r="A21" s="36" t="e">
        <f>IF('Option A'!D119="",0,1)+AND(IF('Option A'!#REF!="",0,1))+AND(IF('Option A'!#REF!="",0,1))+AND(IF('Option A'!#REF!="",0,1))</f>
        <v>#REF!</v>
      </c>
      <c r="B21" s="37" t="e">
        <f t="shared" si="0"/>
        <v>#REF!</v>
      </c>
      <c r="C21" s="38" t="e">
        <f>IF(ISTEXT('Option A'!E119),0,IF('Option A'!#REF!&gt;'Option A'!#REF!,1,0))</f>
        <v>#REF!</v>
      </c>
      <c r="D21" s="38" t="e">
        <f>IF(ISTEXT('Option A'!E119),0,IF('Option A'!#REF!&gt;'Option A'!#REF!,1,0))</f>
        <v>#REF!</v>
      </c>
      <c r="E21" s="40" t="e">
        <f>IF('Option A'!#REF!="",1,0)</f>
        <v>#REF!</v>
      </c>
      <c r="G21" s="4" t="b">
        <f>IF(ISTEXT('Option A'!E119),(IF('Option A'!#REF!&gt;'Option A'!#REF!*'Option A'!#REF!*270,1,"")))</f>
        <v>0</v>
      </c>
      <c r="I21" s="39" t="e">
        <f t="shared" si="1"/>
        <v>#REF!</v>
      </c>
      <c r="J21" s="47" t="e">
        <f>IF('Option A'!#REF!="",0,1)</f>
        <v>#REF!</v>
      </c>
      <c r="K21" s="48" t="e">
        <f t="shared" si="2"/>
        <v>#REF!</v>
      </c>
    </row>
    <row r="22" spans="1:11" x14ac:dyDescent="0.2">
      <c r="A22" s="36" t="e">
        <f>IF('Option A'!D120="",0,1)+AND(IF('Option A'!#REF!="",0,1))+AND(IF('Option A'!#REF!="",0,1))+AND(IF('Option A'!#REF!="",0,1))</f>
        <v>#REF!</v>
      </c>
      <c r="B22" s="37" t="e">
        <f t="shared" si="0"/>
        <v>#REF!</v>
      </c>
      <c r="C22" s="38" t="e">
        <f>IF(ISTEXT('Option A'!E120),0,IF('Option A'!#REF!&gt;'Option A'!#REF!,1,0))</f>
        <v>#REF!</v>
      </c>
      <c r="D22" s="38" t="e">
        <f>IF(ISTEXT('Option A'!E120),0,IF('Option A'!#REF!&gt;'Option A'!#REF!,1,0))</f>
        <v>#REF!</v>
      </c>
      <c r="E22" s="40" t="e">
        <f>IF('Option A'!#REF!="",1,0)</f>
        <v>#REF!</v>
      </c>
      <c r="G22" s="4" t="b">
        <f>IF(ISTEXT('Option A'!E120),(IF('Option A'!#REF!&gt;'Option A'!#REF!*'Option A'!#REF!*270,1,"")))</f>
        <v>0</v>
      </c>
      <c r="I22" s="39" t="e">
        <f t="shared" si="1"/>
        <v>#REF!</v>
      </c>
      <c r="J22" s="47" t="e">
        <f>IF('Option A'!#REF!="",0,1)</f>
        <v>#REF!</v>
      </c>
      <c r="K22" s="48" t="e">
        <f t="shared" si="2"/>
        <v>#REF!</v>
      </c>
    </row>
    <row r="23" spans="1:11" x14ac:dyDescent="0.2">
      <c r="A23" s="36" t="e">
        <f>IF('Option A'!D121="",0,1)+AND(IF('Option A'!#REF!="",0,1))+AND(IF('Option A'!#REF!="",0,1))+AND(IF('Option A'!#REF!="",0,1))</f>
        <v>#REF!</v>
      </c>
      <c r="B23" s="37" t="e">
        <f t="shared" si="0"/>
        <v>#REF!</v>
      </c>
      <c r="C23" s="38" t="e">
        <f>IF(ISTEXT('Option A'!E121),0,IF('Option A'!#REF!&gt;'Option A'!#REF!,1,0))</f>
        <v>#REF!</v>
      </c>
      <c r="D23" s="38" t="e">
        <f>IF(ISTEXT('Option A'!E121),0,IF('Option A'!#REF!&gt;'Option A'!#REF!,1,0))</f>
        <v>#REF!</v>
      </c>
      <c r="E23" s="40" t="e">
        <f>IF('Option A'!#REF!="",1,0)</f>
        <v>#REF!</v>
      </c>
      <c r="G23" s="4" t="b">
        <f>IF(ISTEXT('Option A'!E121),(IF('Option A'!#REF!&gt;'Option A'!#REF!*'Option A'!#REF!*270,1,"")))</f>
        <v>0</v>
      </c>
      <c r="I23" s="39" t="e">
        <f t="shared" si="1"/>
        <v>#REF!</v>
      </c>
      <c r="J23" s="47" t="e">
        <f>IF('Option A'!#REF!="",0,1)</f>
        <v>#REF!</v>
      </c>
      <c r="K23" s="48" t="e">
        <f t="shared" si="2"/>
        <v>#REF!</v>
      </c>
    </row>
    <row r="24" spans="1:11" x14ac:dyDescent="0.2">
      <c r="A24" s="36" t="e">
        <f>IF('Option A'!D122="",0,1)+AND(IF('Option A'!#REF!="",0,1))+AND(IF('Option A'!#REF!="",0,1))+AND(IF('Option A'!#REF!="",0,1))</f>
        <v>#REF!</v>
      </c>
      <c r="B24" s="37" t="e">
        <f t="shared" ref="B24:B39" si="3">IF(A24&gt;1,1,0)</f>
        <v>#REF!</v>
      </c>
      <c r="C24" s="38" t="e">
        <f>IF(ISTEXT('Option A'!E122),0,IF('Option A'!#REF!&gt;'Option A'!#REF!,1,0))</f>
        <v>#REF!</v>
      </c>
      <c r="D24" s="38" t="e">
        <f>IF(ISTEXT('Option A'!E122),0,IF('Option A'!#REF!&gt;'Option A'!#REF!,1,0))</f>
        <v>#REF!</v>
      </c>
      <c r="E24" s="40" t="e">
        <f>IF('Option A'!#REF!="",1,0)</f>
        <v>#REF!</v>
      </c>
      <c r="G24" s="4" t="b">
        <f>IF(ISTEXT('Option A'!E122),(IF('Option A'!#REF!&gt;'Option A'!#REF!*'Option A'!#REF!*270,1,"")))</f>
        <v>0</v>
      </c>
      <c r="I24" s="39" t="e">
        <f t="shared" ref="I24:I39" si="4">IF(J24+K24=2,1,"")</f>
        <v>#REF!</v>
      </c>
      <c r="J24" s="47" t="e">
        <f>IF('Option A'!#REF!="",0,1)</f>
        <v>#REF!</v>
      </c>
      <c r="K24" s="48" t="e">
        <f t="shared" ref="K24:K39" si="5">IF(A24=0,1,0)</f>
        <v>#REF!</v>
      </c>
    </row>
    <row r="25" spans="1:11" x14ac:dyDescent="0.2">
      <c r="A25" s="36" t="e">
        <f>IF('Option A'!D123="",0,1)+AND(IF('Option A'!#REF!="",0,1))+AND(IF('Option A'!#REF!="",0,1))+AND(IF('Option A'!#REF!="",0,1))</f>
        <v>#REF!</v>
      </c>
      <c r="B25" s="37" t="e">
        <f t="shared" si="3"/>
        <v>#REF!</v>
      </c>
      <c r="C25" s="38" t="e">
        <f>IF(ISTEXT('Option A'!E123),0,IF('Option A'!#REF!&gt;'Option A'!#REF!,1,0))</f>
        <v>#REF!</v>
      </c>
      <c r="D25" s="38" t="e">
        <f>IF(ISTEXT('Option A'!E123),0,IF('Option A'!#REF!&gt;'Option A'!#REF!,1,0))</f>
        <v>#REF!</v>
      </c>
      <c r="E25" s="40" t="e">
        <f>IF('Option A'!#REF!="",1,0)</f>
        <v>#REF!</v>
      </c>
      <c r="G25" s="4" t="b">
        <f>IF(ISTEXT('Option A'!E123),(IF('Option A'!#REF!&gt;'Option A'!#REF!*'Option A'!#REF!*270,1,"")))</f>
        <v>0</v>
      </c>
      <c r="I25" s="39" t="e">
        <f t="shared" si="4"/>
        <v>#REF!</v>
      </c>
      <c r="J25" s="47" t="e">
        <f>IF('Option A'!#REF!="",0,1)</f>
        <v>#REF!</v>
      </c>
      <c r="K25" s="48" t="e">
        <f t="shared" si="5"/>
        <v>#REF!</v>
      </c>
    </row>
    <row r="26" spans="1:11" x14ac:dyDescent="0.2">
      <c r="A26" s="36" t="e">
        <f>IF('Option A'!D124="",0,1)+AND(IF('Option A'!#REF!="",0,1))+AND(IF('Option A'!#REF!="",0,1))+AND(IF('Option A'!#REF!="",0,1))</f>
        <v>#REF!</v>
      </c>
      <c r="B26" s="37" t="e">
        <f t="shared" si="3"/>
        <v>#REF!</v>
      </c>
      <c r="C26" s="38" t="e">
        <f>IF(ISTEXT('Option A'!E124),0,IF('Option A'!#REF!&gt;'Option A'!#REF!,1,0))</f>
        <v>#REF!</v>
      </c>
      <c r="D26" s="38" t="e">
        <f>IF(ISTEXT('Option A'!E124),0,IF('Option A'!#REF!&gt;'Option A'!#REF!,1,0))</f>
        <v>#REF!</v>
      </c>
      <c r="E26" s="40" t="e">
        <f>IF('Option A'!#REF!="",1,0)</f>
        <v>#REF!</v>
      </c>
      <c r="G26" s="4" t="b">
        <f>IF(ISTEXT('Option A'!E124),(IF('Option A'!#REF!&gt;'Option A'!#REF!*'Option A'!#REF!*270,1,"")))</f>
        <v>0</v>
      </c>
      <c r="I26" s="39" t="e">
        <f t="shared" si="4"/>
        <v>#REF!</v>
      </c>
      <c r="J26" s="47" t="e">
        <f>IF('Option A'!#REF!="",0,1)</f>
        <v>#REF!</v>
      </c>
      <c r="K26" s="48" t="e">
        <f t="shared" si="5"/>
        <v>#REF!</v>
      </c>
    </row>
    <row r="27" spans="1:11" x14ac:dyDescent="0.2">
      <c r="A27" s="36" t="e">
        <f>IF('Option A'!D125="",0,1)+AND(IF('Option A'!#REF!="",0,1))+AND(IF('Option A'!#REF!="",0,1))+AND(IF('Option A'!#REF!="",0,1))</f>
        <v>#REF!</v>
      </c>
      <c r="B27" s="37" t="e">
        <f t="shared" si="3"/>
        <v>#REF!</v>
      </c>
      <c r="C27" s="38" t="e">
        <f>IF(ISTEXT('Option A'!E125),0,IF('Option A'!#REF!&gt;'Option A'!#REF!,1,0))</f>
        <v>#REF!</v>
      </c>
      <c r="D27" s="38" t="e">
        <f>IF(ISTEXT('Option A'!E125),0,IF('Option A'!#REF!&gt;'Option A'!#REF!,1,0))</f>
        <v>#REF!</v>
      </c>
      <c r="E27" s="40" t="e">
        <f>IF('Option A'!#REF!="",1,0)</f>
        <v>#REF!</v>
      </c>
      <c r="G27" s="4" t="b">
        <f>IF(ISTEXT('Option A'!E125),(IF('Option A'!#REF!&gt;'Option A'!#REF!*'Option A'!#REF!*270,1,"")))</f>
        <v>0</v>
      </c>
      <c r="I27" s="39" t="e">
        <f t="shared" si="4"/>
        <v>#REF!</v>
      </c>
      <c r="J27" s="47" t="e">
        <f>IF('Option A'!#REF!="",0,1)</f>
        <v>#REF!</v>
      </c>
      <c r="K27" s="48" t="e">
        <f t="shared" si="5"/>
        <v>#REF!</v>
      </c>
    </row>
    <row r="28" spans="1:11" x14ac:dyDescent="0.2">
      <c r="A28" s="36" t="e">
        <f>IF('Option A'!D126="",0,1)+AND(IF('Option A'!#REF!="",0,1))+AND(IF('Option A'!#REF!="",0,1))+AND(IF('Option A'!#REF!="",0,1))</f>
        <v>#REF!</v>
      </c>
      <c r="B28" s="37" t="e">
        <f t="shared" si="3"/>
        <v>#REF!</v>
      </c>
      <c r="C28" s="38" t="e">
        <f>IF(ISTEXT('Option A'!E126),0,IF('Option A'!#REF!&gt;'Option A'!#REF!,1,0))</f>
        <v>#REF!</v>
      </c>
      <c r="D28" s="38" t="e">
        <f>IF(ISTEXT('Option A'!E126),0,IF('Option A'!#REF!&gt;'Option A'!#REF!,1,0))</f>
        <v>#REF!</v>
      </c>
      <c r="E28" s="40" t="e">
        <f>IF('Option A'!#REF!="",1,0)</f>
        <v>#REF!</v>
      </c>
      <c r="G28" s="4" t="b">
        <f>IF(ISTEXT('Option A'!E126),(IF('Option A'!#REF!&gt;'Option A'!#REF!*'Option A'!#REF!*270,1,"")))</f>
        <v>0</v>
      </c>
      <c r="I28" s="39" t="e">
        <f t="shared" si="4"/>
        <v>#REF!</v>
      </c>
      <c r="J28" s="47" t="e">
        <f>IF('Option A'!#REF!="",0,1)</f>
        <v>#REF!</v>
      </c>
      <c r="K28" s="48" t="e">
        <f t="shared" si="5"/>
        <v>#REF!</v>
      </c>
    </row>
    <row r="29" spans="1:11" x14ac:dyDescent="0.2">
      <c r="A29" s="36" t="e">
        <f>IF('Option A'!#REF!="",0,1)+AND(IF('Option A'!#REF!="",0,1))+AND(IF('Option A'!#REF!="",0,1))+AND(IF('Option A'!#REF!="",0,1))</f>
        <v>#REF!</v>
      </c>
      <c r="B29" s="37" t="e">
        <f t="shared" si="3"/>
        <v>#REF!</v>
      </c>
      <c r="C29" s="38" t="e">
        <f>IF(ISTEXT('Option A'!#REF!),0,IF('Option A'!#REF!&gt;'Option A'!#REF!,1,0))</f>
        <v>#REF!</v>
      </c>
      <c r="D29" s="38" t="e">
        <f>IF(ISTEXT('Option A'!#REF!),0,IF('Option A'!#REF!&gt;'Option A'!#REF!,1,0))</f>
        <v>#REF!</v>
      </c>
      <c r="E29" s="40" t="e">
        <f>IF('Option A'!#REF!="",1,0)</f>
        <v>#REF!</v>
      </c>
      <c r="G29" s="4" t="b">
        <f>IF(ISTEXT('Option A'!#REF!),(IF('Option A'!#REF!&gt;'Option A'!#REF!*'Option A'!#REF!*270,1,"")))</f>
        <v>0</v>
      </c>
      <c r="I29" s="39" t="e">
        <f t="shared" si="4"/>
        <v>#REF!</v>
      </c>
      <c r="J29" s="47" t="e">
        <f>IF('Option A'!#REF!="",0,1)</f>
        <v>#REF!</v>
      </c>
      <c r="K29" s="48" t="e">
        <f t="shared" si="5"/>
        <v>#REF!</v>
      </c>
    </row>
    <row r="30" spans="1:11" x14ac:dyDescent="0.2">
      <c r="A30" s="36" t="e">
        <f>IF('Option A'!#REF!="",0,1)+AND(IF('Option A'!#REF!="",0,1))+AND(IF('Option A'!#REF!="",0,1))+AND(IF('Option A'!#REF!="",0,1))</f>
        <v>#REF!</v>
      </c>
      <c r="B30" s="37" t="e">
        <f t="shared" si="3"/>
        <v>#REF!</v>
      </c>
      <c r="C30" s="38" t="e">
        <f>IF(ISTEXT('Option A'!#REF!),0,IF('Option A'!#REF!&gt;'Option A'!#REF!,1,0))</f>
        <v>#REF!</v>
      </c>
      <c r="D30" s="38" t="e">
        <f>IF(ISTEXT('Option A'!#REF!),0,IF('Option A'!#REF!&gt;'Option A'!#REF!,1,0))</f>
        <v>#REF!</v>
      </c>
      <c r="E30" s="40" t="e">
        <f>IF('Option A'!#REF!="",1,0)</f>
        <v>#REF!</v>
      </c>
      <c r="G30" s="4" t="b">
        <f>IF(ISTEXT('Option A'!#REF!),(IF('Option A'!#REF!&gt;'Option A'!#REF!*'Option A'!#REF!*270,1,"")))</f>
        <v>0</v>
      </c>
      <c r="I30" s="39" t="e">
        <f t="shared" si="4"/>
        <v>#REF!</v>
      </c>
      <c r="J30" s="47" t="e">
        <f>IF('Option A'!#REF!="",0,1)</f>
        <v>#REF!</v>
      </c>
      <c r="K30" s="48" t="e">
        <f t="shared" si="5"/>
        <v>#REF!</v>
      </c>
    </row>
    <row r="31" spans="1:11" x14ac:dyDescent="0.2">
      <c r="A31" s="36" t="e">
        <f>IF('Option A'!#REF!="",0,1)+AND(IF('Option A'!#REF!="",0,1))+AND(IF('Option A'!#REF!="",0,1))+AND(IF('Option A'!#REF!="",0,1))</f>
        <v>#REF!</v>
      </c>
      <c r="B31" s="37" t="e">
        <f t="shared" si="3"/>
        <v>#REF!</v>
      </c>
      <c r="C31" s="38" t="e">
        <f>IF(ISTEXT('Option A'!#REF!),0,IF('Option A'!#REF!&gt;'Option A'!#REF!,1,0))</f>
        <v>#REF!</v>
      </c>
      <c r="D31" s="38" t="e">
        <f>IF(ISTEXT('Option A'!#REF!),0,IF('Option A'!#REF!&gt;'Option A'!#REF!,1,0))</f>
        <v>#REF!</v>
      </c>
      <c r="E31" s="40" t="e">
        <f>IF('Option A'!#REF!="",1,0)</f>
        <v>#REF!</v>
      </c>
      <c r="G31" s="4" t="b">
        <f>IF(ISTEXT('Option A'!#REF!),(IF('Option A'!#REF!&gt;'Option A'!#REF!*'Option A'!#REF!*270,1,"")))</f>
        <v>0</v>
      </c>
      <c r="I31" s="39" t="e">
        <f t="shared" si="4"/>
        <v>#REF!</v>
      </c>
      <c r="J31" s="47" t="e">
        <f>IF('Option A'!#REF!="",0,1)</f>
        <v>#REF!</v>
      </c>
      <c r="K31" s="48" t="e">
        <f t="shared" si="5"/>
        <v>#REF!</v>
      </c>
    </row>
    <row r="32" spans="1:11" x14ac:dyDescent="0.2">
      <c r="A32" s="36" t="e">
        <f>IF('Option A'!D127="",0,1)+AND(IF('Option A'!#REF!="",0,1))+AND(IF('Option A'!#REF!="",0,1))+AND(IF('Option A'!#REF!="",0,1))</f>
        <v>#REF!</v>
      </c>
      <c r="B32" s="37" t="e">
        <f t="shared" si="3"/>
        <v>#REF!</v>
      </c>
      <c r="C32" s="38" t="e">
        <f>IF(ISTEXT('Option A'!E127),0,IF('Option A'!#REF!&gt;'Option A'!#REF!,1,0))</f>
        <v>#REF!</v>
      </c>
      <c r="D32" s="38" t="e">
        <f>IF(ISTEXT('Option A'!E127),0,IF('Option A'!#REF!&gt;'Option A'!#REF!,1,0))</f>
        <v>#REF!</v>
      </c>
      <c r="E32" s="40" t="e">
        <f>IF('Option A'!#REF!="",1,0)</f>
        <v>#REF!</v>
      </c>
      <c r="G32" s="4" t="b">
        <f>IF(ISTEXT('Option A'!E127),(IF('Option A'!#REF!&gt;'Option A'!#REF!*'Option A'!#REF!*270,1,"")))</f>
        <v>0</v>
      </c>
      <c r="I32" s="39" t="e">
        <f t="shared" si="4"/>
        <v>#REF!</v>
      </c>
      <c r="J32" s="47" t="e">
        <f>IF('Option A'!#REF!="",0,1)</f>
        <v>#REF!</v>
      </c>
      <c r="K32" s="48" t="e">
        <f t="shared" si="5"/>
        <v>#REF!</v>
      </c>
    </row>
    <row r="33" spans="1:11" x14ac:dyDescent="0.2">
      <c r="A33" s="36" t="e">
        <f>IF('Option A'!D128="",0,1)+AND(IF('Option A'!#REF!="",0,1))+AND(IF('Option A'!#REF!="",0,1))+AND(IF('Option A'!#REF!="",0,1))</f>
        <v>#REF!</v>
      </c>
      <c r="B33" s="37" t="e">
        <f t="shared" si="3"/>
        <v>#REF!</v>
      </c>
      <c r="C33" s="38" t="e">
        <f>IF(ISTEXT('Option A'!E128),0,IF('Option A'!#REF!&gt;'Option A'!#REF!,1,0))</f>
        <v>#REF!</v>
      </c>
      <c r="D33" s="38" t="e">
        <f>IF(ISTEXT('Option A'!E128),0,IF('Option A'!#REF!&gt;'Option A'!#REF!,1,0))</f>
        <v>#REF!</v>
      </c>
      <c r="E33" s="40" t="e">
        <f>IF('Option A'!#REF!="",1,0)</f>
        <v>#REF!</v>
      </c>
      <c r="G33" s="4" t="b">
        <f>IF(ISTEXT('Option A'!E128),(IF('Option A'!#REF!&gt;'Option A'!#REF!*'Option A'!#REF!*270,1,"")))</f>
        <v>0</v>
      </c>
      <c r="I33" s="39" t="e">
        <f t="shared" si="4"/>
        <v>#REF!</v>
      </c>
      <c r="J33" s="47" t="e">
        <f>IF('Option A'!#REF!="",0,1)</f>
        <v>#REF!</v>
      </c>
      <c r="K33" s="48" t="e">
        <f t="shared" si="5"/>
        <v>#REF!</v>
      </c>
    </row>
    <row r="34" spans="1:11" x14ac:dyDescent="0.2">
      <c r="A34" s="36" t="e">
        <f>IF('Option A'!D129="",0,1)+AND(IF('Option A'!#REF!="",0,1))+AND(IF('Option A'!#REF!="",0,1))+AND(IF('Option A'!#REF!="",0,1))</f>
        <v>#REF!</v>
      </c>
      <c r="B34" s="37" t="e">
        <f t="shared" si="3"/>
        <v>#REF!</v>
      </c>
      <c r="C34" s="38" t="e">
        <f>IF(ISTEXT('Option A'!E129),0,IF('Option A'!#REF!&gt;'Option A'!#REF!,1,0))</f>
        <v>#REF!</v>
      </c>
      <c r="D34" s="38" t="e">
        <f>IF(ISTEXT('Option A'!E129),0,IF('Option A'!#REF!&gt;'Option A'!#REF!,1,0))</f>
        <v>#REF!</v>
      </c>
      <c r="E34" s="40" t="e">
        <f>IF('Option A'!#REF!="",1,0)</f>
        <v>#REF!</v>
      </c>
      <c r="G34" s="4" t="b">
        <f>IF(ISTEXT('Option A'!E129),(IF('Option A'!#REF!&gt;'Option A'!#REF!*'Option A'!#REF!*270,1,"")))</f>
        <v>0</v>
      </c>
      <c r="I34" s="39" t="e">
        <f t="shared" si="4"/>
        <v>#REF!</v>
      </c>
      <c r="J34" s="47" t="e">
        <f>IF('Option A'!#REF!="",0,1)</f>
        <v>#REF!</v>
      </c>
      <c r="K34" s="48" t="e">
        <f t="shared" si="5"/>
        <v>#REF!</v>
      </c>
    </row>
    <row r="35" spans="1:11" x14ac:dyDescent="0.2">
      <c r="A35" s="36" t="e">
        <f>IF('Option A'!D130="",0,1)+AND(IF('Option A'!#REF!="",0,1))+AND(IF('Option A'!#REF!="",0,1))+AND(IF('Option A'!#REF!="",0,1))</f>
        <v>#REF!</v>
      </c>
      <c r="B35" s="37" t="e">
        <f t="shared" si="3"/>
        <v>#REF!</v>
      </c>
      <c r="C35" s="38" t="e">
        <f>IF(ISTEXT('Option A'!E130),0,IF('Option A'!#REF!&gt;'Option A'!#REF!,1,0))</f>
        <v>#REF!</v>
      </c>
      <c r="D35" s="38" t="e">
        <f>IF(ISTEXT('Option A'!E130),0,IF('Option A'!#REF!&gt;'Option A'!#REF!,1,0))</f>
        <v>#REF!</v>
      </c>
      <c r="E35" s="40" t="e">
        <f>IF('Option A'!#REF!="",1,0)</f>
        <v>#REF!</v>
      </c>
      <c r="G35" s="4" t="b">
        <f>IF(ISTEXT('Option A'!E130),(IF('Option A'!#REF!&gt;'Option A'!#REF!*'Option A'!#REF!*270,1,"")))</f>
        <v>0</v>
      </c>
      <c r="I35" s="39" t="e">
        <f t="shared" si="4"/>
        <v>#REF!</v>
      </c>
      <c r="J35" s="47" t="e">
        <f>IF('Option A'!#REF!="",0,1)</f>
        <v>#REF!</v>
      </c>
      <c r="K35" s="48" t="e">
        <f t="shared" si="5"/>
        <v>#REF!</v>
      </c>
    </row>
    <row r="36" spans="1:11" x14ac:dyDescent="0.2">
      <c r="A36" s="36" t="e">
        <f>IF('Option A'!D131="",0,1)+AND(IF('Option A'!#REF!="",0,1))+AND(IF('Option A'!#REF!="",0,1))+AND(IF('Option A'!#REF!="",0,1))</f>
        <v>#REF!</v>
      </c>
      <c r="B36" s="37" t="e">
        <f t="shared" si="3"/>
        <v>#REF!</v>
      </c>
      <c r="C36" s="38" t="e">
        <f>IF(ISTEXT('Option A'!E131),0,IF('Option A'!#REF!&gt;'Option A'!#REF!,1,0))</f>
        <v>#REF!</v>
      </c>
      <c r="D36" s="38" t="e">
        <f>IF(ISTEXT('Option A'!E131),0,IF('Option A'!#REF!&gt;'Option A'!#REF!,1,0))</f>
        <v>#REF!</v>
      </c>
      <c r="E36" s="40" t="e">
        <f>IF('Option A'!#REF!="",1,0)</f>
        <v>#REF!</v>
      </c>
      <c r="G36" s="4" t="b">
        <f>IF(ISTEXT('Option A'!E131),(IF('Option A'!#REF!&gt;'Option A'!#REF!*'Option A'!#REF!*270,1,"")))</f>
        <v>0</v>
      </c>
      <c r="I36" s="39" t="e">
        <f t="shared" si="4"/>
        <v>#REF!</v>
      </c>
      <c r="J36" s="47" t="e">
        <f>IF('Option A'!#REF!="",0,1)</f>
        <v>#REF!</v>
      </c>
      <c r="K36" s="48" t="e">
        <f t="shared" si="5"/>
        <v>#REF!</v>
      </c>
    </row>
    <row r="37" spans="1:11" x14ac:dyDescent="0.2">
      <c r="A37" s="36" t="e">
        <f>IF('Option A'!D132="",0,1)+AND(IF('Option A'!#REF!="",0,1))+AND(IF('Option A'!#REF!="",0,1))+AND(IF('Option A'!#REF!="",0,1))</f>
        <v>#REF!</v>
      </c>
      <c r="B37" s="37" t="e">
        <f t="shared" si="3"/>
        <v>#REF!</v>
      </c>
      <c r="C37" s="38" t="e">
        <f>IF(ISTEXT('Option A'!E132),0,IF('Option A'!#REF!&gt;'Option A'!#REF!,1,0))</f>
        <v>#REF!</v>
      </c>
      <c r="D37" s="38" t="e">
        <f>IF(ISTEXT('Option A'!E132),0,IF('Option A'!#REF!&gt;'Option A'!#REF!,1,0))</f>
        <v>#REF!</v>
      </c>
      <c r="E37" s="40" t="e">
        <f>IF('Option A'!#REF!="",1,0)</f>
        <v>#REF!</v>
      </c>
      <c r="G37" s="4" t="b">
        <f>IF(ISTEXT('Option A'!E132),(IF('Option A'!#REF!&gt;'Option A'!#REF!*'Option A'!#REF!*270,1,"")))</f>
        <v>0</v>
      </c>
      <c r="I37" s="39" t="e">
        <f t="shared" si="4"/>
        <v>#REF!</v>
      </c>
      <c r="J37" s="47" t="e">
        <f>IF('Option A'!#REF!="",0,1)</f>
        <v>#REF!</v>
      </c>
      <c r="K37" s="48" t="e">
        <f t="shared" si="5"/>
        <v>#REF!</v>
      </c>
    </row>
    <row r="38" spans="1:11" x14ac:dyDescent="0.2">
      <c r="A38" s="36" t="e">
        <f>IF('Option A'!D133="",0,1)+AND(IF('Option A'!#REF!="",0,1))+AND(IF('Option A'!#REF!="",0,1))+AND(IF('Option A'!#REF!="",0,1))</f>
        <v>#REF!</v>
      </c>
      <c r="B38" s="37" t="e">
        <f t="shared" si="3"/>
        <v>#REF!</v>
      </c>
      <c r="C38" s="38" t="e">
        <f>IF(ISTEXT('Option A'!E133),0,IF('Option A'!#REF!&gt;'Option A'!#REF!,1,0))</f>
        <v>#REF!</v>
      </c>
      <c r="D38" s="38" t="e">
        <f>IF(ISTEXT('Option A'!E133),0,IF('Option A'!#REF!&gt;'Option A'!#REF!,1,0))</f>
        <v>#REF!</v>
      </c>
      <c r="E38" s="40" t="e">
        <f>IF('Option A'!#REF!="",1,0)</f>
        <v>#REF!</v>
      </c>
      <c r="G38" s="4" t="b">
        <f>IF(ISTEXT('Option A'!E133),(IF('Option A'!#REF!&gt;'Option A'!#REF!*'Option A'!#REF!*270,1,"")))</f>
        <v>0</v>
      </c>
      <c r="I38" s="39" t="e">
        <f t="shared" si="4"/>
        <v>#REF!</v>
      </c>
      <c r="J38" s="47" t="e">
        <f>IF('Option A'!#REF!="",0,1)</f>
        <v>#REF!</v>
      </c>
      <c r="K38" s="48" t="e">
        <f t="shared" si="5"/>
        <v>#REF!</v>
      </c>
    </row>
    <row r="39" spans="1:11" x14ac:dyDescent="0.2">
      <c r="A39" s="36" t="e">
        <f>IF('Option A'!D134="",0,1)+AND(IF('Option A'!#REF!="",0,1))+AND(IF('Option A'!#REF!="",0,1))+AND(IF('Option A'!#REF!="",0,1))</f>
        <v>#REF!</v>
      </c>
      <c r="B39" s="37" t="e">
        <f t="shared" si="3"/>
        <v>#REF!</v>
      </c>
      <c r="C39" s="38" t="e">
        <f>IF(ISTEXT('Option A'!E134),0,IF('Option A'!#REF!&gt;'Option A'!#REF!,1,0))</f>
        <v>#REF!</v>
      </c>
      <c r="D39" s="38" t="e">
        <f>IF(ISTEXT('Option A'!E134),0,IF('Option A'!#REF!&gt;'Option A'!#REF!,1,0))</f>
        <v>#REF!</v>
      </c>
      <c r="E39" s="40" t="e">
        <f>IF('Option A'!#REF!="",1,0)</f>
        <v>#REF!</v>
      </c>
      <c r="G39" s="4" t="b">
        <f>IF(ISTEXT('Option A'!E134),(IF('Option A'!#REF!&gt;'Option A'!#REF!*'Option A'!#REF!*270,1,"")))</f>
        <v>0</v>
      </c>
      <c r="I39" s="39" t="e">
        <f t="shared" si="4"/>
        <v>#REF!</v>
      </c>
      <c r="J39" s="47" t="e">
        <f>IF('Option A'!#REF!="",0,1)</f>
        <v>#REF!</v>
      </c>
      <c r="K39" s="48" t="e">
        <f t="shared" si="5"/>
        <v>#REF!</v>
      </c>
    </row>
    <row r="40" spans="1:11" x14ac:dyDescent="0.2">
      <c r="A40" s="36" t="e">
        <f>IF('Option A'!D135="",0,1)+AND(IF('Option A'!#REF!="",0,1))+AND(IF('Option A'!#REF!="",0,1))+AND(IF('Option A'!#REF!="",0,1))</f>
        <v>#REF!</v>
      </c>
      <c r="B40" s="37" t="e">
        <f t="shared" ref="B40:B55" si="6">IF(A40&gt;1,1,0)</f>
        <v>#REF!</v>
      </c>
      <c r="C40" s="38" t="e">
        <f>IF(ISTEXT('Option A'!E135),0,IF('Option A'!#REF!&gt;'Option A'!#REF!,1,0))</f>
        <v>#REF!</v>
      </c>
      <c r="D40" s="38" t="e">
        <f>IF(ISTEXT('Option A'!E135),0,IF('Option A'!#REF!&gt;'Option A'!#REF!,1,0))</f>
        <v>#REF!</v>
      </c>
      <c r="E40" s="40" t="e">
        <f>IF('Option A'!#REF!="",1,0)</f>
        <v>#REF!</v>
      </c>
      <c r="G40" s="4" t="b">
        <f>IF(ISTEXT('Option A'!E135),(IF('Option A'!#REF!&gt;'Option A'!#REF!*'Option A'!#REF!*270,1,"")))</f>
        <v>0</v>
      </c>
      <c r="I40" s="39" t="e">
        <f t="shared" ref="I40:I55" si="7">IF(J40+K40=2,1,"")</f>
        <v>#REF!</v>
      </c>
      <c r="J40" s="47" t="e">
        <f>IF('Option A'!#REF!="",0,1)</f>
        <v>#REF!</v>
      </c>
      <c r="K40" s="48" t="e">
        <f t="shared" ref="K40:K55" si="8">IF(A40=0,1,0)</f>
        <v>#REF!</v>
      </c>
    </row>
    <row r="41" spans="1:11" x14ac:dyDescent="0.2">
      <c r="A41" s="36" t="e">
        <f>IF('Option A'!D136="",0,1)+AND(IF('Option A'!#REF!="",0,1))+AND(IF('Option A'!#REF!="",0,1))+AND(IF('Option A'!#REF!="",0,1))</f>
        <v>#REF!</v>
      </c>
      <c r="B41" s="37" t="e">
        <f t="shared" si="6"/>
        <v>#REF!</v>
      </c>
      <c r="C41" s="38" t="e">
        <f>IF(ISTEXT('Option A'!E136),0,IF('Option A'!#REF!&gt;'Option A'!#REF!,1,0))</f>
        <v>#REF!</v>
      </c>
      <c r="D41" s="38" t="e">
        <f>IF(ISTEXT('Option A'!E136),0,IF('Option A'!#REF!&gt;'Option A'!#REF!,1,0))</f>
        <v>#REF!</v>
      </c>
      <c r="E41" s="40" t="e">
        <f>IF('Option A'!#REF!="",1,0)</f>
        <v>#REF!</v>
      </c>
      <c r="G41" s="4" t="b">
        <f>IF(ISTEXT('Option A'!E136),(IF('Option A'!#REF!&gt;'Option A'!#REF!*'Option A'!#REF!*270,1,"")))</f>
        <v>0</v>
      </c>
      <c r="I41" s="39" t="e">
        <f t="shared" si="7"/>
        <v>#REF!</v>
      </c>
      <c r="J41" s="47" t="e">
        <f>IF('Option A'!#REF!="",0,1)</f>
        <v>#REF!</v>
      </c>
      <c r="K41" s="48" t="e">
        <f t="shared" si="8"/>
        <v>#REF!</v>
      </c>
    </row>
    <row r="42" spans="1:11" x14ac:dyDescent="0.2">
      <c r="A42" s="36" t="e">
        <f>IF('Option A'!D137="",0,1)+AND(IF('Option A'!#REF!="",0,1))+AND(IF('Option A'!#REF!="",0,1))+AND(IF('Option A'!#REF!="",0,1))</f>
        <v>#REF!</v>
      </c>
      <c r="B42" s="37" t="e">
        <f t="shared" si="6"/>
        <v>#REF!</v>
      </c>
      <c r="C42" s="38" t="e">
        <f>IF(ISTEXT('Option A'!E137),0,IF('Option A'!#REF!&gt;'Option A'!#REF!,1,0))</f>
        <v>#REF!</v>
      </c>
      <c r="D42" s="38" t="e">
        <f>IF(ISTEXT('Option A'!E137),0,IF('Option A'!#REF!&gt;'Option A'!#REF!,1,0))</f>
        <v>#REF!</v>
      </c>
      <c r="E42" s="40" t="e">
        <f>IF('Option A'!#REF!="",1,0)</f>
        <v>#REF!</v>
      </c>
      <c r="G42" s="4" t="b">
        <f>IF(ISTEXT('Option A'!E137),(IF('Option A'!#REF!&gt;'Option A'!#REF!*'Option A'!#REF!*270,1,"")))</f>
        <v>0</v>
      </c>
      <c r="I42" s="39" t="e">
        <f t="shared" si="7"/>
        <v>#REF!</v>
      </c>
      <c r="J42" s="47" t="e">
        <f>IF('Option A'!#REF!="",0,1)</f>
        <v>#REF!</v>
      </c>
      <c r="K42" s="48" t="e">
        <f t="shared" si="8"/>
        <v>#REF!</v>
      </c>
    </row>
    <row r="43" spans="1:11" x14ac:dyDescent="0.2">
      <c r="A43" s="36" t="e">
        <f>IF('Option A'!D138="",0,1)+AND(IF('Option A'!#REF!="",0,1))+AND(IF('Option A'!#REF!="",0,1))+AND(IF('Option A'!#REF!="",0,1))</f>
        <v>#REF!</v>
      </c>
      <c r="B43" s="37" t="e">
        <f t="shared" si="6"/>
        <v>#REF!</v>
      </c>
      <c r="C43" s="38" t="e">
        <f>IF(ISTEXT('Option A'!E138),0,IF('Option A'!#REF!&gt;'Option A'!#REF!,1,0))</f>
        <v>#REF!</v>
      </c>
      <c r="D43" s="38" t="e">
        <f>IF(ISTEXT('Option A'!E138),0,IF('Option A'!#REF!&gt;'Option A'!#REF!,1,0))</f>
        <v>#REF!</v>
      </c>
      <c r="E43" s="40" t="e">
        <f>IF('Option A'!#REF!="",1,0)</f>
        <v>#REF!</v>
      </c>
      <c r="G43" s="4" t="b">
        <f>IF(ISTEXT('Option A'!E138),(IF('Option A'!#REF!&gt;'Option A'!#REF!*'Option A'!#REF!*270,1,"")))</f>
        <v>0</v>
      </c>
      <c r="I43" s="39" t="e">
        <f t="shared" si="7"/>
        <v>#REF!</v>
      </c>
      <c r="J43" s="47" t="e">
        <f>IF('Option A'!#REF!="",0,1)</f>
        <v>#REF!</v>
      </c>
      <c r="K43" s="48" t="e">
        <f t="shared" si="8"/>
        <v>#REF!</v>
      </c>
    </row>
    <row r="44" spans="1:11" x14ac:dyDescent="0.2">
      <c r="A44" s="36" t="e">
        <f>IF('Option A'!D139="",0,1)+AND(IF('Option A'!#REF!="",0,1))+AND(IF('Option A'!#REF!="",0,1))+AND(IF('Option A'!#REF!="",0,1))</f>
        <v>#REF!</v>
      </c>
      <c r="B44" s="37" t="e">
        <f t="shared" si="6"/>
        <v>#REF!</v>
      </c>
      <c r="C44" s="38" t="e">
        <f>IF(ISTEXT('Option A'!E139),0,IF('Option A'!#REF!&gt;'Option A'!#REF!,1,0))</f>
        <v>#REF!</v>
      </c>
      <c r="D44" s="38" t="e">
        <f>IF(ISTEXT('Option A'!E139),0,IF('Option A'!#REF!&gt;'Option A'!#REF!,1,0))</f>
        <v>#REF!</v>
      </c>
      <c r="E44" s="40" t="e">
        <f>IF('Option A'!#REF!="",1,0)</f>
        <v>#REF!</v>
      </c>
      <c r="G44" s="4" t="b">
        <f>IF(ISTEXT('Option A'!E139),(IF('Option A'!#REF!&gt;'Option A'!#REF!*'Option A'!#REF!*270,1,"")))</f>
        <v>0</v>
      </c>
      <c r="I44" s="39" t="e">
        <f t="shared" si="7"/>
        <v>#REF!</v>
      </c>
      <c r="J44" s="47" t="e">
        <f>IF('Option A'!#REF!="",0,1)</f>
        <v>#REF!</v>
      </c>
      <c r="K44" s="48" t="e">
        <f t="shared" si="8"/>
        <v>#REF!</v>
      </c>
    </row>
    <row r="45" spans="1:11" x14ac:dyDescent="0.2">
      <c r="A45" s="36" t="e">
        <f>IF('Option A'!D140="",0,1)+AND(IF('Option A'!#REF!="",0,1))+AND(IF('Option A'!#REF!="",0,1))+AND(IF('Option A'!#REF!="",0,1))</f>
        <v>#REF!</v>
      </c>
      <c r="B45" s="37" t="e">
        <f t="shared" si="6"/>
        <v>#REF!</v>
      </c>
      <c r="C45" s="38" t="e">
        <f>IF(ISTEXT('Option A'!E140),0,IF('Option A'!#REF!&gt;'Option A'!#REF!,1,0))</f>
        <v>#REF!</v>
      </c>
      <c r="D45" s="38" t="e">
        <f>IF(ISTEXT('Option A'!E140),0,IF('Option A'!#REF!&gt;'Option A'!#REF!,1,0))</f>
        <v>#REF!</v>
      </c>
      <c r="E45" s="40" t="e">
        <f>IF('Option A'!#REF!="",1,0)</f>
        <v>#REF!</v>
      </c>
      <c r="G45" s="4" t="b">
        <f>IF(ISTEXT('Option A'!E140),(IF('Option A'!#REF!&gt;'Option A'!#REF!*'Option A'!#REF!*270,1,"")))</f>
        <v>0</v>
      </c>
      <c r="I45" s="39" t="e">
        <f t="shared" si="7"/>
        <v>#REF!</v>
      </c>
      <c r="J45" s="47" t="e">
        <f>IF('Option A'!#REF!="",0,1)</f>
        <v>#REF!</v>
      </c>
      <c r="K45" s="48" t="e">
        <f t="shared" si="8"/>
        <v>#REF!</v>
      </c>
    </row>
    <row r="46" spans="1:11" x14ac:dyDescent="0.2">
      <c r="A46" s="36" t="e">
        <f>IF('Option A'!D141="",0,1)+AND(IF('Option A'!#REF!="",0,1))+AND(IF('Option A'!#REF!="",0,1))+AND(IF('Option A'!#REF!="",0,1))</f>
        <v>#REF!</v>
      </c>
      <c r="B46" s="37" t="e">
        <f t="shared" si="6"/>
        <v>#REF!</v>
      </c>
      <c r="C46" s="38" t="e">
        <f>IF(ISTEXT('Option A'!E141),0,IF('Option A'!#REF!&gt;'Option A'!#REF!,1,0))</f>
        <v>#REF!</v>
      </c>
      <c r="D46" s="38" t="e">
        <f>IF(ISTEXT('Option A'!E141),0,IF('Option A'!#REF!&gt;'Option A'!#REF!,1,0))</f>
        <v>#REF!</v>
      </c>
      <c r="E46" s="40" t="e">
        <f>IF('Option A'!#REF!="",1,0)</f>
        <v>#REF!</v>
      </c>
      <c r="G46" s="4" t="b">
        <f>IF(ISTEXT('Option A'!E141),(IF('Option A'!#REF!&gt;'Option A'!#REF!*'Option A'!#REF!*270,1,"")))</f>
        <v>0</v>
      </c>
      <c r="I46" s="39" t="e">
        <f t="shared" si="7"/>
        <v>#REF!</v>
      </c>
      <c r="J46" s="47" t="e">
        <f>IF('Option A'!#REF!="",0,1)</f>
        <v>#REF!</v>
      </c>
      <c r="K46" s="48" t="e">
        <f t="shared" si="8"/>
        <v>#REF!</v>
      </c>
    </row>
    <row r="47" spans="1:11" x14ac:dyDescent="0.2">
      <c r="A47" s="36" t="e">
        <f>IF('Option A'!D142="",0,1)+AND(IF('Option A'!#REF!="",0,1))+AND(IF('Option A'!#REF!="",0,1))+AND(IF('Option A'!#REF!="",0,1))</f>
        <v>#REF!</v>
      </c>
      <c r="B47" s="37" t="e">
        <f t="shared" si="6"/>
        <v>#REF!</v>
      </c>
      <c r="C47" s="38" t="e">
        <f>IF(ISTEXT('Option A'!E142),0,IF('Option A'!#REF!&gt;'Option A'!#REF!,1,0))</f>
        <v>#REF!</v>
      </c>
      <c r="D47" s="38" t="e">
        <f>IF(ISTEXT('Option A'!E142),0,IF('Option A'!#REF!&gt;'Option A'!#REF!,1,0))</f>
        <v>#REF!</v>
      </c>
      <c r="E47" s="40" t="e">
        <f>IF('Option A'!#REF!="",1,0)</f>
        <v>#REF!</v>
      </c>
      <c r="G47" s="4" t="b">
        <f>IF(ISTEXT('Option A'!E142),(IF('Option A'!#REF!&gt;'Option A'!#REF!*'Option A'!#REF!*270,1,"")))</f>
        <v>0</v>
      </c>
      <c r="I47" s="39" t="e">
        <f t="shared" si="7"/>
        <v>#REF!</v>
      </c>
      <c r="J47" s="47" t="e">
        <f>IF('Option A'!#REF!="",0,1)</f>
        <v>#REF!</v>
      </c>
      <c r="K47" s="48" t="e">
        <f t="shared" si="8"/>
        <v>#REF!</v>
      </c>
    </row>
    <row r="48" spans="1:11" x14ac:dyDescent="0.2">
      <c r="A48" s="36" t="e">
        <f>IF('Option A'!D143="",0,1)+AND(IF('Option A'!#REF!="",0,1))+AND(IF('Option A'!#REF!="",0,1))+AND(IF('Option A'!#REF!="",0,1))</f>
        <v>#REF!</v>
      </c>
      <c r="B48" s="37" t="e">
        <f t="shared" si="6"/>
        <v>#REF!</v>
      </c>
      <c r="C48" s="38" t="e">
        <f>IF(ISTEXT('Option A'!E143),0,IF('Option A'!#REF!&gt;'Option A'!#REF!,1,0))</f>
        <v>#REF!</v>
      </c>
      <c r="D48" s="38" t="e">
        <f>IF(ISTEXT('Option A'!E143),0,IF('Option A'!#REF!&gt;'Option A'!#REF!,1,0))</f>
        <v>#REF!</v>
      </c>
      <c r="E48" s="40" t="e">
        <f>IF('Option A'!#REF!="",1,0)</f>
        <v>#REF!</v>
      </c>
      <c r="G48" s="4" t="b">
        <f>IF(ISTEXT('Option A'!E143),(IF('Option A'!#REF!&gt;'Option A'!#REF!*'Option A'!#REF!*270,1,"")))</f>
        <v>0</v>
      </c>
      <c r="I48" s="39" t="e">
        <f t="shared" si="7"/>
        <v>#REF!</v>
      </c>
      <c r="J48" s="47" t="e">
        <f>IF('Option A'!#REF!="",0,1)</f>
        <v>#REF!</v>
      </c>
      <c r="K48" s="48" t="e">
        <f t="shared" si="8"/>
        <v>#REF!</v>
      </c>
    </row>
    <row r="49" spans="1:11" x14ac:dyDescent="0.2">
      <c r="A49" s="36" t="e">
        <f>IF('Option A'!D144="",0,1)+AND(IF('Option A'!#REF!="",0,1))+AND(IF('Option A'!#REF!="",0,1))+AND(IF('Option A'!#REF!="",0,1))</f>
        <v>#REF!</v>
      </c>
      <c r="B49" s="37" t="e">
        <f t="shared" si="6"/>
        <v>#REF!</v>
      </c>
      <c r="C49" s="38" t="e">
        <f>IF(ISTEXT('Option A'!E144),0,IF('Option A'!#REF!&gt;'Option A'!#REF!,1,0))</f>
        <v>#REF!</v>
      </c>
      <c r="D49" s="38" t="e">
        <f>IF(ISTEXT('Option A'!E144),0,IF('Option A'!#REF!&gt;'Option A'!#REF!,1,0))</f>
        <v>#REF!</v>
      </c>
      <c r="E49" s="40" t="e">
        <f>IF('Option A'!#REF!="",1,0)</f>
        <v>#REF!</v>
      </c>
      <c r="G49" s="4" t="b">
        <f>IF(ISTEXT('Option A'!E144),(IF('Option A'!#REF!&gt;'Option A'!#REF!*'Option A'!#REF!*270,1,"")))</f>
        <v>0</v>
      </c>
      <c r="I49" s="39" t="e">
        <f t="shared" si="7"/>
        <v>#REF!</v>
      </c>
      <c r="J49" s="47" t="e">
        <f>IF('Option A'!#REF!="",0,1)</f>
        <v>#REF!</v>
      </c>
      <c r="K49" s="48" t="e">
        <f t="shared" si="8"/>
        <v>#REF!</v>
      </c>
    </row>
    <row r="50" spans="1:11" x14ac:dyDescent="0.2">
      <c r="A50" s="36" t="e">
        <f>IF('Option A'!D145="",0,1)+AND(IF('Option A'!#REF!="",0,1))+AND(IF('Option A'!#REF!="",0,1))+AND(IF('Option A'!#REF!="",0,1))</f>
        <v>#REF!</v>
      </c>
      <c r="B50" s="37" t="e">
        <f t="shared" si="6"/>
        <v>#REF!</v>
      </c>
      <c r="C50" s="38" t="e">
        <f>IF(ISTEXT('Option A'!E145),0,IF('Option A'!#REF!&gt;'Option A'!#REF!,1,0))</f>
        <v>#REF!</v>
      </c>
      <c r="D50" s="38" t="e">
        <f>IF(ISTEXT('Option A'!E145),0,IF('Option A'!#REF!&gt;'Option A'!#REF!,1,0))</f>
        <v>#REF!</v>
      </c>
      <c r="E50" s="40" t="e">
        <f>IF('Option A'!#REF!="",1,0)</f>
        <v>#REF!</v>
      </c>
      <c r="G50" s="4" t="b">
        <f>IF(ISTEXT('Option A'!E145),(IF('Option A'!#REF!&gt;'Option A'!#REF!*'Option A'!#REF!*270,1,"")))</f>
        <v>0</v>
      </c>
      <c r="I50" s="39" t="e">
        <f t="shared" si="7"/>
        <v>#REF!</v>
      </c>
      <c r="J50" s="47" t="e">
        <f>IF('Option A'!#REF!="",0,1)</f>
        <v>#REF!</v>
      </c>
      <c r="K50" s="48" t="e">
        <f t="shared" si="8"/>
        <v>#REF!</v>
      </c>
    </row>
    <row r="51" spans="1:11" x14ac:dyDescent="0.2">
      <c r="A51" s="36" t="e">
        <f>IF('Option A'!D146="",0,1)+AND(IF('Option A'!#REF!="",0,1))+AND(IF('Option A'!#REF!="",0,1))+AND(IF('Option A'!#REF!="",0,1))</f>
        <v>#REF!</v>
      </c>
      <c r="B51" s="37" t="e">
        <f t="shared" si="6"/>
        <v>#REF!</v>
      </c>
      <c r="C51" s="38" t="e">
        <f>IF(ISTEXT('Option A'!E146),0,IF('Option A'!#REF!&gt;'Option A'!#REF!,1,0))</f>
        <v>#REF!</v>
      </c>
      <c r="D51" s="38" t="e">
        <f>IF(ISTEXT('Option A'!E146),0,IF('Option A'!#REF!&gt;'Option A'!#REF!,1,0))</f>
        <v>#REF!</v>
      </c>
      <c r="E51" s="40" t="e">
        <f>IF('Option A'!#REF!="",1,0)</f>
        <v>#REF!</v>
      </c>
      <c r="G51" s="4" t="b">
        <f>IF(ISTEXT('Option A'!E146),(IF('Option A'!#REF!&gt;'Option A'!#REF!*'Option A'!#REF!*270,1,"")))</f>
        <v>0</v>
      </c>
      <c r="I51" s="39" t="e">
        <f t="shared" si="7"/>
        <v>#REF!</v>
      </c>
      <c r="J51" s="47" t="e">
        <f>IF('Option A'!#REF!="",0,1)</f>
        <v>#REF!</v>
      </c>
      <c r="K51" s="48" t="e">
        <f t="shared" si="8"/>
        <v>#REF!</v>
      </c>
    </row>
    <row r="52" spans="1:11" x14ac:dyDescent="0.2">
      <c r="A52" s="36" t="e">
        <f>IF('Option A'!D147="",0,1)+AND(IF('Option A'!#REF!="",0,1))+AND(IF('Option A'!#REF!="",0,1))+AND(IF('Option A'!#REF!="",0,1))</f>
        <v>#REF!</v>
      </c>
      <c r="B52" s="37" t="e">
        <f t="shared" si="6"/>
        <v>#REF!</v>
      </c>
      <c r="C52" s="38" t="e">
        <f>IF(ISTEXT('Option A'!E147),0,IF('Option A'!#REF!&gt;'Option A'!#REF!,1,0))</f>
        <v>#REF!</v>
      </c>
      <c r="D52" s="38" t="e">
        <f>IF(ISTEXT('Option A'!E147),0,IF('Option A'!#REF!&gt;'Option A'!#REF!,1,0))</f>
        <v>#REF!</v>
      </c>
      <c r="E52" s="40" t="e">
        <f>IF('Option A'!#REF!="",1,0)</f>
        <v>#REF!</v>
      </c>
      <c r="G52" s="4" t="b">
        <f>IF(ISTEXT('Option A'!E147),(IF('Option A'!#REF!&gt;'Option A'!#REF!*'Option A'!#REF!*270,1,"")))</f>
        <v>0</v>
      </c>
      <c r="I52" s="39" t="e">
        <f t="shared" si="7"/>
        <v>#REF!</v>
      </c>
      <c r="J52" s="47" t="e">
        <f>IF('Option A'!#REF!="",0,1)</f>
        <v>#REF!</v>
      </c>
      <c r="K52" s="48" t="e">
        <f t="shared" si="8"/>
        <v>#REF!</v>
      </c>
    </row>
    <row r="53" spans="1:11" x14ac:dyDescent="0.2">
      <c r="A53" s="36" t="e">
        <f>IF('Option A'!D148="",0,1)+AND(IF('Option A'!#REF!="",0,1))+AND(IF('Option A'!#REF!="",0,1))+AND(IF('Option A'!#REF!="",0,1))</f>
        <v>#REF!</v>
      </c>
      <c r="B53" s="37" t="e">
        <f t="shared" si="6"/>
        <v>#REF!</v>
      </c>
      <c r="C53" s="38" t="e">
        <f>IF(ISTEXT('Option A'!E148),0,IF('Option A'!#REF!&gt;'Option A'!#REF!,1,0))</f>
        <v>#REF!</v>
      </c>
      <c r="D53" s="38" t="e">
        <f>IF(ISTEXT('Option A'!E148),0,IF('Option A'!#REF!&gt;'Option A'!#REF!,1,0))</f>
        <v>#REF!</v>
      </c>
      <c r="E53" s="40" t="e">
        <f>IF('Option A'!#REF!="",1,0)</f>
        <v>#REF!</v>
      </c>
      <c r="G53" s="4" t="b">
        <f>IF(ISTEXT('Option A'!E148),(IF('Option A'!#REF!&gt;'Option A'!#REF!*'Option A'!#REF!*270,1,"")))</f>
        <v>0</v>
      </c>
      <c r="I53" s="39" t="e">
        <f t="shared" si="7"/>
        <v>#REF!</v>
      </c>
      <c r="J53" s="47" t="e">
        <f>IF('Option A'!#REF!="",0,1)</f>
        <v>#REF!</v>
      </c>
      <c r="K53" s="48" t="e">
        <f t="shared" si="8"/>
        <v>#REF!</v>
      </c>
    </row>
    <row r="54" spans="1:11" x14ac:dyDescent="0.2">
      <c r="A54" s="36" t="e">
        <f>IF('Option A'!D149="",0,1)+AND(IF('Option A'!#REF!="",0,1))+AND(IF('Option A'!#REF!="",0,1))+AND(IF('Option A'!#REF!="",0,1))</f>
        <v>#REF!</v>
      </c>
      <c r="B54" s="37" t="e">
        <f t="shared" si="6"/>
        <v>#REF!</v>
      </c>
      <c r="C54" s="38" t="e">
        <f>IF(ISTEXT('Option A'!E149),0,IF('Option A'!#REF!&gt;'Option A'!#REF!,1,0))</f>
        <v>#REF!</v>
      </c>
      <c r="D54" s="38" t="e">
        <f>IF(ISTEXT('Option A'!E149),0,IF('Option A'!#REF!&gt;'Option A'!#REF!,1,0))</f>
        <v>#REF!</v>
      </c>
      <c r="E54" s="40" t="e">
        <f>IF('Option A'!#REF!="",1,0)</f>
        <v>#REF!</v>
      </c>
      <c r="G54" s="4" t="b">
        <f>IF(ISTEXT('Option A'!E149),(IF('Option A'!#REF!&gt;'Option A'!#REF!*'Option A'!#REF!*270,1,"")))</f>
        <v>0</v>
      </c>
      <c r="I54" s="39" t="e">
        <f t="shared" si="7"/>
        <v>#REF!</v>
      </c>
      <c r="J54" s="47" t="e">
        <f>IF('Option A'!#REF!="",0,1)</f>
        <v>#REF!</v>
      </c>
      <c r="K54" s="48" t="e">
        <f t="shared" si="8"/>
        <v>#REF!</v>
      </c>
    </row>
    <row r="55" spans="1:11" x14ac:dyDescent="0.2">
      <c r="A55" s="36" t="e">
        <f>IF('Option A'!D150="",0,1)+AND(IF('Option A'!#REF!="",0,1))+AND(IF('Option A'!#REF!="",0,1))+AND(IF('Option A'!#REF!="",0,1))</f>
        <v>#REF!</v>
      </c>
      <c r="B55" s="37" t="e">
        <f t="shared" si="6"/>
        <v>#REF!</v>
      </c>
      <c r="C55" s="38" t="e">
        <f>IF(ISTEXT('Option A'!E150),0,IF('Option A'!#REF!&gt;'Option A'!#REF!,1,0))</f>
        <v>#REF!</v>
      </c>
      <c r="D55" s="38" t="e">
        <f>IF(ISTEXT('Option A'!E150),0,IF('Option A'!#REF!&gt;'Option A'!#REF!,1,0))</f>
        <v>#REF!</v>
      </c>
      <c r="E55" s="40" t="e">
        <f>IF('Option A'!#REF!="",1,0)</f>
        <v>#REF!</v>
      </c>
      <c r="G55" s="4" t="b">
        <f>IF(ISTEXT('Option A'!E150),(IF('Option A'!#REF!&gt;'Option A'!#REF!*'Option A'!#REF!*270,1,"")))</f>
        <v>0</v>
      </c>
      <c r="I55" s="39" t="e">
        <f t="shared" si="7"/>
        <v>#REF!</v>
      </c>
      <c r="J55" s="47" t="e">
        <f>IF('Option A'!#REF!="",0,1)</f>
        <v>#REF!</v>
      </c>
      <c r="K55" s="48" t="e">
        <f t="shared" si="8"/>
        <v>#REF!</v>
      </c>
    </row>
    <row r="56" spans="1:11" x14ac:dyDescent="0.2">
      <c r="A56" s="36" t="e">
        <f>IF('Option A'!D151="",0,1)+AND(IF('Option A'!#REF!="",0,1))+AND(IF('Option A'!#REF!="",0,1))+AND(IF('Option A'!#REF!="",0,1))</f>
        <v>#REF!</v>
      </c>
      <c r="B56" s="37" t="e">
        <f t="shared" ref="B56:B71" si="9">IF(A56&gt;1,1,0)</f>
        <v>#REF!</v>
      </c>
      <c r="C56" s="38" t="e">
        <f>IF(ISTEXT('Option A'!E151),0,IF('Option A'!#REF!&gt;'Option A'!#REF!,1,0))</f>
        <v>#REF!</v>
      </c>
      <c r="D56" s="38" t="e">
        <f>IF(ISTEXT('Option A'!E151),0,IF('Option A'!#REF!&gt;'Option A'!#REF!,1,0))</f>
        <v>#REF!</v>
      </c>
      <c r="E56" s="40" t="e">
        <f>IF('Option A'!#REF!="",1,0)</f>
        <v>#REF!</v>
      </c>
      <c r="G56" s="4" t="b">
        <f>IF(ISTEXT('Option A'!E151),(IF('Option A'!#REF!&gt;'Option A'!#REF!*'Option A'!#REF!*270,1,"")))</f>
        <v>0</v>
      </c>
      <c r="I56" s="39" t="e">
        <f t="shared" ref="I56:I71" si="10">IF(J56+K56=2,1,"")</f>
        <v>#REF!</v>
      </c>
      <c r="J56" s="47" t="e">
        <f>IF('Option A'!#REF!="",0,1)</f>
        <v>#REF!</v>
      </c>
      <c r="K56" s="48" t="e">
        <f t="shared" ref="K56:K71" si="11">IF(A56=0,1,0)</f>
        <v>#REF!</v>
      </c>
    </row>
    <row r="57" spans="1:11" x14ac:dyDescent="0.2">
      <c r="A57" s="36" t="e">
        <f>IF('Option A'!D152="",0,1)+AND(IF('Option A'!#REF!="",0,1))+AND(IF('Option A'!#REF!="",0,1))+AND(IF('Option A'!#REF!="",0,1))</f>
        <v>#REF!</v>
      </c>
      <c r="B57" s="37" t="e">
        <f t="shared" si="9"/>
        <v>#REF!</v>
      </c>
      <c r="C57" s="38" t="e">
        <f>IF(ISTEXT('Option A'!E152),0,IF('Option A'!#REF!&gt;'Option A'!#REF!,1,0))</f>
        <v>#REF!</v>
      </c>
      <c r="D57" s="38" t="e">
        <f>IF(ISTEXT('Option A'!E152),0,IF('Option A'!#REF!&gt;'Option A'!#REF!,1,0))</f>
        <v>#REF!</v>
      </c>
      <c r="E57" s="40" t="e">
        <f>IF('Option A'!#REF!="",1,0)</f>
        <v>#REF!</v>
      </c>
      <c r="G57" s="4" t="b">
        <f>IF(ISTEXT('Option A'!E152),(IF('Option A'!#REF!&gt;'Option A'!#REF!*'Option A'!#REF!*270,1,"")))</f>
        <v>0</v>
      </c>
      <c r="I57" s="39" t="e">
        <f t="shared" si="10"/>
        <v>#REF!</v>
      </c>
      <c r="J57" s="47" t="e">
        <f>IF('Option A'!#REF!="",0,1)</f>
        <v>#REF!</v>
      </c>
      <c r="K57" s="48" t="e">
        <f t="shared" si="11"/>
        <v>#REF!</v>
      </c>
    </row>
    <row r="58" spans="1:11" x14ac:dyDescent="0.2">
      <c r="A58" s="36" t="e">
        <f>IF('Option A'!D153="",0,1)+AND(IF('Option A'!#REF!="",0,1))+AND(IF('Option A'!#REF!="",0,1))+AND(IF('Option A'!#REF!="",0,1))</f>
        <v>#REF!</v>
      </c>
      <c r="B58" s="37" t="e">
        <f t="shared" si="9"/>
        <v>#REF!</v>
      </c>
      <c r="C58" s="38" t="e">
        <f>IF(ISTEXT('Option A'!E153),0,IF('Option A'!#REF!&gt;'Option A'!#REF!,1,0))</f>
        <v>#REF!</v>
      </c>
      <c r="D58" s="38" t="e">
        <f>IF(ISTEXT('Option A'!E153),0,IF('Option A'!#REF!&gt;'Option A'!#REF!,1,0))</f>
        <v>#REF!</v>
      </c>
      <c r="E58" s="40" t="e">
        <f>IF('Option A'!#REF!="",1,0)</f>
        <v>#REF!</v>
      </c>
      <c r="G58" s="4" t="b">
        <f>IF(ISTEXT('Option A'!E153),(IF('Option A'!#REF!&gt;'Option A'!#REF!*'Option A'!#REF!*270,1,"")))</f>
        <v>0</v>
      </c>
      <c r="I58" s="39" t="e">
        <f t="shared" si="10"/>
        <v>#REF!</v>
      </c>
      <c r="J58" s="47" t="e">
        <f>IF('Option A'!#REF!="",0,1)</f>
        <v>#REF!</v>
      </c>
      <c r="K58" s="48" t="e">
        <f t="shared" si="11"/>
        <v>#REF!</v>
      </c>
    </row>
    <row r="59" spans="1:11" x14ac:dyDescent="0.2">
      <c r="A59" s="36" t="e">
        <f>IF('Option A'!D154="",0,1)+AND(IF('Option A'!#REF!="",0,1))+AND(IF('Option A'!#REF!="",0,1))+AND(IF('Option A'!#REF!="",0,1))</f>
        <v>#REF!</v>
      </c>
      <c r="B59" s="37" t="e">
        <f t="shared" si="9"/>
        <v>#REF!</v>
      </c>
      <c r="C59" s="38" t="e">
        <f>IF(ISTEXT('Option A'!E154),0,IF('Option A'!#REF!&gt;'Option A'!#REF!,1,0))</f>
        <v>#REF!</v>
      </c>
      <c r="D59" s="38" t="e">
        <f>IF(ISTEXT('Option A'!E154),0,IF('Option A'!#REF!&gt;'Option A'!#REF!,1,0))</f>
        <v>#REF!</v>
      </c>
      <c r="E59" s="40" t="e">
        <f>IF('Option A'!#REF!="",1,0)</f>
        <v>#REF!</v>
      </c>
      <c r="G59" s="4" t="b">
        <f>IF(ISTEXT('Option A'!E154),(IF('Option A'!#REF!&gt;'Option A'!#REF!*'Option A'!#REF!*270,1,"")))</f>
        <v>0</v>
      </c>
      <c r="I59" s="39" t="e">
        <f t="shared" si="10"/>
        <v>#REF!</v>
      </c>
      <c r="J59" s="47" t="e">
        <f>IF('Option A'!#REF!="",0,1)</f>
        <v>#REF!</v>
      </c>
      <c r="K59" s="48" t="e">
        <f t="shared" si="11"/>
        <v>#REF!</v>
      </c>
    </row>
    <row r="60" spans="1:11" x14ac:dyDescent="0.2">
      <c r="A60" s="36" t="e">
        <f>IF('Option A'!D155="",0,1)+AND(IF('Option A'!#REF!="",0,1))+AND(IF('Option A'!#REF!="",0,1))+AND(IF('Option A'!#REF!="",0,1))</f>
        <v>#REF!</v>
      </c>
      <c r="B60" s="37" t="e">
        <f t="shared" si="9"/>
        <v>#REF!</v>
      </c>
      <c r="C60" s="38" t="e">
        <f>IF(ISTEXT('Option A'!E155),0,IF('Option A'!#REF!&gt;'Option A'!#REF!,1,0))</f>
        <v>#REF!</v>
      </c>
      <c r="D60" s="38" t="e">
        <f>IF(ISTEXT('Option A'!E155),0,IF('Option A'!#REF!&gt;'Option A'!#REF!,1,0))</f>
        <v>#REF!</v>
      </c>
      <c r="E60" s="40" t="e">
        <f>IF('Option A'!#REF!="",1,0)</f>
        <v>#REF!</v>
      </c>
      <c r="G60" s="4" t="b">
        <f>IF(ISTEXT('Option A'!E155),(IF('Option A'!#REF!&gt;'Option A'!#REF!*'Option A'!#REF!*270,1,"")))</f>
        <v>0</v>
      </c>
      <c r="I60" s="39" t="e">
        <f t="shared" si="10"/>
        <v>#REF!</v>
      </c>
      <c r="J60" s="47" t="e">
        <f>IF('Option A'!#REF!="",0,1)</f>
        <v>#REF!</v>
      </c>
      <c r="K60" s="48" t="e">
        <f t="shared" si="11"/>
        <v>#REF!</v>
      </c>
    </row>
    <row r="61" spans="1:11" x14ac:dyDescent="0.2">
      <c r="A61" s="36" t="e">
        <f>IF('Option A'!D156="",0,1)+AND(IF('Option A'!#REF!="",0,1))+AND(IF('Option A'!#REF!="",0,1))+AND(IF('Option A'!#REF!="",0,1))</f>
        <v>#REF!</v>
      </c>
      <c r="B61" s="37" t="e">
        <f t="shared" si="9"/>
        <v>#REF!</v>
      </c>
      <c r="C61" s="38" t="e">
        <f>IF(ISTEXT('Option A'!E156),0,IF('Option A'!#REF!&gt;'Option A'!#REF!,1,0))</f>
        <v>#REF!</v>
      </c>
      <c r="D61" s="38" t="e">
        <f>IF(ISTEXT('Option A'!E156),0,IF('Option A'!#REF!&gt;'Option A'!#REF!,1,0))</f>
        <v>#REF!</v>
      </c>
      <c r="E61" s="40" t="e">
        <f>IF('Option A'!#REF!="",1,0)</f>
        <v>#REF!</v>
      </c>
      <c r="G61" s="4" t="b">
        <f>IF(ISTEXT('Option A'!E156),(IF('Option A'!#REF!&gt;'Option A'!#REF!*'Option A'!#REF!*270,1,"")))</f>
        <v>0</v>
      </c>
      <c r="I61" s="39" t="e">
        <f t="shared" si="10"/>
        <v>#REF!</v>
      </c>
      <c r="J61" s="47" t="e">
        <f>IF('Option A'!#REF!="",0,1)</f>
        <v>#REF!</v>
      </c>
      <c r="K61" s="48" t="e">
        <f t="shared" si="11"/>
        <v>#REF!</v>
      </c>
    </row>
    <row r="62" spans="1:11" x14ac:dyDescent="0.2">
      <c r="A62" s="36" t="e">
        <f>IF('Option A'!D157="",0,1)+AND(IF('Option A'!#REF!="",0,1))+AND(IF('Option A'!#REF!="",0,1))+AND(IF('Option A'!#REF!="",0,1))</f>
        <v>#REF!</v>
      </c>
      <c r="B62" s="37" t="e">
        <f t="shared" si="9"/>
        <v>#REF!</v>
      </c>
      <c r="C62" s="38" t="e">
        <f>IF(ISTEXT('Option A'!E157),0,IF('Option A'!#REF!&gt;'Option A'!#REF!,1,0))</f>
        <v>#REF!</v>
      </c>
      <c r="D62" s="38" t="e">
        <f>IF(ISTEXT('Option A'!E157),0,IF('Option A'!#REF!&gt;'Option A'!#REF!,1,0))</f>
        <v>#REF!</v>
      </c>
      <c r="E62" s="40" t="e">
        <f>IF('Option A'!#REF!="",1,0)</f>
        <v>#REF!</v>
      </c>
      <c r="G62" s="4" t="b">
        <f>IF(ISTEXT('Option A'!E157),(IF('Option A'!#REF!&gt;'Option A'!#REF!*'Option A'!#REF!*270,1,"")))</f>
        <v>0</v>
      </c>
      <c r="I62" s="39" t="e">
        <f t="shared" si="10"/>
        <v>#REF!</v>
      </c>
      <c r="J62" s="47" t="e">
        <f>IF('Option A'!#REF!="",0,1)</f>
        <v>#REF!</v>
      </c>
      <c r="K62" s="48" t="e">
        <f t="shared" si="11"/>
        <v>#REF!</v>
      </c>
    </row>
    <row r="63" spans="1:11" x14ac:dyDescent="0.2">
      <c r="A63" s="36" t="e">
        <f>IF('Option A'!D158="",0,1)+AND(IF('Option A'!#REF!="",0,1))+AND(IF('Option A'!#REF!="",0,1))+AND(IF('Option A'!#REF!="",0,1))</f>
        <v>#REF!</v>
      </c>
      <c r="B63" s="37" t="e">
        <f t="shared" si="9"/>
        <v>#REF!</v>
      </c>
      <c r="C63" s="38" t="e">
        <f>IF(ISTEXT('Option A'!E158),0,IF('Option A'!#REF!&gt;'Option A'!#REF!,1,0))</f>
        <v>#REF!</v>
      </c>
      <c r="D63" s="38" t="e">
        <f>IF(ISTEXT('Option A'!E158),0,IF('Option A'!#REF!&gt;'Option A'!#REF!,1,0))</f>
        <v>#REF!</v>
      </c>
      <c r="E63" s="40" t="e">
        <f>IF('Option A'!#REF!="",1,0)</f>
        <v>#REF!</v>
      </c>
      <c r="G63" s="4" t="b">
        <f>IF(ISTEXT('Option A'!E158),(IF('Option A'!#REF!&gt;'Option A'!#REF!*'Option A'!#REF!*270,1,"")))</f>
        <v>0</v>
      </c>
      <c r="I63" s="39" t="e">
        <f t="shared" si="10"/>
        <v>#REF!</v>
      </c>
      <c r="J63" s="47" t="e">
        <f>IF('Option A'!#REF!="",0,1)</f>
        <v>#REF!</v>
      </c>
      <c r="K63" s="48" t="e">
        <f t="shared" si="11"/>
        <v>#REF!</v>
      </c>
    </row>
    <row r="64" spans="1:11" x14ac:dyDescent="0.2">
      <c r="A64" s="36" t="e">
        <f>IF('Option A'!D159="",0,1)+AND(IF('Option A'!#REF!="",0,1))+AND(IF('Option A'!#REF!="",0,1))+AND(IF('Option A'!#REF!="",0,1))</f>
        <v>#REF!</v>
      </c>
      <c r="B64" s="37" t="e">
        <f t="shared" si="9"/>
        <v>#REF!</v>
      </c>
      <c r="C64" s="38" t="e">
        <f>IF(ISTEXT('Option A'!E159),0,IF('Option A'!#REF!&gt;'Option A'!#REF!,1,0))</f>
        <v>#REF!</v>
      </c>
      <c r="D64" s="38" t="e">
        <f>IF(ISTEXT('Option A'!E159),0,IF('Option A'!#REF!&gt;'Option A'!#REF!,1,0))</f>
        <v>#REF!</v>
      </c>
      <c r="E64" s="40" t="e">
        <f>IF('Option A'!#REF!="",1,0)</f>
        <v>#REF!</v>
      </c>
      <c r="G64" s="4" t="b">
        <f>IF(ISTEXT('Option A'!E159),(IF('Option A'!#REF!&gt;'Option A'!#REF!*'Option A'!#REF!*270,1,"")))</f>
        <v>0</v>
      </c>
      <c r="I64" s="39" t="e">
        <f t="shared" si="10"/>
        <v>#REF!</v>
      </c>
      <c r="J64" s="47" t="e">
        <f>IF('Option A'!#REF!="",0,1)</f>
        <v>#REF!</v>
      </c>
      <c r="K64" s="48" t="e">
        <f t="shared" si="11"/>
        <v>#REF!</v>
      </c>
    </row>
    <row r="65" spans="1:11" x14ac:dyDescent="0.2">
      <c r="A65" s="36" t="e">
        <f>IF('Option A'!D160="",0,1)+AND(IF('Option A'!#REF!="",0,1))+AND(IF('Option A'!#REF!="",0,1))+AND(IF('Option A'!#REF!="",0,1))</f>
        <v>#REF!</v>
      </c>
      <c r="B65" s="37" t="e">
        <f t="shared" si="9"/>
        <v>#REF!</v>
      </c>
      <c r="C65" s="38" t="e">
        <f>IF(ISTEXT('Option A'!E160),0,IF('Option A'!#REF!&gt;'Option A'!#REF!,1,0))</f>
        <v>#REF!</v>
      </c>
      <c r="D65" s="38" t="e">
        <f>IF(ISTEXT('Option A'!E160),0,IF('Option A'!#REF!&gt;'Option A'!#REF!,1,0))</f>
        <v>#REF!</v>
      </c>
      <c r="E65" s="40" t="e">
        <f>IF('Option A'!#REF!="",1,0)</f>
        <v>#REF!</v>
      </c>
      <c r="G65" s="4" t="b">
        <f>IF(ISTEXT('Option A'!E160),(IF('Option A'!#REF!&gt;'Option A'!#REF!*'Option A'!#REF!*270,1,"")))</f>
        <v>0</v>
      </c>
      <c r="I65" s="39" t="e">
        <f t="shared" si="10"/>
        <v>#REF!</v>
      </c>
      <c r="J65" s="47" t="e">
        <f>IF('Option A'!#REF!="",0,1)</f>
        <v>#REF!</v>
      </c>
      <c r="K65" s="48" t="e">
        <f t="shared" si="11"/>
        <v>#REF!</v>
      </c>
    </row>
    <row r="66" spans="1:11" x14ac:dyDescent="0.2">
      <c r="A66" s="36" t="e">
        <f>IF('Option A'!D161="",0,1)+AND(IF('Option A'!#REF!="",0,1))+AND(IF('Option A'!#REF!="",0,1))+AND(IF('Option A'!#REF!="",0,1))</f>
        <v>#REF!</v>
      </c>
      <c r="B66" s="37" t="e">
        <f t="shared" si="9"/>
        <v>#REF!</v>
      </c>
      <c r="C66" s="38" t="e">
        <f>IF(ISTEXT('Option A'!E161),0,IF('Option A'!#REF!&gt;'Option A'!#REF!,1,0))</f>
        <v>#REF!</v>
      </c>
      <c r="D66" s="38" t="e">
        <f>IF(ISTEXT('Option A'!E161),0,IF('Option A'!#REF!&gt;'Option A'!#REF!,1,0))</f>
        <v>#REF!</v>
      </c>
      <c r="E66" s="40" t="e">
        <f>IF('Option A'!#REF!="",1,0)</f>
        <v>#REF!</v>
      </c>
      <c r="G66" s="4" t="b">
        <f>IF(ISTEXT('Option A'!E161),(IF('Option A'!#REF!&gt;'Option A'!#REF!*'Option A'!#REF!*270,1,"")))</f>
        <v>0</v>
      </c>
      <c r="I66" s="39" t="e">
        <f t="shared" si="10"/>
        <v>#REF!</v>
      </c>
      <c r="J66" s="47" t="e">
        <f>IF('Option A'!#REF!="",0,1)</f>
        <v>#REF!</v>
      </c>
      <c r="K66" s="48" t="e">
        <f t="shared" si="11"/>
        <v>#REF!</v>
      </c>
    </row>
    <row r="67" spans="1:11" x14ac:dyDescent="0.2">
      <c r="A67" s="36" t="e">
        <f>IF('Option A'!D162="",0,1)+AND(IF('Option A'!#REF!="",0,1))+AND(IF('Option A'!#REF!="",0,1))+AND(IF('Option A'!#REF!="",0,1))</f>
        <v>#REF!</v>
      </c>
      <c r="B67" s="37" t="e">
        <f t="shared" si="9"/>
        <v>#REF!</v>
      </c>
      <c r="C67" s="38" t="e">
        <f>IF(ISTEXT('Option A'!E162),0,IF('Option A'!#REF!&gt;'Option A'!#REF!,1,0))</f>
        <v>#REF!</v>
      </c>
      <c r="D67" s="38" t="e">
        <f>IF(ISTEXT('Option A'!E162),0,IF('Option A'!#REF!&gt;'Option A'!#REF!,1,0))</f>
        <v>#REF!</v>
      </c>
      <c r="E67" s="40" t="e">
        <f>IF('Option A'!#REF!="",1,0)</f>
        <v>#REF!</v>
      </c>
      <c r="G67" s="4" t="b">
        <f>IF(ISTEXT('Option A'!E162),(IF('Option A'!#REF!&gt;'Option A'!#REF!*'Option A'!#REF!*270,1,"")))</f>
        <v>0</v>
      </c>
      <c r="I67" s="39" t="e">
        <f t="shared" si="10"/>
        <v>#REF!</v>
      </c>
      <c r="J67" s="47" t="e">
        <f>IF('Option A'!#REF!="",0,1)</f>
        <v>#REF!</v>
      </c>
      <c r="K67" s="48" t="e">
        <f t="shared" si="11"/>
        <v>#REF!</v>
      </c>
    </row>
    <row r="68" spans="1:11" x14ac:dyDescent="0.2">
      <c r="A68" s="36" t="e">
        <f>IF('Option A'!D163="",0,1)+AND(IF('Option A'!#REF!="",0,1))+AND(IF('Option A'!#REF!="",0,1))+AND(IF('Option A'!#REF!="",0,1))</f>
        <v>#REF!</v>
      </c>
      <c r="B68" s="37" t="e">
        <f t="shared" si="9"/>
        <v>#REF!</v>
      </c>
      <c r="C68" s="38" t="e">
        <f>IF(ISTEXT('Option A'!E163),0,IF('Option A'!#REF!&gt;'Option A'!#REF!,1,0))</f>
        <v>#REF!</v>
      </c>
      <c r="D68" s="38" t="e">
        <f>IF(ISTEXT('Option A'!E163),0,IF('Option A'!#REF!&gt;'Option A'!#REF!,1,0))</f>
        <v>#REF!</v>
      </c>
      <c r="E68" s="40" t="e">
        <f>IF('Option A'!#REF!="",1,0)</f>
        <v>#REF!</v>
      </c>
      <c r="G68" s="4" t="b">
        <f>IF(ISTEXT('Option A'!E163),(IF('Option A'!#REF!&gt;'Option A'!#REF!*'Option A'!#REF!*270,1,"")))</f>
        <v>0</v>
      </c>
      <c r="I68" s="39" t="e">
        <f t="shared" si="10"/>
        <v>#REF!</v>
      </c>
      <c r="J68" s="47" t="e">
        <f>IF('Option A'!#REF!="",0,1)</f>
        <v>#REF!</v>
      </c>
      <c r="K68" s="48" t="e">
        <f t="shared" si="11"/>
        <v>#REF!</v>
      </c>
    </row>
    <row r="69" spans="1:11" x14ac:dyDescent="0.2">
      <c r="A69" s="36" t="e">
        <f>IF('Option A'!D164="",0,1)+AND(IF('Option A'!#REF!="",0,1))+AND(IF('Option A'!#REF!="",0,1))+AND(IF('Option A'!#REF!="",0,1))</f>
        <v>#REF!</v>
      </c>
      <c r="B69" s="37" t="e">
        <f t="shared" si="9"/>
        <v>#REF!</v>
      </c>
      <c r="C69" s="38" t="e">
        <f>IF(ISTEXT('Option A'!E164),0,IF('Option A'!#REF!&gt;'Option A'!#REF!,1,0))</f>
        <v>#REF!</v>
      </c>
      <c r="D69" s="38" t="e">
        <f>IF(ISTEXT('Option A'!E164),0,IF('Option A'!#REF!&gt;'Option A'!#REF!,1,0))</f>
        <v>#REF!</v>
      </c>
      <c r="E69" s="40" t="e">
        <f>IF('Option A'!#REF!="",1,0)</f>
        <v>#REF!</v>
      </c>
      <c r="G69" s="4" t="b">
        <f>IF(ISTEXT('Option A'!E164),(IF('Option A'!#REF!&gt;'Option A'!#REF!*'Option A'!#REF!*270,1,"")))</f>
        <v>0</v>
      </c>
      <c r="I69" s="39" t="e">
        <f t="shared" si="10"/>
        <v>#REF!</v>
      </c>
      <c r="J69" s="47" t="e">
        <f>IF('Option A'!#REF!="",0,1)</f>
        <v>#REF!</v>
      </c>
      <c r="K69" s="48" t="e">
        <f t="shared" si="11"/>
        <v>#REF!</v>
      </c>
    </row>
    <row r="70" spans="1:11" x14ac:dyDescent="0.2">
      <c r="A70" s="36" t="e">
        <f>IF('Option A'!D165="",0,1)+AND(IF('Option A'!#REF!="",0,1))+AND(IF('Option A'!#REF!="",0,1))+AND(IF('Option A'!#REF!="",0,1))</f>
        <v>#REF!</v>
      </c>
      <c r="B70" s="37" t="e">
        <f t="shared" si="9"/>
        <v>#REF!</v>
      </c>
      <c r="C70" s="38" t="e">
        <f>IF(ISTEXT('Option A'!E165),0,IF('Option A'!#REF!&gt;'Option A'!#REF!,1,0))</f>
        <v>#REF!</v>
      </c>
      <c r="D70" s="38" t="e">
        <f>IF(ISTEXT('Option A'!E165),0,IF('Option A'!#REF!&gt;'Option A'!#REF!,1,0))</f>
        <v>#REF!</v>
      </c>
      <c r="E70" s="40" t="e">
        <f>IF('Option A'!#REF!="",1,0)</f>
        <v>#REF!</v>
      </c>
      <c r="G70" s="4" t="b">
        <f>IF(ISTEXT('Option A'!E165),(IF('Option A'!#REF!&gt;'Option A'!#REF!*'Option A'!#REF!*270,1,"")))</f>
        <v>0</v>
      </c>
      <c r="I70" s="39" t="e">
        <f t="shared" si="10"/>
        <v>#REF!</v>
      </c>
      <c r="J70" s="47" t="e">
        <f>IF('Option A'!#REF!="",0,1)</f>
        <v>#REF!</v>
      </c>
      <c r="K70" s="48" t="e">
        <f t="shared" si="11"/>
        <v>#REF!</v>
      </c>
    </row>
    <row r="71" spans="1:11" x14ac:dyDescent="0.2">
      <c r="A71" s="36" t="e">
        <f>IF('Option A'!D166="",0,1)+AND(IF('Option A'!#REF!="",0,1))+AND(IF('Option A'!#REF!="",0,1))+AND(IF('Option A'!#REF!="",0,1))</f>
        <v>#REF!</v>
      </c>
      <c r="B71" s="37" t="e">
        <f t="shared" si="9"/>
        <v>#REF!</v>
      </c>
      <c r="C71" s="38" t="e">
        <f>IF(ISTEXT('Option A'!E166),0,IF('Option A'!#REF!&gt;'Option A'!#REF!,1,0))</f>
        <v>#REF!</v>
      </c>
      <c r="D71" s="38" t="e">
        <f>IF(ISTEXT('Option A'!E166),0,IF('Option A'!#REF!&gt;'Option A'!#REF!,1,0))</f>
        <v>#REF!</v>
      </c>
      <c r="E71" s="40" t="e">
        <f>IF('Option A'!#REF!="",1,0)</f>
        <v>#REF!</v>
      </c>
      <c r="G71" s="4" t="b">
        <f>IF(ISTEXT('Option A'!E166),(IF('Option A'!#REF!&gt;'Option A'!#REF!*'Option A'!#REF!*270,1,"")))</f>
        <v>0</v>
      </c>
      <c r="I71" s="39" t="e">
        <f t="shared" si="10"/>
        <v>#REF!</v>
      </c>
      <c r="J71" s="47" t="e">
        <f>IF('Option A'!#REF!="",0,1)</f>
        <v>#REF!</v>
      </c>
      <c r="K71" s="48" t="e">
        <f t="shared" si="11"/>
        <v>#REF!</v>
      </c>
    </row>
    <row r="72" spans="1:11" x14ac:dyDescent="0.2">
      <c r="A72" s="36" t="e">
        <f>IF('Option A'!D167="",0,1)+AND(IF('Option A'!#REF!="",0,1))+AND(IF('Option A'!#REF!="",0,1))+AND(IF('Option A'!#REF!="",0,1))</f>
        <v>#REF!</v>
      </c>
      <c r="B72" s="37" t="e">
        <f t="shared" ref="B72:B87" si="12">IF(A72&gt;1,1,0)</f>
        <v>#REF!</v>
      </c>
      <c r="C72" s="38" t="e">
        <f>IF(ISTEXT('Option A'!E167),0,IF('Option A'!#REF!&gt;'Option A'!#REF!,1,0))</f>
        <v>#REF!</v>
      </c>
      <c r="D72" s="38" t="e">
        <f>IF(ISTEXT('Option A'!E167),0,IF('Option A'!#REF!&gt;'Option A'!#REF!,1,0))</f>
        <v>#REF!</v>
      </c>
      <c r="E72" s="40" t="e">
        <f>IF('Option A'!#REF!="",1,0)</f>
        <v>#REF!</v>
      </c>
      <c r="G72" s="4" t="b">
        <f>IF(ISTEXT('Option A'!E167),(IF('Option A'!#REF!&gt;'Option A'!#REF!*'Option A'!#REF!*270,1,"")))</f>
        <v>0</v>
      </c>
      <c r="I72" s="39" t="e">
        <f t="shared" ref="I72:I87" si="13">IF(J72+K72=2,1,"")</f>
        <v>#REF!</v>
      </c>
      <c r="J72" s="47" t="e">
        <f>IF('Option A'!#REF!="",0,1)</f>
        <v>#REF!</v>
      </c>
      <c r="K72" s="48" t="e">
        <f t="shared" ref="K72:K87" si="14">IF(A72=0,1,0)</f>
        <v>#REF!</v>
      </c>
    </row>
    <row r="73" spans="1:11" x14ac:dyDescent="0.2">
      <c r="A73" s="36" t="e">
        <f>IF('Option A'!D168="",0,1)+AND(IF('Option A'!#REF!="",0,1))+AND(IF('Option A'!#REF!="",0,1))+AND(IF('Option A'!#REF!="",0,1))</f>
        <v>#REF!</v>
      </c>
      <c r="B73" s="37" t="e">
        <f t="shared" si="12"/>
        <v>#REF!</v>
      </c>
      <c r="C73" s="38" t="e">
        <f>IF(ISTEXT('Option A'!E168),0,IF('Option A'!#REF!&gt;'Option A'!#REF!,1,0))</f>
        <v>#REF!</v>
      </c>
      <c r="D73" s="38" t="e">
        <f>IF(ISTEXT('Option A'!E168),0,IF('Option A'!#REF!&gt;'Option A'!#REF!,1,0))</f>
        <v>#REF!</v>
      </c>
      <c r="E73" s="40" t="e">
        <f>IF('Option A'!#REF!="",1,0)</f>
        <v>#REF!</v>
      </c>
      <c r="G73" s="4" t="b">
        <f>IF(ISTEXT('Option A'!E168),(IF('Option A'!#REF!&gt;'Option A'!#REF!*'Option A'!#REF!*270,1,"")))</f>
        <v>0</v>
      </c>
      <c r="I73" s="39" t="e">
        <f t="shared" si="13"/>
        <v>#REF!</v>
      </c>
      <c r="J73" s="47" t="e">
        <f>IF('Option A'!#REF!="",0,1)</f>
        <v>#REF!</v>
      </c>
      <c r="K73" s="48" t="e">
        <f t="shared" si="14"/>
        <v>#REF!</v>
      </c>
    </row>
    <row r="74" spans="1:11" x14ac:dyDescent="0.2">
      <c r="A74" s="36" t="e">
        <f>IF('Option A'!D169="",0,1)+AND(IF('Option A'!#REF!="",0,1))+AND(IF('Option A'!#REF!="",0,1))+AND(IF('Option A'!#REF!="",0,1))</f>
        <v>#REF!</v>
      </c>
      <c r="B74" s="37" t="e">
        <f t="shared" si="12"/>
        <v>#REF!</v>
      </c>
      <c r="C74" s="38" t="e">
        <f>IF(ISTEXT('Option A'!E169),0,IF('Option A'!#REF!&gt;'Option A'!#REF!,1,0))</f>
        <v>#REF!</v>
      </c>
      <c r="D74" s="38" t="e">
        <f>IF(ISTEXT('Option A'!E169),0,IF('Option A'!#REF!&gt;'Option A'!#REF!,1,0))</f>
        <v>#REF!</v>
      </c>
      <c r="E74" s="40" t="e">
        <f>IF('Option A'!#REF!="",1,0)</f>
        <v>#REF!</v>
      </c>
      <c r="G74" s="4" t="b">
        <f>IF(ISTEXT('Option A'!E169),(IF('Option A'!#REF!&gt;'Option A'!#REF!*'Option A'!#REF!*270,1,"")))</f>
        <v>0</v>
      </c>
      <c r="I74" s="39" t="e">
        <f t="shared" si="13"/>
        <v>#REF!</v>
      </c>
      <c r="J74" s="47" t="e">
        <f>IF('Option A'!#REF!="",0,1)</f>
        <v>#REF!</v>
      </c>
      <c r="K74" s="48" t="e">
        <f t="shared" si="14"/>
        <v>#REF!</v>
      </c>
    </row>
    <row r="75" spans="1:11" x14ac:dyDescent="0.2">
      <c r="A75" s="36" t="e">
        <f>IF('Option A'!D170="",0,1)+AND(IF('Option A'!#REF!="",0,1))+AND(IF('Option A'!#REF!="",0,1))+AND(IF('Option A'!#REF!="",0,1))</f>
        <v>#REF!</v>
      </c>
      <c r="B75" s="37" t="e">
        <f t="shared" si="12"/>
        <v>#REF!</v>
      </c>
      <c r="C75" s="38" t="e">
        <f>IF(ISTEXT('Option A'!E170),0,IF('Option A'!#REF!&gt;'Option A'!#REF!,1,0))</f>
        <v>#REF!</v>
      </c>
      <c r="D75" s="38" t="e">
        <f>IF(ISTEXT('Option A'!E170),0,IF('Option A'!#REF!&gt;'Option A'!#REF!,1,0))</f>
        <v>#REF!</v>
      </c>
      <c r="E75" s="40" t="e">
        <f>IF('Option A'!#REF!="",1,0)</f>
        <v>#REF!</v>
      </c>
      <c r="G75" s="4" t="b">
        <f>IF(ISTEXT('Option A'!E170),(IF('Option A'!#REF!&gt;'Option A'!#REF!*'Option A'!#REF!*270,1,"")))</f>
        <v>0</v>
      </c>
      <c r="I75" s="39" t="e">
        <f t="shared" si="13"/>
        <v>#REF!</v>
      </c>
      <c r="J75" s="47" t="e">
        <f>IF('Option A'!#REF!="",0,1)</f>
        <v>#REF!</v>
      </c>
      <c r="K75" s="48" t="e">
        <f t="shared" si="14"/>
        <v>#REF!</v>
      </c>
    </row>
    <row r="76" spans="1:11" x14ac:dyDescent="0.2">
      <c r="A76" s="36" t="e">
        <f>IF('Option A'!D171="",0,1)+AND(IF('Option A'!#REF!="",0,1))+AND(IF('Option A'!#REF!="",0,1))+AND(IF('Option A'!#REF!="",0,1))</f>
        <v>#REF!</v>
      </c>
      <c r="B76" s="37" t="e">
        <f t="shared" si="12"/>
        <v>#REF!</v>
      </c>
      <c r="C76" s="38" t="e">
        <f>IF(ISTEXT('Option A'!E171),0,IF('Option A'!#REF!&gt;'Option A'!#REF!,1,0))</f>
        <v>#REF!</v>
      </c>
      <c r="D76" s="38" t="e">
        <f>IF(ISTEXT('Option A'!E171),0,IF('Option A'!#REF!&gt;'Option A'!#REF!,1,0))</f>
        <v>#REF!</v>
      </c>
      <c r="E76" s="40" t="e">
        <f>IF('Option A'!#REF!="",1,0)</f>
        <v>#REF!</v>
      </c>
      <c r="G76" s="4" t="b">
        <f>IF(ISTEXT('Option A'!E171),(IF('Option A'!#REF!&gt;'Option A'!#REF!*'Option A'!#REF!*270,1,"")))</f>
        <v>0</v>
      </c>
      <c r="I76" s="39" t="e">
        <f t="shared" si="13"/>
        <v>#REF!</v>
      </c>
      <c r="J76" s="47" t="e">
        <f>IF('Option A'!#REF!="",0,1)</f>
        <v>#REF!</v>
      </c>
      <c r="K76" s="48" t="e">
        <f t="shared" si="14"/>
        <v>#REF!</v>
      </c>
    </row>
    <row r="77" spans="1:11" x14ac:dyDescent="0.2">
      <c r="A77" s="36" t="e">
        <f>IF('Option A'!D172="",0,1)+AND(IF('Option A'!#REF!="",0,1))+AND(IF('Option A'!#REF!="",0,1))+AND(IF('Option A'!#REF!="",0,1))</f>
        <v>#REF!</v>
      </c>
      <c r="B77" s="37" t="e">
        <f t="shared" si="12"/>
        <v>#REF!</v>
      </c>
      <c r="C77" s="38" t="e">
        <f>IF(ISTEXT('Option A'!E172),0,IF('Option A'!#REF!&gt;'Option A'!#REF!,1,0))</f>
        <v>#REF!</v>
      </c>
      <c r="D77" s="38" t="e">
        <f>IF(ISTEXT('Option A'!E172),0,IF('Option A'!#REF!&gt;'Option A'!#REF!,1,0))</f>
        <v>#REF!</v>
      </c>
      <c r="E77" s="40" t="e">
        <f>IF('Option A'!#REF!="",1,0)</f>
        <v>#REF!</v>
      </c>
      <c r="G77" s="4" t="b">
        <f>IF(ISTEXT('Option A'!E172),(IF('Option A'!#REF!&gt;'Option A'!#REF!*'Option A'!#REF!*270,1,"")))</f>
        <v>0</v>
      </c>
      <c r="I77" s="39" t="e">
        <f t="shared" si="13"/>
        <v>#REF!</v>
      </c>
      <c r="J77" s="47" t="e">
        <f>IF('Option A'!#REF!="",0,1)</f>
        <v>#REF!</v>
      </c>
      <c r="K77" s="48" t="e">
        <f t="shared" si="14"/>
        <v>#REF!</v>
      </c>
    </row>
    <row r="78" spans="1:11" x14ac:dyDescent="0.2">
      <c r="A78" s="36" t="e">
        <f>IF('Option A'!D173="",0,1)+AND(IF('Option A'!#REF!="",0,1))+AND(IF('Option A'!#REF!="",0,1))+AND(IF('Option A'!#REF!="",0,1))</f>
        <v>#REF!</v>
      </c>
      <c r="B78" s="37" t="e">
        <f t="shared" si="12"/>
        <v>#REF!</v>
      </c>
      <c r="C78" s="38" t="e">
        <f>IF(ISTEXT('Option A'!E173),0,IF('Option A'!#REF!&gt;'Option A'!#REF!,1,0))</f>
        <v>#REF!</v>
      </c>
      <c r="D78" s="38" t="e">
        <f>IF(ISTEXT('Option A'!E173),0,IF('Option A'!#REF!&gt;'Option A'!#REF!,1,0))</f>
        <v>#REF!</v>
      </c>
      <c r="E78" s="40" t="e">
        <f>IF('Option A'!#REF!="",1,0)</f>
        <v>#REF!</v>
      </c>
      <c r="G78" s="4" t="b">
        <f>IF(ISTEXT('Option A'!E173),(IF('Option A'!#REF!&gt;'Option A'!#REF!*'Option A'!#REF!*270,1,"")))</f>
        <v>0</v>
      </c>
      <c r="I78" s="39" t="e">
        <f t="shared" si="13"/>
        <v>#REF!</v>
      </c>
      <c r="J78" s="47" t="e">
        <f>IF('Option A'!#REF!="",0,1)</f>
        <v>#REF!</v>
      </c>
      <c r="K78" s="48" t="e">
        <f t="shared" si="14"/>
        <v>#REF!</v>
      </c>
    </row>
    <row r="79" spans="1:11" x14ac:dyDescent="0.2">
      <c r="A79" s="36" t="e">
        <f>IF('Option A'!D174="",0,1)+AND(IF('Option A'!#REF!="",0,1))+AND(IF('Option A'!#REF!="",0,1))+AND(IF('Option A'!#REF!="",0,1))</f>
        <v>#REF!</v>
      </c>
      <c r="B79" s="37" t="e">
        <f t="shared" si="12"/>
        <v>#REF!</v>
      </c>
      <c r="C79" s="38" t="e">
        <f>IF(ISTEXT('Option A'!E174),0,IF('Option A'!#REF!&gt;'Option A'!#REF!,1,0))</f>
        <v>#REF!</v>
      </c>
      <c r="D79" s="38" t="e">
        <f>IF(ISTEXT('Option A'!E174),0,IF('Option A'!#REF!&gt;'Option A'!#REF!,1,0))</f>
        <v>#REF!</v>
      </c>
      <c r="E79" s="40" t="e">
        <f>IF('Option A'!#REF!="",1,0)</f>
        <v>#REF!</v>
      </c>
      <c r="G79" s="4" t="b">
        <f>IF(ISTEXT('Option A'!E174),(IF('Option A'!#REF!&gt;'Option A'!#REF!*'Option A'!#REF!*270,1,"")))</f>
        <v>0</v>
      </c>
      <c r="I79" s="39" t="e">
        <f t="shared" si="13"/>
        <v>#REF!</v>
      </c>
      <c r="J79" s="47" t="e">
        <f>IF('Option A'!#REF!="",0,1)</f>
        <v>#REF!</v>
      </c>
      <c r="K79" s="48" t="e">
        <f t="shared" si="14"/>
        <v>#REF!</v>
      </c>
    </row>
    <row r="80" spans="1:11" x14ac:dyDescent="0.2">
      <c r="A80" s="36" t="e">
        <f>IF('Option A'!D175="",0,1)+AND(IF('Option A'!#REF!="",0,1))+AND(IF('Option A'!#REF!="",0,1))+AND(IF('Option A'!#REF!="",0,1))</f>
        <v>#REF!</v>
      </c>
      <c r="B80" s="37" t="e">
        <f t="shared" si="12"/>
        <v>#REF!</v>
      </c>
      <c r="C80" s="38" t="e">
        <f>IF(ISTEXT('Option A'!E175),0,IF('Option A'!#REF!&gt;'Option A'!#REF!,1,0))</f>
        <v>#REF!</v>
      </c>
      <c r="D80" s="38" t="e">
        <f>IF(ISTEXT('Option A'!E175),0,IF('Option A'!#REF!&gt;'Option A'!#REF!,1,0))</f>
        <v>#REF!</v>
      </c>
      <c r="E80" s="40" t="e">
        <f>IF('Option A'!#REF!="",1,0)</f>
        <v>#REF!</v>
      </c>
      <c r="G80" s="4" t="b">
        <f>IF(ISTEXT('Option A'!E175),(IF('Option A'!#REF!&gt;'Option A'!#REF!*'Option A'!#REF!*270,1,"")))</f>
        <v>0</v>
      </c>
      <c r="I80" s="39" t="e">
        <f t="shared" si="13"/>
        <v>#REF!</v>
      </c>
      <c r="J80" s="47" t="e">
        <f>IF('Option A'!#REF!="",0,1)</f>
        <v>#REF!</v>
      </c>
      <c r="K80" s="48" t="e">
        <f t="shared" si="14"/>
        <v>#REF!</v>
      </c>
    </row>
    <row r="81" spans="1:11" x14ac:dyDescent="0.2">
      <c r="A81" s="36" t="e">
        <f>IF('Option A'!D176="",0,1)+AND(IF('Option A'!#REF!="",0,1))+AND(IF('Option A'!#REF!="",0,1))+AND(IF('Option A'!#REF!="",0,1))</f>
        <v>#REF!</v>
      </c>
      <c r="B81" s="37" t="e">
        <f t="shared" si="12"/>
        <v>#REF!</v>
      </c>
      <c r="C81" s="38" t="e">
        <f>IF(ISTEXT('Option A'!E176),0,IF('Option A'!#REF!&gt;'Option A'!#REF!,1,0))</f>
        <v>#REF!</v>
      </c>
      <c r="D81" s="38" t="e">
        <f>IF(ISTEXT('Option A'!E176),0,IF('Option A'!#REF!&gt;'Option A'!#REF!,1,0))</f>
        <v>#REF!</v>
      </c>
      <c r="E81" s="40" t="e">
        <f>IF('Option A'!#REF!="",1,0)</f>
        <v>#REF!</v>
      </c>
      <c r="G81" s="4" t="b">
        <f>IF(ISTEXT('Option A'!E176),(IF('Option A'!#REF!&gt;'Option A'!#REF!*'Option A'!#REF!*270,1,"")))</f>
        <v>0</v>
      </c>
      <c r="I81" s="39" t="e">
        <f t="shared" si="13"/>
        <v>#REF!</v>
      </c>
      <c r="J81" s="47" t="e">
        <f>IF('Option A'!#REF!="",0,1)</f>
        <v>#REF!</v>
      </c>
      <c r="K81" s="48" t="e">
        <f t="shared" si="14"/>
        <v>#REF!</v>
      </c>
    </row>
    <row r="82" spans="1:11" x14ac:dyDescent="0.2">
      <c r="A82" s="36" t="e">
        <f>IF('Option A'!D177="",0,1)+AND(IF('Option A'!#REF!="",0,1))+AND(IF('Option A'!#REF!="",0,1))+AND(IF('Option A'!#REF!="",0,1))</f>
        <v>#REF!</v>
      </c>
      <c r="B82" s="37" t="e">
        <f t="shared" si="12"/>
        <v>#REF!</v>
      </c>
      <c r="C82" s="38" t="e">
        <f>IF(ISTEXT('Option A'!E177),0,IF('Option A'!#REF!&gt;'Option A'!#REF!,1,0))</f>
        <v>#REF!</v>
      </c>
      <c r="D82" s="38" t="e">
        <f>IF(ISTEXT('Option A'!E177),0,IF('Option A'!#REF!&gt;'Option A'!#REF!,1,0))</f>
        <v>#REF!</v>
      </c>
      <c r="E82" s="40" t="e">
        <f>IF('Option A'!#REF!="",1,0)</f>
        <v>#REF!</v>
      </c>
      <c r="G82" s="4" t="b">
        <f>IF(ISTEXT('Option A'!E177),(IF('Option A'!#REF!&gt;'Option A'!#REF!*'Option A'!#REF!*270,1,"")))</f>
        <v>0</v>
      </c>
      <c r="I82" s="39" t="e">
        <f t="shared" si="13"/>
        <v>#REF!</v>
      </c>
      <c r="J82" s="47" t="e">
        <f>IF('Option A'!#REF!="",0,1)</f>
        <v>#REF!</v>
      </c>
      <c r="K82" s="48" t="e">
        <f t="shared" si="14"/>
        <v>#REF!</v>
      </c>
    </row>
    <row r="83" spans="1:11" x14ac:dyDescent="0.2">
      <c r="A83" s="36" t="e">
        <f>IF('Option A'!D178="",0,1)+AND(IF('Option A'!#REF!="",0,1))+AND(IF('Option A'!#REF!="",0,1))+AND(IF('Option A'!#REF!="",0,1))</f>
        <v>#REF!</v>
      </c>
      <c r="B83" s="37" t="e">
        <f t="shared" si="12"/>
        <v>#REF!</v>
      </c>
      <c r="C83" s="38" t="e">
        <f>IF(ISTEXT('Option A'!E178),0,IF('Option A'!#REF!&gt;'Option A'!#REF!,1,0))</f>
        <v>#REF!</v>
      </c>
      <c r="D83" s="38" t="e">
        <f>IF(ISTEXT('Option A'!E178),0,IF('Option A'!#REF!&gt;'Option A'!#REF!,1,0))</f>
        <v>#REF!</v>
      </c>
      <c r="E83" s="40" t="e">
        <f>IF('Option A'!#REF!="",1,0)</f>
        <v>#REF!</v>
      </c>
      <c r="G83" s="4" t="b">
        <f>IF(ISTEXT('Option A'!E178),(IF('Option A'!#REF!&gt;'Option A'!#REF!*'Option A'!#REF!*270,1,"")))</f>
        <v>0</v>
      </c>
      <c r="I83" s="39" t="e">
        <f t="shared" si="13"/>
        <v>#REF!</v>
      </c>
      <c r="J83" s="47" t="e">
        <f>IF('Option A'!#REF!="",0,1)</f>
        <v>#REF!</v>
      </c>
      <c r="K83" s="48" t="e">
        <f t="shared" si="14"/>
        <v>#REF!</v>
      </c>
    </row>
    <row r="84" spans="1:11" x14ac:dyDescent="0.2">
      <c r="A84" s="36" t="e">
        <f>IF('Option A'!D179="",0,1)+AND(IF('Option A'!#REF!="",0,1))+AND(IF('Option A'!#REF!="",0,1))+AND(IF('Option A'!#REF!="",0,1))</f>
        <v>#REF!</v>
      </c>
      <c r="B84" s="37" t="e">
        <f t="shared" si="12"/>
        <v>#REF!</v>
      </c>
      <c r="C84" s="38" t="e">
        <f>IF(ISTEXT('Option A'!E179),0,IF('Option A'!#REF!&gt;'Option A'!#REF!,1,0))</f>
        <v>#REF!</v>
      </c>
      <c r="D84" s="38" t="e">
        <f>IF(ISTEXT('Option A'!E179),0,IF('Option A'!#REF!&gt;'Option A'!#REF!,1,0))</f>
        <v>#REF!</v>
      </c>
      <c r="E84" s="40" t="e">
        <f>IF('Option A'!#REF!="",1,0)</f>
        <v>#REF!</v>
      </c>
      <c r="G84" s="4" t="b">
        <f>IF(ISTEXT('Option A'!E179),(IF('Option A'!#REF!&gt;'Option A'!#REF!*'Option A'!#REF!*270,1,"")))</f>
        <v>0</v>
      </c>
      <c r="I84" s="39" t="e">
        <f t="shared" si="13"/>
        <v>#REF!</v>
      </c>
      <c r="J84" s="47" t="e">
        <f>IF('Option A'!#REF!="",0,1)</f>
        <v>#REF!</v>
      </c>
      <c r="K84" s="48" t="e">
        <f t="shared" si="14"/>
        <v>#REF!</v>
      </c>
    </row>
    <row r="85" spans="1:11" x14ac:dyDescent="0.2">
      <c r="A85" s="36" t="e">
        <f>IF('Option A'!D180="",0,1)+AND(IF('Option A'!#REF!="",0,1))+AND(IF('Option A'!#REF!="",0,1))+AND(IF('Option A'!#REF!="",0,1))</f>
        <v>#REF!</v>
      </c>
      <c r="B85" s="37" t="e">
        <f t="shared" si="12"/>
        <v>#REF!</v>
      </c>
      <c r="C85" s="38" t="e">
        <f>IF(ISTEXT('Option A'!E180),0,IF('Option A'!#REF!&gt;'Option A'!#REF!,1,0))</f>
        <v>#REF!</v>
      </c>
      <c r="D85" s="38" t="e">
        <f>IF(ISTEXT('Option A'!E180),0,IF('Option A'!#REF!&gt;'Option A'!#REF!,1,0))</f>
        <v>#REF!</v>
      </c>
      <c r="E85" s="40" t="e">
        <f>IF('Option A'!#REF!="",1,0)</f>
        <v>#REF!</v>
      </c>
      <c r="G85" s="4" t="b">
        <f>IF(ISTEXT('Option A'!E180),(IF('Option A'!#REF!&gt;'Option A'!#REF!*'Option A'!#REF!*270,1,"")))</f>
        <v>0</v>
      </c>
      <c r="I85" s="39" t="e">
        <f t="shared" si="13"/>
        <v>#REF!</v>
      </c>
      <c r="J85" s="47" t="e">
        <f>IF('Option A'!#REF!="",0,1)</f>
        <v>#REF!</v>
      </c>
      <c r="K85" s="48" t="e">
        <f t="shared" si="14"/>
        <v>#REF!</v>
      </c>
    </row>
    <row r="86" spans="1:11" x14ac:dyDescent="0.2">
      <c r="A86" s="36" t="e">
        <f>IF('Option A'!D181="",0,1)+AND(IF('Option A'!#REF!="",0,1))+AND(IF('Option A'!#REF!="",0,1))+AND(IF('Option A'!#REF!="",0,1))</f>
        <v>#REF!</v>
      </c>
      <c r="B86" s="37" t="e">
        <f t="shared" si="12"/>
        <v>#REF!</v>
      </c>
      <c r="C86" s="38" t="e">
        <f>IF(ISTEXT('Option A'!E181),0,IF('Option A'!#REF!&gt;'Option A'!#REF!,1,0))</f>
        <v>#REF!</v>
      </c>
      <c r="D86" s="38" t="e">
        <f>IF(ISTEXT('Option A'!E181),0,IF('Option A'!#REF!&gt;'Option A'!#REF!,1,0))</f>
        <v>#REF!</v>
      </c>
      <c r="E86" s="40" t="e">
        <f>IF('Option A'!#REF!="",1,0)</f>
        <v>#REF!</v>
      </c>
      <c r="G86" s="4" t="b">
        <f>IF(ISTEXT('Option A'!E181),(IF('Option A'!#REF!&gt;'Option A'!#REF!*'Option A'!#REF!*270,1,"")))</f>
        <v>0</v>
      </c>
      <c r="I86" s="39" t="e">
        <f t="shared" si="13"/>
        <v>#REF!</v>
      </c>
      <c r="J86" s="47" t="e">
        <f>IF('Option A'!#REF!="",0,1)</f>
        <v>#REF!</v>
      </c>
      <c r="K86" s="48" t="e">
        <f t="shared" si="14"/>
        <v>#REF!</v>
      </c>
    </row>
    <row r="87" spans="1:11" x14ac:dyDescent="0.2">
      <c r="A87" s="36" t="e">
        <f>IF('Option A'!D182="",0,1)+AND(IF('Option A'!#REF!="",0,1))+AND(IF('Option A'!#REF!="",0,1))+AND(IF('Option A'!#REF!="",0,1))</f>
        <v>#REF!</v>
      </c>
      <c r="B87" s="37" t="e">
        <f t="shared" si="12"/>
        <v>#REF!</v>
      </c>
      <c r="C87" s="38" t="e">
        <f>IF(ISTEXT('Option A'!E182),0,IF('Option A'!#REF!&gt;'Option A'!#REF!,1,0))</f>
        <v>#REF!</v>
      </c>
      <c r="D87" s="38" t="e">
        <f>IF(ISTEXT('Option A'!E182),0,IF('Option A'!#REF!&gt;'Option A'!#REF!,1,0))</f>
        <v>#REF!</v>
      </c>
      <c r="E87" s="40" t="e">
        <f>IF('Option A'!#REF!="",1,0)</f>
        <v>#REF!</v>
      </c>
      <c r="G87" s="4" t="b">
        <f>IF(ISTEXT('Option A'!E182),(IF('Option A'!#REF!&gt;'Option A'!#REF!*'Option A'!#REF!*270,1,"")))</f>
        <v>0</v>
      </c>
      <c r="I87" s="39" t="e">
        <f t="shared" si="13"/>
        <v>#REF!</v>
      </c>
      <c r="J87" s="47" t="e">
        <f>IF('Option A'!#REF!="",0,1)</f>
        <v>#REF!</v>
      </c>
      <c r="K87" s="48" t="e">
        <f t="shared" si="14"/>
        <v>#REF!</v>
      </c>
    </row>
    <row r="88" spans="1:11" x14ac:dyDescent="0.2">
      <c r="A88" s="36" t="e">
        <f>IF('Option A'!D183="",0,1)+AND(IF('Option A'!#REF!="",0,1))+AND(IF('Option A'!#REF!="",0,1))+AND(IF('Option A'!#REF!="",0,1))</f>
        <v>#REF!</v>
      </c>
      <c r="B88" s="37" t="e">
        <f t="shared" ref="B88:B103" si="15">IF(A88&gt;1,1,0)</f>
        <v>#REF!</v>
      </c>
      <c r="C88" s="38" t="e">
        <f>IF(ISTEXT('Option A'!E183),0,IF('Option A'!#REF!&gt;'Option A'!#REF!,1,0))</f>
        <v>#REF!</v>
      </c>
      <c r="D88" s="38" t="e">
        <f>IF(ISTEXT('Option A'!E183),0,IF('Option A'!#REF!&gt;'Option A'!#REF!,1,0))</f>
        <v>#REF!</v>
      </c>
      <c r="E88" s="40" t="e">
        <f>IF('Option A'!#REF!="",1,0)</f>
        <v>#REF!</v>
      </c>
      <c r="G88" s="4" t="b">
        <f>IF(ISTEXT('Option A'!E183),(IF('Option A'!#REF!&gt;'Option A'!#REF!*'Option A'!#REF!*270,1,"")))</f>
        <v>0</v>
      </c>
      <c r="I88" s="39" t="e">
        <f t="shared" ref="I88:I103" si="16">IF(J88+K88=2,1,"")</f>
        <v>#REF!</v>
      </c>
      <c r="J88" s="47" t="e">
        <f>IF('Option A'!#REF!="",0,1)</f>
        <v>#REF!</v>
      </c>
      <c r="K88" s="48" t="e">
        <f t="shared" ref="K88:K103" si="17">IF(A88=0,1,0)</f>
        <v>#REF!</v>
      </c>
    </row>
    <row r="89" spans="1:11" x14ac:dyDescent="0.2">
      <c r="A89" s="36" t="e">
        <f>IF('Option A'!D184="",0,1)+AND(IF('Option A'!#REF!="",0,1))+AND(IF('Option A'!#REF!="",0,1))+AND(IF('Option A'!#REF!="",0,1))</f>
        <v>#REF!</v>
      </c>
      <c r="B89" s="37" t="e">
        <f t="shared" si="15"/>
        <v>#REF!</v>
      </c>
      <c r="C89" s="38" t="e">
        <f>IF(ISTEXT('Option A'!E184),0,IF('Option A'!#REF!&gt;'Option A'!#REF!,1,0))</f>
        <v>#REF!</v>
      </c>
      <c r="D89" s="38" t="e">
        <f>IF(ISTEXT('Option A'!E184),0,IF('Option A'!#REF!&gt;'Option A'!#REF!,1,0))</f>
        <v>#REF!</v>
      </c>
      <c r="E89" s="40" t="e">
        <f>IF('Option A'!#REF!="",1,0)</f>
        <v>#REF!</v>
      </c>
      <c r="G89" s="4" t="b">
        <f>IF(ISTEXT('Option A'!E184),(IF('Option A'!#REF!&gt;'Option A'!#REF!*'Option A'!#REF!*270,1,"")))</f>
        <v>0</v>
      </c>
      <c r="I89" s="39" t="e">
        <f t="shared" si="16"/>
        <v>#REF!</v>
      </c>
      <c r="J89" s="47" t="e">
        <f>IF('Option A'!#REF!="",0,1)</f>
        <v>#REF!</v>
      </c>
      <c r="K89" s="48" t="e">
        <f t="shared" si="17"/>
        <v>#REF!</v>
      </c>
    </row>
    <row r="90" spans="1:11" x14ac:dyDescent="0.2">
      <c r="A90" s="36" t="e">
        <f>IF('Option A'!D195="",0,1)+AND(IF('Option A'!#REF!="",0,1))+AND(IF('Option A'!#REF!="",0,1))+AND(IF('Option A'!#REF!="",0,1))</f>
        <v>#REF!</v>
      </c>
      <c r="B90" s="37" t="e">
        <f t="shared" si="15"/>
        <v>#REF!</v>
      </c>
      <c r="C90" s="38" t="e">
        <f>IF(ISTEXT('Option A'!E195),0,IF('Option A'!#REF!&gt;'Option A'!#REF!,1,0))</f>
        <v>#REF!</v>
      </c>
      <c r="D90" s="38" t="e">
        <f>IF(ISTEXT('Option A'!E195),0,IF('Option A'!#REF!&gt;'Option A'!#REF!,1,0))</f>
        <v>#REF!</v>
      </c>
      <c r="E90" s="40" t="e">
        <f>IF('Option A'!#REF!="",1,0)</f>
        <v>#REF!</v>
      </c>
      <c r="G90" s="4" t="b">
        <f>IF(ISTEXT('Option A'!E195),(IF('Option A'!#REF!&gt;'Option A'!#REF!*'Option A'!#REF!*270,1,"")))</f>
        <v>0</v>
      </c>
      <c r="I90" s="39" t="e">
        <f t="shared" si="16"/>
        <v>#REF!</v>
      </c>
      <c r="J90" s="47" t="e">
        <f>IF('Option A'!#REF!="",0,1)</f>
        <v>#REF!</v>
      </c>
      <c r="K90" s="48" t="e">
        <f t="shared" si="17"/>
        <v>#REF!</v>
      </c>
    </row>
    <row r="91" spans="1:11" x14ac:dyDescent="0.2">
      <c r="A91" s="36" t="e">
        <f>IF('Option A'!D208="",0,1)+AND(IF('Option A'!#REF!="",0,1))+AND(IF('Option A'!#REF!="",0,1))+AND(IF('Option A'!#REF!="",0,1))</f>
        <v>#REF!</v>
      </c>
      <c r="B91" s="37" t="e">
        <f t="shared" si="15"/>
        <v>#REF!</v>
      </c>
      <c r="C91" s="38" t="e">
        <f>IF(ISTEXT('Option A'!E208),0,IF('Option A'!#REF!&gt;'Option A'!#REF!,1,0))</f>
        <v>#REF!</v>
      </c>
      <c r="D91" s="38" t="e">
        <f>IF(ISTEXT('Option A'!E208),0,IF('Option A'!#REF!&gt;'Option A'!#REF!,1,0))</f>
        <v>#REF!</v>
      </c>
      <c r="E91" s="40" t="e">
        <f>IF('Option A'!#REF!="",1,0)</f>
        <v>#REF!</v>
      </c>
      <c r="G91" s="4" t="b">
        <f>IF(ISTEXT('Option A'!E208),(IF('Option A'!#REF!&gt;'Option A'!#REF!*'Option A'!#REF!*270,1,"")))</f>
        <v>0</v>
      </c>
      <c r="I91" s="39" t="e">
        <f t="shared" si="16"/>
        <v>#REF!</v>
      </c>
      <c r="J91" s="47" t="e">
        <f>IF('Option A'!#REF!="",0,1)</f>
        <v>#REF!</v>
      </c>
      <c r="K91" s="48" t="e">
        <f t="shared" si="17"/>
        <v>#REF!</v>
      </c>
    </row>
    <row r="92" spans="1:11" x14ac:dyDescent="0.2">
      <c r="A92" s="36" t="e">
        <f>IF('Option A'!D209="",0,1)+AND(IF('Option A'!#REF!="",0,1))+AND(IF('Option A'!#REF!="",0,1))+AND(IF('Option A'!#REF!="",0,1))</f>
        <v>#REF!</v>
      </c>
      <c r="B92" s="37" t="e">
        <f t="shared" si="15"/>
        <v>#REF!</v>
      </c>
      <c r="C92" s="38" t="e">
        <f>IF(ISTEXT('Option A'!E209),0,IF('Option A'!#REF!&gt;'Option A'!#REF!,1,0))</f>
        <v>#REF!</v>
      </c>
      <c r="D92" s="38" t="e">
        <f>IF(ISTEXT('Option A'!E209),0,IF('Option A'!#REF!&gt;'Option A'!#REF!,1,0))</f>
        <v>#REF!</v>
      </c>
      <c r="E92" s="40" t="e">
        <f>IF('Option A'!#REF!="",1,0)</f>
        <v>#REF!</v>
      </c>
      <c r="G92" s="4" t="b">
        <f>IF(ISTEXT('Option A'!E209),(IF('Option A'!#REF!&gt;'Option A'!#REF!*'Option A'!#REF!*270,1,"")))</f>
        <v>0</v>
      </c>
      <c r="I92" s="39" t="e">
        <f t="shared" si="16"/>
        <v>#REF!</v>
      </c>
      <c r="J92" s="47" t="e">
        <f>IF('Option A'!#REF!="",0,1)</f>
        <v>#REF!</v>
      </c>
      <c r="K92" s="48" t="e">
        <f t="shared" si="17"/>
        <v>#REF!</v>
      </c>
    </row>
    <row r="93" spans="1:11" x14ac:dyDescent="0.2">
      <c r="A93" s="36" t="e">
        <f>IF('Option A'!#REF!="",0,1)+AND(IF('Option A'!#REF!="",0,1))+AND(IF('Option A'!#REF!="",0,1))+AND(IF('Option A'!#REF!="",0,1))</f>
        <v>#REF!</v>
      </c>
      <c r="B93" s="37" t="e">
        <f t="shared" si="15"/>
        <v>#REF!</v>
      </c>
      <c r="C93" s="38" t="e">
        <f>IF(ISTEXT('Option A'!#REF!),0,IF('Option A'!#REF!&gt;'Option A'!#REF!,1,0))</f>
        <v>#REF!</v>
      </c>
      <c r="D93" s="38" t="e">
        <f>IF(ISTEXT('Option A'!#REF!),0,IF('Option A'!#REF!&gt;'Option A'!#REF!,1,0))</f>
        <v>#REF!</v>
      </c>
      <c r="E93" s="40" t="e">
        <f>IF('Option A'!#REF!="",1,0)</f>
        <v>#REF!</v>
      </c>
      <c r="G93" s="4" t="b">
        <f>IF(ISTEXT('Option A'!#REF!),(IF('Option A'!#REF!&gt;'Option A'!#REF!*'Option A'!#REF!*270,1,"")))</f>
        <v>0</v>
      </c>
      <c r="I93" s="39" t="e">
        <f t="shared" si="16"/>
        <v>#REF!</v>
      </c>
      <c r="J93" s="47" t="e">
        <f>IF('Option A'!#REF!="",0,1)</f>
        <v>#REF!</v>
      </c>
      <c r="K93" s="48" t="e">
        <f t="shared" si="17"/>
        <v>#REF!</v>
      </c>
    </row>
    <row r="94" spans="1:11" x14ac:dyDescent="0.2">
      <c r="A94" s="36" t="e">
        <f>IF('Option A'!#REF!="",0,1)+AND(IF('Option A'!#REF!="",0,1))+AND(IF('Option A'!#REF!="",0,1))+AND(IF('Option A'!#REF!="",0,1))</f>
        <v>#REF!</v>
      </c>
      <c r="B94" s="37" t="e">
        <f t="shared" si="15"/>
        <v>#REF!</v>
      </c>
      <c r="C94" s="38" t="e">
        <f>IF(ISTEXT('Option A'!#REF!),0,IF('Option A'!#REF!&gt;'Option A'!#REF!,1,0))</f>
        <v>#REF!</v>
      </c>
      <c r="D94" s="38" t="e">
        <f>IF(ISTEXT('Option A'!#REF!),0,IF('Option A'!#REF!&gt;'Option A'!#REF!,1,0))</f>
        <v>#REF!</v>
      </c>
      <c r="E94" s="40" t="e">
        <f>IF('Option A'!#REF!="",1,0)</f>
        <v>#REF!</v>
      </c>
      <c r="G94" s="4" t="b">
        <f>IF(ISTEXT('Option A'!#REF!),(IF('Option A'!#REF!&gt;'Option A'!#REF!*'Option A'!#REF!*270,1,"")))</f>
        <v>0</v>
      </c>
      <c r="I94" s="39" t="e">
        <f t="shared" si="16"/>
        <v>#REF!</v>
      </c>
      <c r="J94" s="47" t="e">
        <f>IF('Option A'!#REF!="",0,1)</f>
        <v>#REF!</v>
      </c>
      <c r="K94" s="48" t="e">
        <f t="shared" si="17"/>
        <v>#REF!</v>
      </c>
    </row>
    <row r="95" spans="1:11" x14ac:dyDescent="0.2">
      <c r="A95" s="36" t="e">
        <f>IF('Option A'!#REF!="",0,1)+AND(IF('Option A'!#REF!="",0,1))+AND(IF('Option A'!#REF!="",0,1))+AND(IF('Option A'!#REF!="",0,1))</f>
        <v>#REF!</v>
      </c>
      <c r="B95" s="37" t="e">
        <f t="shared" si="15"/>
        <v>#REF!</v>
      </c>
      <c r="C95" s="38" t="e">
        <f>IF(ISTEXT('Option A'!#REF!),0,IF('Option A'!#REF!&gt;'Option A'!#REF!,1,0))</f>
        <v>#REF!</v>
      </c>
      <c r="D95" s="38" t="e">
        <f>IF(ISTEXT('Option A'!#REF!),0,IF('Option A'!#REF!&gt;'Option A'!#REF!,1,0))</f>
        <v>#REF!</v>
      </c>
      <c r="E95" s="40" t="e">
        <f>IF('Option A'!#REF!="",1,0)</f>
        <v>#REF!</v>
      </c>
      <c r="G95" s="4" t="b">
        <f>IF(ISTEXT('Option A'!#REF!),(IF('Option A'!#REF!&gt;'Option A'!#REF!*'Option A'!#REF!*270,1,"")))</f>
        <v>0</v>
      </c>
      <c r="I95" s="39" t="e">
        <f t="shared" si="16"/>
        <v>#REF!</v>
      </c>
      <c r="J95" s="47" t="e">
        <f>IF('Option A'!#REF!="",0,1)</f>
        <v>#REF!</v>
      </c>
      <c r="K95" s="48" t="e">
        <f t="shared" si="17"/>
        <v>#REF!</v>
      </c>
    </row>
    <row r="96" spans="1:11" x14ac:dyDescent="0.2">
      <c r="A96" s="36" t="e">
        <f>IF('Option A'!#REF!="",0,1)+AND(IF('Option A'!#REF!="",0,1))+AND(IF('Option A'!#REF!="",0,1))+AND(IF('Option A'!#REF!="",0,1))</f>
        <v>#REF!</v>
      </c>
      <c r="B96" s="37" t="e">
        <f t="shared" si="15"/>
        <v>#REF!</v>
      </c>
      <c r="C96" s="38" t="e">
        <f>IF(ISTEXT('Option A'!#REF!),0,IF('Option A'!#REF!&gt;'Option A'!#REF!,1,0))</f>
        <v>#REF!</v>
      </c>
      <c r="D96" s="38" t="e">
        <f>IF(ISTEXT('Option A'!#REF!),0,IF('Option A'!#REF!&gt;'Option A'!#REF!,1,0))</f>
        <v>#REF!</v>
      </c>
      <c r="E96" s="40" t="e">
        <f>IF('Option A'!#REF!="",1,0)</f>
        <v>#REF!</v>
      </c>
      <c r="G96" s="4" t="b">
        <f>IF(ISTEXT('Option A'!#REF!),(IF('Option A'!#REF!&gt;'Option A'!#REF!*'Option A'!#REF!*270,1,"")))</f>
        <v>0</v>
      </c>
      <c r="I96" s="39" t="e">
        <f t="shared" si="16"/>
        <v>#REF!</v>
      </c>
      <c r="J96" s="47" t="e">
        <f>IF('Option A'!#REF!="",0,1)</f>
        <v>#REF!</v>
      </c>
      <c r="K96" s="48" t="e">
        <f t="shared" si="17"/>
        <v>#REF!</v>
      </c>
    </row>
    <row r="97" spans="1:11" x14ac:dyDescent="0.2">
      <c r="A97" s="36" t="e">
        <f>IF('Option A'!#REF!="",0,1)+AND(IF('Option A'!#REF!="",0,1))+AND(IF('Option A'!#REF!="",0,1))+AND(IF('Option A'!#REF!="",0,1))</f>
        <v>#REF!</v>
      </c>
      <c r="B97" s="37" t="e">
        <f t="shared" si="15"/>
        <v>#REF!</v>
      </c>
      <c r="C97" s="38" t="e">
        <f>IF(ISTEXT('Option A'!#REF!),0,IF('Option A'!#REF!&gt;'Option A'!#REF!,1,0))</f>
        <v>#REF!</v>
      </c>
      <c r="D97" s="38" t="e">
        <f>IF(ISTEXT('Option A'!#REF!),0,IF('Option A'!#REF!&gt;'Option A'!#REF!,1,0))</f>
        <v>#REF!</v>
      </c>
      <c r="E97" s="40" t="e">
        <f>IF('Option A'!#REF!="",1,0)</f>
        <v>#REF!</v>
      </c>
      <c r="G97" s="4" t="b">
        <f>IF(ISTEXT('Option A'!#REF!),(IF('Option A'!#REF!&gt;'Option A'!#REF!*'Option A'!#REF!*270,1,"")))</f>
        <v>0</v>
      </c>
      <c r="I97" s="39" t="e">
        <f t="shared" si="16"/>
        <v>#REF!</v>
      </c>
      <c r="J97" s="47" t="e">
        <f>IF('Option A'!#REF!="",0,1)</f>
        <v>#REF!</v>
      </c>
      <c r="K97" s="48" t="e">
        <f t="shared" si="17"/>
        <v>#REF!</v>
      </c>
    </row>
    <row r="98" spans="1:11" x14ac:dyDescent="0.2">
      <c r="A98" s="36" t="e">
        <f>IF('Option A'!#REF!="",0,1)+AND(IF('Option A'!#REF!="",0,1))+AND(IF('Option A'!#REF!="",0,1))+AND(IF('Option A'!#REF!="",0,1))</f>
        <v>#REF!</v>
      </c>
      <c r="B98" s="37" t="e">
        <f t="shared" si="15"/>
        <v>#REF!</v>
      </c>
      <c r="C98" s="38" t="e">
        <f>IF(ISTEXT('Option A'!#REF!),0,IF('Option A'!#REF!&gt;'Option A'!#REF!,1,0))</f>
        <v>#REF!</v>
      </c>
      <c r="D98" s="38" t="e">
        <f>IF(ISTEXT('Option A'!#REF!),0,IF('Option A'!#REF!&gt;'Option A'!#REF!,1,0))</f>
        <v>#REF!</v>
      </c>
      <c r="E98" s="40" t="e">
        <f>IF('Option A'!#REF!="",1,0)</f>
        <v>#REF!</v>
      </c>
      <c r="G98" s="4" t="b">
        <f>IF(ISTEXT('Option A'!#REF!),(IF('Option A'!#REF!&gt;'Option A'!#REF!*'Option A'!#REF!*270,1,"")))</f>
        <v>0</v>
      </c>
      <c r="I98" s="39" t="e">
        <f t="shared" si="16"/>
        <v>#REF!</v>
      </c>
      <c r="J98" s="47" t="e">
        <f>IF('Option A'!#REF!="",0,1)</f>
        <v>#REF!</v>
      </c>
      <c r="K98" s="48" t="e">
        <f t="shared" si="17"/>
        <v>#REF!</v>
      </c>
    </row>
    <row r="99" spans="1:11" x14ac:dyDescent="0.2">
      <c r="A99" s="36" t="e">
        <f>IF('Option A'!#REF!="",0,1)+AND(IF('Option A'!#REF!="",0,1))+AND(IF('Option A'!#REF!="",0,1))+AND(IF('Option A'!#REF!="",0,1))</f>
        <v>#REF!</v>
      </c>
      <c r="B99" s="37" t="e">
        <f t="shared" si="15"/>
        <v>#REF!</v>
      </c>
      <c r="C99" s="38" t="e">
        <f>IF(ISTEXT('Option A'!#REF!),0,IF('Option A'!#REF!&gt;'Option A'!#REF!,1,0))</f>
        <v>#REF!</v>
      </c>
      <c r="D99" s="38" t="e">
        <f>IF(ISTEXT('Option A'!#REF!),0,IF('Option A'!#REF!&gt;'Option A'!#REF!,1,0))</f>
        <v>#REF!</v>
      </c>
      <c r="E99" s="40" t="e">
        <f>IF('Option A'!#REF!="",1,0)</f>
        <v>#REF!</v>
      </c>
      <c r="G99" s="4" t="b">
        <f>IF(ISTEXT('Option A'!#REF!),(IF('Option A'!#REF!&gt;'Option A'!#REF!*'Option A'!#REF!*270,1,"")))</f>
        <v>0</v>
      </c>
      <c r="I99" s="39" t="e">
        <f t="shared" si="16"/>
        <v>#REF!</v>
      </c>
      <c r="J99" s="47" t="e">
        <f>IF('Option A'!#REF!="",0,1)</f>
        <v>#REF!</v>
      </c>
      <c r="K99" s="48" t="e">
        <f t="shared" si="17"/>
        <v>#REF!</v>
      </c>
    </row>
    <row r="100" spans="1:11" x14ac:dyDescent="0.2">
      <c r="A100" s="36" t="e">
        <f>IF('Option A'!#REF!="",0,1)+AND(IF('Option A'!#REF!="",0,1))+AND(IF('Option A'!#REF!="",0,1))+AND(IF('Option A'!#REF!="",0,1))</f>
        <v>#REF!</v>
      </c>
      <c r="B100" s="37" t="e">
        <f t="shared" si="15"/>
        <v>#REF!</v>
      </c>
      <c r="C100" s="38" t="e">
        <f>IF(ISTEXT('Option A'!#REF!),0,IF('Option A'!#REF!&gt;'Option A'!#REF!,1,0))</f>
        <v>#REF!</v>
      </c>
      <c r="D100" s="38" t="e">
        <f>IF(ISTEXT('Option A'!#REF!),0,IF('Option A'!#REF!&gt;'Option A'!#REF!,1,0))</f>
        <v>#REF!</v>
      </c>
      <c r="E100" s="40" t="e">
        <f>IF('Option A'!#REF!="",1,0)</f>
        <v>#REF!</v>
      </c>
      <c r="G100" s="4" t="b">
        <f>IF(ISTEXT('Option A'!#REF!),(IF('Option A'!#REF!&gt;'Option A'!#REF!*'Option A'!#REF!*270,1,"")))</f>
        <v>0</v>
      </c>
      <c r="I100" s="39" t="e">
        <f t="shared" si="16"/>
        <v>#REF!</v>
      </c>
      <c r="J100" s="47" t="e">
        <f>IF('Option A'!#REF!="",0,1)</f>
        <v>#REF!</v>
      </c>
      <c r="K100" s="48" t="e">
        <f t="shared" si="17"/>
        <v>#REF!</v>
      </c>
    </row>
    <row r="101" spans="1:11" x14ac:dyDescent="0.2">
      <c r="A101" s="36" t="e">
        <f>IF('Option A'!#REF!="",0,1)+AND(IF('Option A'!#REF!="",0,1))+AND(IF('Option A'!#REF!="",0,1))+AND(IF('Option A'!#REF!="",0,1))</f>
        <v>#REF!</v>
      </c>
      <c r="B101" s="37" t="e">
        <f t="shared" si="15"/>
        <v>#REF!</v>
      </c>
      <c r="C101" s="38" t="e">
        <f>IF(ISTEXT('Option A'!#REF!),0,IF('Option A'!#REF!&gt;'Option A'!#REF!,1,0))</f>
        <v>#REF!</v>
      </c>
      <c r="D101" s="38" t="e">
        <f>IF(ISTEXT('Option A'!#REF!),0,IF('Option A'!#REF!&gt;'Option A'!#REF!,1,0))</f>
        <v>#REF!</v>
      </c>
      <c r="E101" s="40" t="e">
        <f>IF('Option A'!#REF!="",1,0)</f>
        <v>#REF!</v>
      </c>
      <c r="G101" s="4" t="b">
        <f>IF(ISTEXT('Option A'!#REF!),(IF('Option A'!#REF!&gt;'Option A'!#REF!*'Option A'!#REF!*270,1,"")))</f>
        <v>0</v>
      </c>
      <c r="I101" s="39" t="e">
        <f t="shared" si="16"/>
        <v>#REF!</v>
      </c>
      <c r="J101" s="47" t="e">
        <f>IF('Option A'!#REF!="",0,1)</f>
        <v>#REF!</v>
      </c>
      <c r="K101" s="48" t="e">
        <f t="shared" si="17"/>
        <v>#REF!</v>
      </c>
    </row>
    <row r="102" spans="1:11" x14ac:dyDescent="0.2">
      <c r="A102" s="36" t="e">
        <f>IF('Option A'!#REF!="",0,1)+AND(IF('Option A'!#REF!="",0,1))+AND(IF('Option A'!#REF!="",0,1))+AND(IF('Option A'!#REF!="",0,1))</f>
        <v>#REF!</v>
      </c>
      <c r="B102" s="37" t="e">
        <f t="shared" si="15"/>
        <v>#REF!</v>
      </c>
      <c r="C102" s="38" t="e">
        <f>IF(ISTEXT('Option A'!#REF!),0,IF('Option A'!#REF!&gt;'Option A'!#REF!,1,0))</f>
        <v>#REF!</v>
      </c>
      <c r="D102" s="38" t="e">
        <f>IF(ISTEXT('Option A'!#REF!),0,IF('Option A'!#REF!&gt;'Option A'!#REF!,1,0))</f>
        <v>#REF!</v>
      </c>
      <c r="E102" s="40" t="e">
        <f>IF('Option A'!#REF!="",1,0)</f>
        <v>#REF!</v>
      </c>
      <c r="G102" s="4" t="b">
        <f>IF(ISTEXT('Option A'!#REF!),(IF('Option A'!#REF!&gt;'Option A'!#REF!*'Option A'!#REF!*270,1,"")))</f>
        <v>0</v>
      </c>
      <c r="I102" s="39" t="e">
        <f t="shared" si="16"/>
        <v>#REF!</v>
      </c>
      <c r="J102" s="47" t="e">
        <f>IF('Option A'!#REF!="",0,1)</f>
        <v>#REF!</v>
      </c>
      <c r="K102" s="48" t="e">
        <f t="shared" si="17"/>
        <v>#REF!</v>
      </c>
    </row>
    <row r="103" spans="1:11" x14ac:dyDescent="0.2">
      <c r="A103" s="36" t="e">
        <f>IF('Option A'!#REF!="",0,1)+AND(IF('Option A'!#REF!="",0,1))+AND(IF('Option A'!#REF!="",0,1))+AND(IF('Option A'!#REF!="",0,1))</f>
        <v>#REF!</v>
      </c>
      <c r="B103" s="37" t="e">
        <f t="shared" si="15"/>
        <v>#REF!</v>
      </c>
      <c r="C103" s="38" t="e">
        <f>IF(ISTEXT('Option A'!#REF!),0,IF('Option A'!#REF!&gt;'Option A'!#REF!,1,0))</f>
        <v>#REF!</v>
      </c>
      <c r="D103" s="38" t="e">
        <f>IF(ISTEXT('Option A'!#REF!),0,IF('Option A'!#REF!&gt;'Option A'!#REF!,1,0))</f>
        <v>#REF!</v>
      </c>
      <c r="E103" s="40" t="e">
        <f>IF('Option A'!#REF!="",1,0)</f>
        <v>#REF!</v>
      </c>
      <c r="G103" s="4" t="b">
        <f>IF(ISTEXT('Option A'!#REF!),(IF('Option A'!#REF!&gt;'Option A'!#REF!*'Option A'!#REF!*270,1,"")))</f>
        <v>0</v>
      </c>
      <c r="I103" s="39" t="e">
        <f t="shared" si="16"/>
        <v>#REF!</v>
      </c>
      <c r="J103" s="47" t="e">
        <f>IF('Option A'!#REF!="",0,1)</f>
        <v>#REF!</v>
      </c>
      <c r="K103" s="48" t="e">
        <f t="shared" si="17"/>
        <v>#REF!</v>
      </c>
    </row>
    <row r="104" spans="1:11" x14ac:dyDescent="0.2">
      <c r="A104" s="36" t="e">
        <f>IF('Option A'!#REF!="",0,1)+AND(IF('Option A'!#REF!="",0,1))+AND(IF('Option A'!#REF!="",0,1))+AND(IF('Option A'!#REF!="",0,1))</f>
        <v>#REF!</v>
      </c>
      <c r="B104" s="37" t="e">
        <f>IF(A104&gt;1,1,0)</f>
        <v>#REF!</v>
      </c>
      <c r="C104" s="38" t="e">
        <f>IF(ISTEXT('Option A'!#REF!),0,IF('Option A'!#REF!&gt;'Option A'!#REF!,1,0))</f>
        <v>#REF!</v>
      </c>
      <c r="D104" s="38" t="e">
        <f>IF(ISTEXT('Option A'!#REF!),0,IF('Option A'!#REF!&gt;'Option A'!#REF!,1,0))</f>
        <v>#REF!</v>
      </c>
      <c r="E104" s="40" t="e">
        <f>IF('Option A'!#REF!="",1,0)</f>
        <v>#REF!</v>
      </c>
      <c r="G104" s="4" t="b">
        <f>IF(ISTEXT('Option A'!#REF!),(IF('Option A'!#REF!&gt;'Option A'!#REF!*'Option A'!#REF!*270,1,"")))</f>
        <v>0</v>
      </c>
      <c r="I104" s="39" t="e">
        <f>IF(J104+K104=2,1,"")</f>
        <v>#REF!</v>
      </c>
      <c r="J104" s="47" t="e">
        <f>IF('Option A'!#REF!="",0,1)</f>
        <v>#REF!</v>
      </c>
      <c r="K104" s="48" t="e">
        <f>IF(A104=0,1,0)</f>
        <v>#REF!</v>
      </c>
    </row>
    <row r="105" spans="1:11" x14ac:dyDescent="0.2">
      <c r="A105" s="36" t="e">
        <f>IF('Option A'!#REF!="",0,1)+AND(IF('Option A'!#REF!="",0,1))+AND(IF('Option A'!#REF!="",0,1))+AND(IF('Option A'!#REF!="",0,1))</f>
        <v>#REF!</v>
      </c>
      <c r="B105" s="37" t="e">
        <f>IF(A105&gt;1,1,0)</f>
        <v>#REF!</v>
      </c>
      <c r="C105" s="38" t="e">
        <f>IF(ISTEXT('Option A'!#REF!),0,IF('Option A'!#REF!&gt;'Option A'!#REF!,1,0))</f>
        <v>#REF!</v>
      </c>
      <c r="D105" s="38" t="e">
        <f>IF(ISTEXT('Option A'!#REF!),0,IF('Option A'!#REF!&gt;'Option A'!#REF!,1,0))</f>
        <v>#REF!</v>
      </c>
      <c r="E105" s="40" t="e">
        <f>IF('Option A'!#REF!="",1,0)</f>
        <v>#REF!</v>
      </c>
      <c r="G105" s="4" t="b">
        <f>IF(ISTEXT('Option A'!#REF!),(IF('Option A'!#REF!&gt;'Option A'!#REF!*'Option A'!#REF!*270,1,"")))</f>
        <v>0</v>
      </c>
      <c r="I105" s="39" t="e">
        <f>IF(J105+K105=2,1,"")</f>
        <v>#REF!</v>
      </c>
      <c r="J105" s="47" t="e">
        <f>IF('Option A'!#REF!="",0,1)</f>
        <v>#REF!</v>
      </c>
      <c r="K105" s="48" t="e">
        <f>IF(A105=0,1,0)</f>
        <v>#REF!</v>
      </c>
    </row>
    <row r="106" spans="1:11" x14ac:dyDescent="0.2">
      <c r="A106" s="36" t="e">
        <f>IF('Option A'!#REF!="",0,1)+AND(IF('Option A'!#REF!="",0,1))+AND(IF('Option A'!#REF!="",0,1))+AND(IF('Option A'!#REF!="",0,1))</f>
        <v>#REF!</v>
      </c>
      <c r="B106" s="37" t="e">
        <f>IF(A106&gt;1,1,0)</f>
        <v>#REF!</v>
      </c>
      <c r="C106" s="38" t="e">
        <f>IF(ISTEXT('Option A'!#REF!),0,IF('Option A'!#REF!&gt;'Option A'!#REF!,1,0))</f>
        <v>#REF!</v>
      </c>
      <c r="D106" s="38" t="e">
        <f>IF(ISTEXT('Option A'!#REF!),0,IF('Option A'!#REF!&gt;'Option A'!#REF!,1,0))</f>
        <v>#REF!</v>
      </c>
      <c r="E106" s="40" t="e">
        <f>IF('Option A'!#REF!="",1,0)</f>
        <v>#REF!</v>
      </c>
      <c r="G106" s="4" t="b">
        <f>IF(ISTEXT('Option A'!#REF!),(IF('Option A'!#REF!&gt;'Option A'!#REF!*'Option A'!#REF!*270,1,"")))</f>
        <v>0</v>
      </c>
      <c r="I106" s="39" t="e">
        <f>IF(J106+K106=2,1,"")</f>
        <v>#REF!</v>
      </c>
      <c r="J106" s="47" t="e">
        <f>IF('Option A'!#REF!="",0,1)</f>
        <v>#REF!</v>
      </c>
      <c r="K106" s="48" t="e">
        <f>IF(A106=0,1,0)</f>
        <v>#REF!</v>
      </c>
    </row>
  </sheetData>
  <phoneticPr fontId="7" type="noConversion"/>
  <printOptions gridLines="1" gridLinesSet="0"/>
  <pageMargins left="0.75" right="0.75" top="1" bottom="1" header="0.5" footer="0.5"/>
  <pageSetup orientation="portrait" horizontalDpi="360" verticalDpi="360"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9"/>
  <sheetViews>
    <sheetView workbookViewId="0">
      <selection activeCell="B10" sqref="B10"/>
    </sheetView>
  </sheetViews>
  <sheetFormatPr defaultRowHeight="12" x14ac:dyDescent="0.2"/>
  <cols>
    <col min="1" max="1" width="29.140625" style="134" customWidth="1"/>
    <col min="2" max="3" width="26.5703125" style="134" customWidth="1"/>
    <col min="4" max="16384" width="9.140625" style="134"/>
  </cols>
  <sheetData>
    <row r="1" spans="1:19" ht="15.75" customHeight="1" x14ac:dyDescent="0.25">
      <c r="A1" s="381"/>
      <c r="B1" s="381"/>
      <c r="C1" s="381"/>
      <c r="D1" s="184"/>
      <c r="E1" s="184"/>
      <c r="F1" s="184"/>
      <c r="G1" s="184"/>
      <c r="H1" s="184"/>
      <c r="I1" s="184"/>
      <c r="J1" s="184"/>
      <c r="K1" s="184"/>
      <c r="L1" s="184"/>
      <c r="M1" s="184"/>
      <c r="N1" s="184"/>
      <c r="O1" s="184"/>
      <c r="P1" s="184"/>
      <c r="Q1" s="184"/>
      <c r="R1" s="184"/>
      <c r="S1" s="184"/>
    </row>
    <row r="2" spans="1:19" ht="16.5" customHeight="1" x14ac:dyDescent="0.25">
      <c r="A2" s="381" t="s">
        <v>527</v>
      </c>
      <c r="B2" s="381"/>
      <c r="C2" s="381"/>
      <c r="D2" s="184"/>
      <c r="E2" s="184"/>
      <c r="F2" s="202"/>
      <c r="G2" s="184"/>
      <c r="H2" s="184"/>
      <c r="I2" s="184"/>
      <c r="J2" s="184"/>
      <c r="K2" s="184"/>
      <c r="L2" s="184"/>
      <c r="M2" s="184"/>
      <c r="N2" s="184"/>
      <c r="O2" s="184"/>
      <c r="P2" s="184"/>
      <c r="Q2" s="184"/>
      <c r="R2" s="184"/>
      <c r="S2" s="184"/>
    </row>
    <row r="3" spans="1:19" ht="15.75" customHeight="1" x14ac:dyDescent="0.25">
      <c r="A3" s="381" t="str">
        <f>IF(ISBLANK(Cover!A5),"Please Enter School Name on Cover Page",(Cover!A5))</f>
        <v>Please Enter School Name on Cover Page</v>
      </c>
      <c r="B3" s="381"/>
      <c r="C3" s="381"/>
      <c r="D3" s="205"/>
      <c r="E3" s="205"/>
      <c r="F3" s="227"/>
      <c r="G3" s="205"/>
      <c r="H3" s="184"/>
      <c r="I3" s="184"/>
      <c r="J3" s="184"/>
      <c r="K3" s="184"/>
      <c r="L3" s="184"/>
      <c r="M3" s="184"/>
      <c r="N3" s="184"/>
      <c r="O3" s="184"/>
      <c r="P3" s="184"/>
      <c r="Q3" s="184"/>
      <c r="R3" s="184"/>
      <c r="S3" s="184"/>
    </row>
    <row r="4" spans="1:19" ht="15.75" customHeight="1" thickBot="1" x14ac:dyDescent="0.25">
      <c r="A4" s="387"/>
      <c r="B4" s="387"/>
      <c r="C4" s="387"/>
      <c r="D4" s="185"/>
      <c r="E4" s="185"/>
      <c r="F4" s="185"/>
      <c r="G4" s="185"/>
      <c r="H4" s="185"/>
      <c r="I4" s="185"/>
      <c r="J4" s="185"/>
      <c r="K4" s="185"/>
      <c r="L4" s="185"/>
      <c r="M4" s="185"/>
      <c r="N4" s="185"/>
      <c r="O4" s="185"/>
      <c r="P4" s="185"/>
      <c r="Q4" s="185"/>
      <c r="R4" s="185"/>
      <c r="S4" s="185"/>
    </row>
    <row r="5" spans="1:19" s="187" customFormat="1" ht="15.75" customHeight="1" thickBot="1" x14ac:dyDescent="0.25">
      <c r="A5" s="380" t="s">
        <v>97</v>
      </c>
      <c r="B5" s="380"/>
      <c r="C5" s="232" t="str">
        <f>IF(COUNTBLANK('Schedule 3 - Days Attended'!$M$9:$M$308)&lt;300,"ERROR WARNING!!","")</f>
        <v/>
      </c>
      <c r="D5" s="186"/>
      <c r="E5" s="186"/>
      <c r="F5" s="225"/>
      <c r="G5" s="186"/>
      <c r="H5" s="186"/>
      <c r="I5" s="186"/>
      <c r="J5" s="186"/>
      <c r="K5" s="186"/>
      <c r="L5" s="186"/>
      <c r="M5" s="186"/>
      <c r="N5" s="186"/>
      <c r="O5" s="186"/>
      <c r="P5" s="186"/>
      <c r="Q5" s="186"/>
      <c r="R5" s="186"/>
      <c r="S5" s="186"/>
    </row>
    <row r="6" spans="1:19" s="187" customFormat="1" ht="15.75" customHeight="1" x14ac:dyDescent="0.25">
      <c r="B6" s="230"/>
      <c r="C6" s="230"/>
      <c r="D6" s="186"/>
      <c r="E6" s="186"/>
      <c r="F6" s="186"/>
      <c r="G6" s="186"/>
      <c r="H6" s="186"/>
      <c r="I6" s="186"/>
      <c r="J6" s="186"/>
      <c r="K6" s="186"/>
      <c r="L6" s="186"/>
      <c r="M6" s="186"/>
      <c r="N6" s="186"/>
      <c r="O6" s="186"/>
      <c r="P6" s="186"/>
      <c r="Q6" s="186"/>
      <c r="R6" s="186"/>
      <c r="S6" s="186"/>
    </row>
    <row r="7" spans="1:19" s="122" customFormat="1" ht="15.75" customHeight="1" thickBot="1" x14ac:dyDescent="0.25">
      <c r="A7" s="188" t="s">
        <v>98</v>
      </c>
      <c r="B7" s="189" t="s">
        <v>523</v>
      </c>
      <c r="D7" s="190"/>
      <c r="E7" s="190"/>
      <c r="F7" s="190"/>
      <c r="G7" s="190"/>
      <c r="H7" s="190"/>
      <c r="I7" s="190"/>
      <c r="J7" s="190"/>
      <c r="K7" s="190"/>
      <c r="L7" s="190"/>
      <c r="M7" s="190"/>
      <c r="N7" s="190"/>
      <c r="O7" s="190"/>
      <c r="P7" s="190"/>
      <c r="Q7" s="190"/>
      <c r="R7" s="190"/>
      <c r="S7" s="190"/>
    </row>
    <row r="8" spans="1:19" s="122" customFormat="1" ht="29.25" customHeight="1" x14ac:dyDescent="0.2">
      <c r="A8" s="191"/>
      <c r="B8" s="179" t="s">
        <v>533</v>
      </c>
      <c r="C8" s="192" t="s">
        <v>534</v>
      </c>
      <c r="D8" s="176"/>
      <c r="F8" s="226"/>
    </row>
    <row r="9" spans="1:19" s="130" customFormat="1" ht="12" customHeight="1" x14ac:dyDescent="0.2">
      <c r="A9" s="193" t="s">
        <v>524</v>
      </c>
      <c r="B9" s="194"/>
      <c r="C9" s="195"/>
    </row>
    <row r="10" spans="1:19" s="130" customFormat="1" ht="12" customHeight="1" x14ac:dyDescent="0.2">
      <c r="A10" s="199" t="s">
        <v>103</v>
      </c>
      <c r="B10" s="221">
        <f>COUNTIF('Schedule 2 - Pupil List'!$B$7:$B$1306, A10)</f>
        <v>0</v>
      </c>
      <c r="C10" s="233">
        <f>SUMIFS('Schedule 3 - Days Attended'!N:N, 'Schedule 3 - Days Attended'!C:C, A10)</f>
        <v>0</v>
      </c>
    </row>
    <row r="11" spans="1:19" s="130" customFormat="1" ht="12" customHeight="1" x14ac:dyDescent="0.2">
      <c r="A11" s="199" t="s">
        <v>104</v>
      </c>
      <c r="B11" s="221">
        <f>COUNTIF('Schedule 2 - Pupil List'!$B$7:$B$1306, A11)</f>
        <v>0</v>
      </c>
      <c r="C11" s="233">
        <f>SUMIFS('Schedule 3 - Days Attended'!N:N, 'Schedule 3 - Days Attended'!C:C, A11)</f>
        <v>0</v>
      </c>
    </row>
    <row r="12" spans="1:19" s="130" customFormat="1" ht="12" customHeight="1" x14ac:dyDescent="0.2">
      <c r="A12" s="199" t="s">
        <v>105</v>
      </c>
      <c r="B12" s="221">
        <f>COUNTIF('Schedule 2 - Pupil List'!$B$7:$B$1306, A12)</f>
        <v>0</v>
      </c>
      <c r="C12" s="233">
        <f>SUMIFS('Schedule 3 - Days Attended'!N:N, 'Schedule 3 - Days Attended'!C:C, A12)</f>
        <v>0</v>
      </c>
    </row>
    <row r="13" spans="1:19" s="130" customFormat="1" ht="12" customHeight="1" x14ac:dyDescent="0.2">
      <c r="A13" s="199" t="s">
        <v>106</v>
      </c>
      <c r="B13" s="221">
        <f>COUNTIF('Schedule 2 - Pupil List'!$B$7:$B$1306, A13)</f>
        <v>0</v>
      </c>
      <c r="C13" s="233">
        <f>SUMIFS('Schedule 3 - Days Attended'!N:N, 'Schedule 3 - Days Attended'!C:C, A13)</f>
        <v>0</v>
      </c>
      <c r="F13" s="228"/>
    </row>
    <row r="14" spans="1:19" s="130" customFormat="1" ht="12" customHeight="1" x14ac:dyDescent="0.2">
      <c r="A14" s="199" t="s">
        <v>107</v>
      </c>
      <c r="B14" s="221">
        <f>COUNTIF('Schedule 2 - Pupil List'!$B$7:$B$1306, A14)</f>
        <v>0</v>
      </c>
      <c r="C14" s="233">
        <f>SUMIFS('Schedule 3 - Days Attended'!N:N, 'Schedule 3 - Days Attended'!C:C, A14)</f>
        <v>0</v>
      </c>
    </row>
    <row r="15" spans="1:19" s="130" customFormat="1" ht="12" customHeight="1" x14ac:dyDescent="0.2">
      <c r="A15" s="199" t="s">
        <v>108</v>
      </c>
      <c r="B15" s="221">
        <f>COUNTIF('Schedule 2 - Pupil List'!$B$7:$B$1306, A15)</f>
        <v>0</v>
      </c>
      <c r="C15" s="233">
        <f>SUMIFS('Schedule 3 - Days Attended'!N:N, 'Schedule 3 - Days Attended'!C:C, A15)</f>
        <v>0</v>
      </c>
    </row>
    <row r="16" spans="1:19" s="130" customFormat="1" ht="12" customHeight="1" x14ac:dyDescent="0.2">
      <c r="A16" s="199" t="s">
        <v>109</v>
      </c>
      <c r="B16" s="221">
        <f>COUNTIF('Schedule 2 - Pupil List'!$B$7:$B$1306, A16)</f>
        <v>0</v>
      </c>
      <c r="C16" s="233">
        <f>SUMIFS('Schedule 3 - Days Attended'!N:N, 'Schedule 3 - Days Attended'!C:C, A16)</f>
        <v>0</v>
      </c>
    </row>
    <row r="17" spans="1:3" s="130" customFormat="1" ht="12" customHeight="1" x14ac:dyDescent="0.2">
      <c r="A17" s="199" t="s">
        <v>110</v>
      </c>
      <c r="B17" s="221">
        <f>COUNTIF('Schedule 2 - Pupil List'!$B$7:$B$1306, A17)</f>
        <v>0</v>
      </c>
      <c r="C17" s="233">
        <f>SUMIFS('Schedule 3 - Days Attended'!N:N, 'Schedule 3 - Days Attended'!C:C, A17)</f>
        <v>0</v>
      </c>
    </row>
    <row r="18" spans="1:3" s="130" customFormat="1" ht="12" customHeight="1" x14ac:dyDescent="0.2">
      <c r="A18" s="199" t="s">
        <v>111</v>
      </c>
      <c r="B18" s="221">
        <f>COUNTIF('Schedule 2 - Pupil List'!$B$7:$B$1306, A18)</f>
        <v>0</v>
      </c>
      <c r="C18" s="233">
        <f>SUMIFS('Schedule 3 - Days Attended'!N:N, 'Schedule 3 - Days Attended'!C:C, A18)</f>
        <v>0</v>
      </c>
    </row>
    <row r="19" spans="1:3" s="130" customFormat="1" ht="12" customHeight="1" x14ac:dyDescent="0.2">
      <c r="A19" s="199" t="s">
        <v>112</v>
      </c>
      <c r="B19" s="221">
        <f>COUNTIF('Schedule 2 - Pupil List'!$B$7:$B$1306, A19)</f>
        <v>0</v>
      </c>
      <c r="C19" s="233">
        <f>SUMIFS('Schedule 3 - Days Attended'!N:N, 'Schedule 3 - Days Attended'!C:C, A19)</f>
        <v>0</v>
      </c>
    </row>
    <row r="20" spans="1:3" s="130" customFormat="1" ht="12" customHeight="1" x14ac:dyDescent="0.2">
      <c r="A20" s="199" t="s">
        <v>113</v>
      </c>
      <c r="B20" s="221">
        <f>COUNTIF('Schedule 2 - Pupil List'!$B$7:$B$1306, A20)</f>
        <v>0</v>
      </c>
      <c r="C20" s="233">
        <f>SUMIFS('Schedule 3 - Days Attended'!N:N, 'Schedule 3 - Days Attended'!C:C, A20)</f>
        <v>0</v>
      </c>
    </row>
    <row r="21" spans="1:3" s="130" customFormat="1" ht="12" customHeight="1" x14ac:dyDescent="0.2">
      <c r="A21" s="199" t="s">
        <v>114</v>
      </c>
      <c r="B21" s="221">
        <f>COUNTIF('Schedule 2 - Pupil List'!$B$7:$B$1306, A21)</f>
        <v>0</v>
      </c>
      <c r="C21" s="233">
        <f>SUMIFS('Schedule 3 - Days Attended'!N:N, 'Schedule 3 - Days Attended'!C:C, A21)</f>
        <v>0</v>
      </c>
    </row>
    <row r="22" spans="1:3" s="130" customFormat="1" ht="12" customHeight="1" x14ac:dyDescent="0.2">
      <c r="A22" s="199" t="s">
        <v>115</v>
      </c>
      <c r="B22" s="221">
        <f>COUNTIF('Schedule 2 - Pupil List'!$B$7:$B$1306, A22)</f>
        <v>0</v>
      </c>
      <c r="C22" s="233">
        <f>SUMIFS('Schedule 3 - Days Attended'!N:N, 'Schedule 3 - Days Attended'!C:C, A22)</f>
        <v>0</v>
      </c>
    </row>
    <row r="23" spans="1:3" s="130" customFormat="1" ht="12" customHeight="1" x14ac:dyDescent="0.2">
      <c r="A23" s="199" t="s">
        <v>116</v>
      </c>
      <c r="B23" s="221">
        <f>COUNTIF('Schedule 2 - Pupil List'!$B$7:$B$1306, A23)</f>
        <v>0</v>
      </c>
      <c r="C23" s="233">
        <f>SUMIFS('Schedule 3 - Days Attended'!N:N, 'Schedule 3 - Days Attended'!C:C, A23)</f>
        <v>0</v>
      </c>
    </row>
    <row r="24" spans="1:3" s="130" customFormat="1" ht="12" customHeight="1" x14ac:dyDescent="0.2">
      <c r="A24" s="199" t="s">
        <v>117</v>
      </c>
      <c r="B24" s="221">
        <f>COUNTIF('Schedule 2 - Pupil List'!$B$7:$B$1306, A24)</f>
        <v>0</v>
      </c>
      <c r="C24" s="233">
        <f>SUMIFS('Schedule 3 - Days Attended'!N:N, 'Schedule 3 - Days Attended'!C:C, A24)</f>
        <v>0</v>
      </c>
    </row>
    <row r="25" spans="1:3" s="130" customFormat="1" ht="12" customHeight="1" x14ac:dyDescent="0.2">
      <c r="A25" s="199" t="s">
        <v>118</v>
      </c>
      <c r="B25" s="221">
        <f>COUNTIF('Schedule 2 - Pupil List'!$B$7:$B$1306, A25)</f>
        <v>0</v>
      </c>
      <c r="C25" s="233">
        <f>SUMIFS('Schedule 3 - Days Attended'!N:N, 'Schedule 3 - Days Attended'!C:C, A25)</f>
        <v>0</v>
      </c>
    </row>
    <row r="26" spans="1:3" s="130" customFormat="1" ht="12" customHeight="1" x14ac:dyDescent="0.2">
      <c r="A26" s="199" t="s">
        <v>119</v>
      </c>
      <c r="B26" s="221">
        <f>COUNTIF('Schedule 2 - Pupil List'!$B$7:$B$1306, A26)</f>
        <v>0</v>
      </c>
      <c r="C26" s="233">
        <f>SUMIFS('Schedule 3 - Days Attended'!N:N, 'Schedule 3 - Days Attended'!C:C, A26)</f>
        <v>0</v>
      </c>
    </row>
    <row r="27" spans="1:3" s="130" customFormat="1" ht="12" customHeight="1" x14ac:dyDescent="0.2">
      <c r="A27" s="199" t="s">
        <v>120</v>
      </c>
      <c r="B27" s="221">
        <f>COUNTIF('Schedule 2 - Pupil List'!$B$7:$B$1306, A27)</f>
        <v>0</v>
      </c>
      <c r="C27" s="233">
        <f>SUMIFS('Schedule 3 - Days Attended'!N:N, 'Schedule 3 - Days Attended'!C:C, A27)</f>
        <v>0</v>
      </c>
    </row>
    <row r="28" spans="1:3" s="130" customFormat="1" ht="12" customHeight="1" x14ac:dyDescent="0.2">
      <c r="A28" s="199" t="s">
        <v>121</v>
      </c>
      <c r="B28" s="221">
        <f>COUNTIF('Schedule 2 - Pupil List'!$B$7:$B$1306, A28)</f>
        <v>0</v>
      </c>
      <c r="C28" s="233">
        <f>SUMIFS('Schedule 3 - Days Attended'!N:N, 'Schedule 3 - Days Attended'!C:C, A28)</f>
        <v>0</v>
      </c>
    </row>
    <row r="29" spans="1:3" s="130" customFormat="1" ht="12" customHeight="1" x14ac:dyDescent="0.2">
      <c r="A29" s="199" t="s">
        <v>122</v>
      </c>
      <c r="B29" s="221">
        <f>COUNTIF('Schedule 2 - Pupil List'!$B$7:$B$1306, A29)</f>
        <v>0</v>
      </c>
      <c r="C29" s="233">
        <f>SUMIFS('Schedule 3 - Days Attended'!N:N, 'Schedule 3 - Days Attended'!C:C, A29)</f>
        <v>0</v>
      </c>
    </row>
    <row r="30" spans="1:3" s="130" customFormat="1" ht="12" customHeight="1" x14ac:dyDescent="0.2">
      <c r="A30" s="199" t="s">
        <v>123</v>
      </c>
      <c r="B30" s="221">
        <f>COUNTIF('Schedule 2 - Pupil List'!$B$7:$B$1306, A30)</f>
        <v>0</v>
      </c>
      <c r="C30" s="233">
        <f>SUMIFS('Schedule 3 - Days Attended'!N:N, 'Schedule 3 - Days Attended'!C:C, A30)</f>
        <v>0</v>
      </c>
    </row>
    <row r="31" spans="1:3" s="130" customFormat="1" ht="12" customHeight="1" x14ac:dyDescent="0.2">
      <c r="A31" s="199" t="s">
        <v>124</v>
      </c>
      <c r="B31" s="221">
        <f>COUNTIF('Schedule 2 - Pupil List'!$B$7:$B$1306, A31)</f>
        <v>0</v>
      </c>
      <c r="C31" s="233">
        <f>SUMIFS('Schedule 3 - Days Attended'!N:N, 'Schedule 3 - Days Attended'!C:C, A31)</f>
        <v>0</v>
      </c>
    </row>
    <row r="32" spans="1:3" s="130" customFormat="1" ht="12" customHeight="1" x14ac:dyDescent="0.2">
      <c r="A32" s="199" t="s">
        <v>125</v>
      </c>
      <c r="B32" s="221">
        <f>COUNTIF('Schedule 2 - Pupil List'!$B$7:$B$1306, A32)</f>
        <v>0</v>
      </c>
      <c r="C32" s="233">
        <f>SUMIFS('Schedule 3 - Days Attended'!N:N, 'Schedule 3 - Days Attended'!C:C, A32)</f>
        <v>0</v>
      </c>
    </row>
    <row r="33" spans="1:3" s="130" customFormat="1" ht="12" customHeight="1" x14ac:dyDescent="0.2">
      <c r="A33" s="199" t="s">
        <v>126</v>
      </c>
      <c r="B33" s="221">
        <f>COUNTIF('Schedule 2 - Pupil List'!$B$7:$B$1306, A33)</f>
        <v>0</v>
      </c>
      <c r="C33" s="233">
        <f>SUMIFS('Schedule 3 - Days Attended'!N:N, 'Schedule 3 - Days Attended'!C:C, A33)</f>
        <v>0</v>
      </c>
    </row>
    <row r="34" spans="1:3" s="130" customFormat="1" ht="12" customHeight="1" x14ac:dyDescent="0.2">
      <c r="A34" s="199" t="s">
        <v>127</v>
      </c>
      <c r="B34" s="221">
        <f>COUNTIF('Schedule 2 - Pupil List'!$B$7:$B$1306, A34)</f>
        <v>0</v>
      </c>
      <c r="C34" s="233">
        <f>SUMIFS('Schedule 3 - Days Attended'!N:N, 'Schedule 3 - Days Attended'!C:C, A34)</f>
        <v>0</v>
      </c>
    </row>
    <row r="35" spans="1:3" s="130" customFormat="1" ht="12" customHeight="1" x14ac:dyDescent="0.2">
      <c r="A35" s="199" t="s">
        <v>128</v>
      </c>
      <c r="B35" s="221">
        <f>COUNTIF('Schedule 2 - Pupil List'!$B$7:$B$1306, A35)</f>
        <v>0</v>
      </c>
      <c r="C35" s="233">
        <f>SUMIFS('Schedule 3 - Days Attended'!N:N, 'Schedule 3 - Days Attended'!C:C, A35)</f>
        <v>0</v>
      </c>
    </row>
    <row r="36" spans="1:3" s="130" customFormat="1" ht="12" customHeight="1" x14ac:dyDescent="0.2">
      <c r="A36" s="199" t="s">
        <v>129</v>
      </c>
      <c r="B36" s="221">
        <f>COUNTIF('Schedule 2 - Pupil List'!$B$7:$B$1306, A36)</f>
        <v>0</v>
      </c>
      <c r="C36" s="233">
        <f>SUMIFS('Schedule 3 - Days Attended'!N:N, 'Schedule 3 - Days Attended'!C:C, A36)</f>
        <v>0</v>
      </c>
    </row>
    <row r="37" spans="1:3" s="130" customFormat="1" ht="12" customHeight="1" x14ac:dyDescent="0.2">
      <c r="A37" s="199" t="s">
        <v>130</v>
      </c>
      <c r="B37" s="221">
        <f>COUNTIF('Schedule 2 - Pupil List'!$B$7:$B$1306, A37)</f>
        <v>0</v>
      </c>
      <c r="C37" s="233">
        <f>SUMIFS('Schedule 3 - Days Attended'!N:N, 'Schedule 3 - Days Attended'!C:C, A37)</f>
        <v>0</v>
      </c>
    </row>
    <row r="38" spans="1:3" s="130" customFormat="1" ht="12" customHeight="1" x14ac:dyDescent="0.2">
      <c r="A38" s="199" t="s">
        <v>131</v>
      </c>
      <c r="B38" s="221">
        <f>COUNTIF('Schedule 2 - Pupil List'!$B$7:$B$1306, A38)</f>
        <v>0</v>
      </c>
      <c r="C38" s="233">
        <f>SUMIFS('Schedule 3 - Days Attended'!N:N, 'Schedule 3 - Days Attended'!C:C, A38)</f>
        <v>0</v>
      </c>
    </row>
    <row r="39" spans="1:3" s="130" customFormat="1" ht="12" customHeight="1" x14ac:dyDescent="0.2">
      <c r="A39" s="199" t="s">
        <v>132</v>
      </c>
      <c r="B39" s="221">
        <f>COUNTIF('Schedule 2 - Pupil List'!$B$7:$B$1306, A39)</f>
        <v>0</v>
      </c>
      <c r="C39" s="233">
        <f>SUMIFS('Schedule 3 - Days Attended'!N:N, 'Schedule 3 - Days Attended'!C:C, A39)</f>
        <v>0</v>
      </c>
    </row>
    <row r="40" spans="1:3" s="130" customFormat="1" ht="12" customHeight="1" x14ac:dyDescent="0.2">
      <c r="A40" s="199" t="s">
        <v>133</v>
      </c>
      <c r="B40" s="221">
        <f>COUNTIF('Schedule 2 - Pupil List'!$B$7:$B$1306, A40)</f>
        <v>0</v>
      </c>
      <c r="C40" s="233">
        <f>SUMIFS('Schedule 3 - Days Attended'!N:N, 'Schedule 3 - Days Attended'!C:C, A40)</f>
        <v>0</v>
      </c>
    </row>
    <row r="41" spans="1:3" s="130" customFormat="1" ht="12" customHeight="1" x14ac:dyDescent="0.2">
      <c r="A41" s="199" t="s">
        <v>134</v>
      </c>
      <c r="B41" s="221">
        <f>COUNTIF('Schedule 2 - Pupil List'!$B$7:$B$1306, A41)</f>
        <v>0</v>
      </c>
      <c r="C41" s="233">
        <f>SUMIFS('Schedule 3 - Days Attended'!N:N, 'Schedule 3 - Days Attended'!C:C, A41)</f>
        <v>0</v>
      </c>
    </row>
    <row r="42" spans="1:3" s="130" customFormat="1" ht="12" customHeight="1" x14ac:dyDescent="0.2">
      <c r="A42" s="199" t="s">
        <v>135</v>
      </c>
      <c r="B42" s="221">
        <f>COUNTIF('Schedule 2 - Pupil List'!$B$7:$B$1306, A42)</f>
        <v>0</v>
      </c>
      <c r="C42" s="233">
        <f>SUMIFS('Schedule 3 - Days Attended'!N:N, 'Schedule 3 - Days Attended'!C:C, A42)</f>
        <v>0</v>
      </c>
    </row>
    <row r="43" spans="1:3" s="130" customFormat="1" ht="12" customHeight="1" x14ac:dyDescent="0.2">
      <c r="A43" s="199" t="s">
        <v>136</v>
      </c>
      <c r="B43" s="221">
        <f>COUNTIF('Schedule 2 - Pupil List'!$B$7:$B$1306, A43)</f>
        <v>0</v>
      </c>
      <c r="C43" s="233">
        <f>SUMIFS('Schedule 3 - Days Attended'!N:N, 'Schedule 3 - Days Attended'!C:C, A43)</f>
        <v>0</v>
      </c>
    </row>
    <row r="44" spans="1:3" s="130" customFormat="1" ht="12" customHeight="1" x14ac:dyDescent="0.2">
      <c r="A44" s="199" t="s">
        <v>137</v>
      </c>
      <c r="B44" s="221">
        <f>COUNTIF('Schedule 2 - Pupil List'!$B$7:$B$1306, A44)</f>
        <v>0</v>
      </c>
      <c r="C44" s="233">
        <f>SUMIFS('Schedule 3 - Days Attended'!N:N, 'Schedule 3 - Days Attended'!C:C, A44)</f>
        <v>0</v>
      </c>
    </row>
    <row r="45" spans="1:3" s="130" customFormat="1" ht="12" customHeight="1" x14ac:dyDescent="0.2">
      <c r="A45" s="199" t="s">
        <v>138</v>
      </c>
      <c r="B45" s="221">
        <f>COUNTIF('Schedule 2 - Pupil List'!$B$7:$B$1306, A45)</f>
        <v>0</v>
      </c>
      <c r="C45" s="233">
        <f>SUMIFS('Schedule 3 - Days Attended'!N:N, 'Schedule 3 - Days Attended'!C:C, A45)</f>
        <v>0</v>
      </c>
    </row>
    <row r="46" spans="1:3" s="130" customFormat="1" ht="12" customHeight="1" x14ac:dyDescent="0.2">
      <c r="A46" s="199" t="s">
        <v>139</v>
      </c>
      <c r="B46" s="221">
        <f>COUNTIF('Schedule 2 - Pupil List'!$B$7:$B$1306, A46)</f>
        <v>0</v>
      </c>
      <c r="C46" s="233">
        <f>SUMIFS('Schedule 3 - Days Attended'!N:N, 'Schedule 3 - Days Attended'!C:C, A46)</f>
        <v>0</v>
      </c>
    </row>
    <row r="47" spans="1:3" s="130" customFormat="1" ht="12" customHeight="1" x14ac:dyDescent="0.2">
      <c r="A47" s="199" t="s">
        <v>140</v>
      </c>
      <c r="B47" s="221">
        <f>COUNTIF('Schedule 2 - Pupil List'!$B$7:$B$1306, A47)</f>
        <v>0</v>
      </c>
      <c r="C47" s="233">
        <f>SUMIFS('Schedule 3 - Days Attended'!N:N, 'Schedule 3 - Days Attended'!C:C, A47)</f>
        <v>0</v>
      </c>
    </row>
    <row r="48" spans="1:3" s="130" customFormat="1" ht="12" customHeight="1" x14ac:dyDescent="0.2">
      <c r="A48" s="199" t="s">
        <v>141</v>
      </c>
      <c r="B48" s="221">
        <f>COUNTIF('Schedule 2 - Pupil List'!$B$7:$B$1306, A48)</f>
        <v>0</v>
      </c>
      <c r="C48" s="233">
        <f>SUMIFS('Schedule 3 - Days Attended'!N:N, 'Schedule 3 - Days Attended'!C:C, A48)</f>
        <v>0</v>
      </c>
    </row>
    <row r="49" spans="1:3" s="130" customFormat="1" ht="12" customHeight="1" x14ac:dyDescent="0.2">
      <c r="A49" s="199" t="s">
        <v>142</v>
      </c>
      <c r="B49" s="221">
        <f>COUNTIF('Schedule 2 - Pupil List'!$B$7:$B$1306, A49)</f>
        <v>0</v>
      </c>
      <c r="C49" s="233">
        <f>SUMIFS('Schedule 3 - Days Attended'!N:N, 'Schedule 3 - Days Attended'!C:C, A49)</f>
        <v>0</v>
      </c>
    </row>
    <row r="50" spans="1:3" s="130" customFormat="1" ht="12" customHeight="1" x14ac:dyDescent="0.2">
      <c r="A50" s="199" t="s">
        <v>143</v>
      </c>
      <c r="B50" s="221">
        <f>COUNTIF('Schedule 2 - Pupil List'!$B$7:$B$1306, A50)</f>
        <v>0</v>
      </c>
      <c r="C50" s="233">
        <f>SUMIFS('Schedule 3 - Days Attended'!N:N, 'Schedule 3 - Days Attended'!C:C, A50)</f>
        <v>0</v>
      </c>
    </row>
    <row r="51" spans="1:3" s="130" customFormat="1" ht="12" customHeight="1" x14ac:dyDescent="0.2">
      <c r="A51" s="199" t="s">
        <v>144</v>
      </c>
      <c r="B51" s="221">
        <f>COUNTIF('Schedule 2 - Pupil List'!$B$7:$B$1306, A51)</f>
        <v>0</v>
      </c>
      <c r="C51" s="233">
        <f>SUMIFS('Schedule 3 - Days Attended'!N:N, 'Schedule 3 - Days Attended'!C:C, A51)</f>
        <v>0</v>
      </c>
    </row>
    <row r="52" spans="1:3" s="130" customFormat="1" ht="12" customHeight="1" x14ac:dyDescent="0.2">
      <c r="A52" s="199" t="s">
        <v>145</v>
      </c>
      <c r="B52" s="221">
        <f>COUNTIF('Schedule 2 - Pupil List'!$B$7:$B$1306, A52)</f>
        <v>0</v>
      </c>
      <c r="C52" s="233">
        <f>SUMIFS('Schedule 3 - Days Attended'!N:N, 'Schedule 3 - Days Attended'!C:C, A52)</f>
        <v>0</v>
      </c>
    </row>
    <row r="53" spans="1:3" s="130" customFormat="1" ht="12" customHeight="1" x14ac:dyDescent="0.2">
      <c r="A53" s="199" t="s">
        <v>146</v>
      </c>
      <c r="B53" s="221">
        <f>COUNTIF('Schedule 2 - Pupil List'!$B$7:$B$1306, A53)</f>
        <v>0</v>
      </c>
      <c r="C53" s="233">
        <f>SUMIFS('Schedule 3 - Days Attended'!N:N, 'Schedule 3 - Days Attended'!C:C, A53)</f>
        <v>0</v>
      </c>
    </row>
    <row r="54" spans="1:3" s="130" customFormat="1" ht="12" customHeight="1" x14ac:dyDescent="0.2">
      <c r="A54" s="199" t="s">
        <v>147</v>
      </c>
      <c r="B54" s="221">
        <f>COUNTIF('Schedule 2 - Pupil List'!$B$7:$B$1306, A54)</f>
        <v>0</v>
      </c>
      <c r="C54" s="233">
        <f>SUMIFS('Schedule 3 - Days Attended'!N:N, 'Schedule 3 - Days Attended'!C:C, A54)</f>
        <v>0</v>
      </c>
    </row>
    <row r="55" spans="1:3" s="130" customFormat="1" ht="12" customHeight="1" x14ac:dyDescent="0.2">
      <c r="A55" s="199" t="s">
        <v>148</v>
      </c>
      <c r="B55" s="221">
        <f>COUNTIF('Schedule 2 - Pupil List'!$B$7:$B$1306, A55)</f>
        <v>0</v>
      </c>
      <c r="C55" s="233">
        <f>SUMIFS('Schedule 3 - Days Attended'!N:N, 'Schedule 3 - Days Attended'!C:C, A55)</f>
        <v>0</v>
      </c>
    </row>
    <row r="56" spans="1:3" s="130" customFormat="1" ht="12" customHeight="1" x14ac:dyDescent="0.2">
      <c r="A56" s="199" t="s">
        <v>149</v>
      </c>
      <c r="B56" s="221">
        <f>COUNTIF('Schedule 2 - Pupil List'!$B$7:$B$1306, A56)</f>
        <v>0</v>
      </c>
      <c r="C56" s="233">
        <f>SUMIFS('Schedule 3 - Days Attended'!N:N, 'Schedule 3 - Days Attended'!C:C, A56)</f>
        <v>0</v>
      </c>
    </row>
    <row r="57" spans="1:3" s="130" customFormat="1" ht="12" customHeight="1" x14ac:dyDescent="0.2">
      <c r="A57" s="199" t="s">
        <v>150</v>
      </c>
      <c r="B57" s="221">
        <f>COUNTIF('Schedule 2 - Pupil List'!$B$7:$B$1306, A57)</f>
        <v>0</v>
      </c>
      <c r="C57" s="233">
        <f>SUMIFS('Schedule 3 - Days Attended'!N:N, 'Schedule 3 - Days Attended'!C:C, A57)</f>
        <v>0</v>
      </c>
    </row>
    <row r="58" spans="1:3" s="130" customFormat="1" ht="12" customHeight="1" x14ac:dyDescent="0.2">
      <c r="A58" s="199" t="s">
        <v>151</v>
      </c>
      <c r="B58" s="221">
        <f>COUNTIF('Schedule 2 - Pupil List'!$B$7:$B$1306, A58)</f>
        <v>0</v>
      </c>
      <c r="C58" s="233">
        <f>SUMIFS('Schedule 3 - Days Attended'!N:N, 'Schedule 3 - Days Attended'!C:C, A58)</f>
        <v>0</v>
      </c>
    </row>
    <row r="59" spans="1:3" s="130" customFormat="1" ht="12" customHeight="1" x14ac:dyDescent="0.2">
      <c r="A59" s="199" t="s">
        <v>152</v>
      </c>
      <c r="B59" s="221">
        <f>COUNTIF('Schedule 2 - Pupil List'!$B$7:$B$1306, A59)</f>
        <v>0</v>
      </c>
      <c r="C59" s="233">
        <f>SUMIFS('Schedule 3 - Days Attended'!N:N, 'Schedule 3 - Days Attended'!C:C, A59)</f>
        <v>0</v>
      </c>
    </row>
    <row r="60" spans="1:3" s="130" customFormat="1" ht="12" customHeight="1" x14ac:dyDescent="0.2">
      <c r="A60" s="199" t="s">
        <v>153</v>
      </c>
      <c r="B60" s="221">
        <f>COUNTIF('Schedule 2 - Pupil List'!$B$7:$B$1306, A60)</f>
        <v>0</v>
      </c>
      <c r="C60" s="233">
        <f>SUMIFS('Schedule 3 - Days Attended'!N:N, 'Schedule 3 - Days Attended'!C:C, A60)</f>
        <v>0</v>
      </c>
    </row>
    <row r="61" spans="1:3" s="130" customFormat="1" ht="12" customHeight="1" x14ac:dyDescent="0.2">
      <c r="A61" s="199" t="s">
        <v>154</v>
      </c>
      <c r="B61" s="221">
        <f>COUNTIF('Schedule 2 - Pupil List'!$B$7:$B$1306, A61)</f>
        <v>0</v>
      </c>
      <c r="C61" s="233">
        <f>SUMIFS('Schedule 3 - Days Attended'!N:N, 'Schedule 3 - Days Attended'!C:C, A61)</f>
        <v>0</v>
      </c>
    </row>
    <row r="62" spans="1:3" s="130" customFormat="1" ht="12" customHeight="1" x14ac:dyDescent="0.2">
      <c r="A62" s="199" t="s">
        <v>155</v>
      </c>
      <c r="B62" s="221">
        <f>COUNTIF('Schedule 2 - Pupil List'!$B$7:$B$1306, A62)</f>
        <v>0</v>
      </c>
      <c r="C62" s="233">
        <f>SUMIFS('Schedule 3 - Days Attended'!N:N, 'Schedule 3 - Days Attended'!C:C, A62)</f>
        <v>0</v>
      </c>
    </row>
    <row r="63" spans="1:3" s="130" customFormat="1" ht="12" customHeight="1" x14ac:dyDescent="0.2">
      <c r="A63" s="199" t="s">
        <v>156</v>
      </c>
      <c r="B63" s="221">
        <f>COUNTIF('Schedule 2 - Pupil List'!$B$7:$B$1306, A63)</f>
        <v>0</v>
      </c>
      <c r="C63" s="233">
        <f>SUMIFS('Schedule 3 - Days Attended'!N:N, 'Schedule 3 - Days Attended'!C:C, A63)</f>
        <v>0</v>
      </c>
    </row>
    <row r="64" spans="1:3" s="130" customFormat="1" ht="12" customHeight="1" x14ac:dyDescent="0.2">
      <c r="A64" s="199" t="s">
        <v>157</v>
      </c>
      <c r="B64" s="221">
        <f>COUNTIF('Schedule 2 - Pupil List'!$B$7:$B$1306, A64)</f>
        <v>0</v>
      </c>
      <c r="C64" s="233">
        <f>SUMIFS('Schedule 3 - Days Attended'!N:N, 'Schedule 3 - Days Attended'!C:C, A64)</f>
        <v>0</v>
      </c>
    </row>
    <row r="65" spans="1:3" s="130" customFormat="1" ht="12" customHeight="1" x14ac:dyDescent="0.2">
      <c r="A65" s="199" t="s">
        <v>158</v>
      </c>
      <c r="B65" s="221">
        <f>COUNTIF('Schedule 2 - Pupil List'!$B$7:$B$1306, A65)</f>
        <v>0</v>
      </c>
      <c r="C65" s="233">
        <f>SUMIFS('Schedule 3 - Days Attended'!N:N, 'Schedule 3 - Days Attended'!C:C, A65)</f>
        <v>0</v>
      </c>
    </row>
    <row r="66" spans="1:3" s="130" customFormat="1" ht="12" customHeight="1" x14ac:dyDescent="0.2">
      <c r="A66" s="199" t="s">
        <v>159</v>
      </c>
      <c r="B66" s="221">
        <f>COUNTIF('Schedule 2 - Pupil List'!$B$7:$B$1306, A66)</f>
        <v>0</v>
      </c>
      <c r="C66" s="233">
        <f>SUMIFS('Schedule 3 - Days Attended'!N:N, 'Schedule 3 - Days Attended'!C:C, A66)</f>
        <v>0</v>
      </c>
    </row>
    <row r="67" spans="1:3" s="130" customFormat="1" ht="12" customHeight="1" x14ac:dyDescent="0.2">
      <c r="A67" s="199" t="s">
        <v>160</v>
      </c>
      <c r="B67" s="221">
        <f>COUNTIF('Schedule 2 - Pupil List'!$B$7:$B$1306, A67)</f>
        <v>0</v>
      </c>
      <c r="C67" s="233">
        <f>SUMIFS('Schedule 3 - Days Attended'!N:N, 'Schedule 3 - Days Attended'!C:C, A67)</f>
        <v>0</v>
      </c>
    </row>
    <row r="68" spans="1:3" s="130" customFormat="1" ht="12" customHeight="1" x14ac:dyDescent="0.2">
      <c r="A68" s="199" t="s">
        <v>161</v>
      </c>
      <c r="B68" s="221">
        <f>COUNTIF('Schedule 2 - Pupil List'!$B$7:$B$1306, A68)</f>
        <v>0</v>
      </c>
      <c r="C68" s="233">
        <f>SUMIFS('Schedule 3 - Days Attended'!N:N, 'Schedule 3 - Days Attended'!C:C, A68)</f>
        <v>0</v>
      </c>
    </row>
    <row r="69" spans="1:3" s="130" customFormat="1" ht="12" customHeight="1" x14ac:dyDescent="0.2">
      <c r="A69" s="199" t="s">
        <v>162</v>
      </c>
      <c r="B69" s="221">
        <f>COUNTIF('Schedule 2 - Pupil List'!$B$7:$B$1306, A69)</f>
        <v>0</v>
      </c>
      <c r="C69" s="233">
        <f>SUMIFS('Schedule 3 - Days Attended'!N:N, 'Schedule 3 - Days Attended'!C:C, A69)</f>
        <v>0</v>
      </c>
    </row>
    <row r="70" spans="1:3" s="130" customFormat="1" ht="12" customHeight="1" x14ac:dyDescent="0.2">
      <c r="A70" s="199" t="s">
        <v>163</v>
      </c>
      <c r="B70" s="221">
        <f>COUNTIF('Schedule 2 - Pupil List'!$B$7:$B$1306, A70)</f>
        <v>0</v>
      </c>
      <c r="C70" s="233">
        <f>SUMIFS('Schedule 3 - Days Attended'!N:N, 'Schedule 3 - Days Attended'!C:C, A70)</f>
        <v>0</v>
      </c>
    </row>
    <row r="71" spans="1:3" s="130" customFormat="1" ht="12" customHeight="1" x14ac:dyDescent="0.2">
      <c r="A71" s="199" t="s">
        <v>164</v>
      </c>
      <c r="B71" s="221">
        <f>COUNTIF('Schedule 2 - Pupil List'!$B$7:$B$1306, A71)</f>
        <v>0</v>
      </c>
      <c r="C71" s="233">
        <f>SUMIFS('Schedule 3 - Days Attended'!N:N, 'Schedule 3 - Days Attended'!C:C, A71)</f>
        <v>0</v>
      </c>
    </row>
    <row r="72" spans="1:3" s="130" customFormat="1" ht="12" customHeight="1" x14ac:dyDescent="0.2">
      <c r="A72" s="199" t="s">
        <v>165</v>
      </c>
      <c r="B72" s="221">
        <f>COUNTIF('Schedule 2 - Pupil List'!$B$7:$B$1306, A72)</f>
        <v>0</v>
      </c>
      <c r="C72" s="233">
        <f>SUMIFS('Schedule 3 - Days Attended'!N:N, 'Schedule 3 - Days Attended'!C:C, A72)</f>
        <v>0</v>
      </c>
    </row>
    <row r="73" spans="1:3" s="130" customFormat="1" ht="12" customHeight="1" x14ac:dyDescent="0.2">
      <c r="A73" s="199" t="s">
        <v>166</v>
      </c>
      <c r="B73" s="221">
        <f>COUNTIF('Schedule 2 - Pupil List'!$B$7:$B$1306, A73)</f>
        <v>0</v>
      </c>
      <c r="C73" s="233">
        <f>SUMIFS('Schedule 3 - Days Attended'!N:N, 'Schedule 3 - Days Attended'!C:C, A73)</f>
        <v>0</v>
      </c>
    </row>
    <row r="74" spans="1:3" s="130" customFormat="1" ht="12" customHeight="1" x14ac:dyDescent="0.2">
      <c r="A74" s="199" t="s">
        <v>167</v>
      </c>
      <c r="B74" s="221">
        <f>COUNTIF('Schedule 2 - Pupil List'!$B$7:$B$1306, A74)</f>
        <v>0</v>
      </c>
      <c r="C74" s="233">
        <f>SUMIFS('Schedule 3 - Days Attended'!N:N, 'Schedule 3 - Days Attended'!C:C, A74)</f>
        <v>0</v>
      </c>
    </row>
    <row r="75" spans="1:3" s="130" customFormat="1" ht="12" customHeight="1" x14ac:dyDescent="0.2">
      <c r="A75" s="199" t="s">
        <v>168</v>
      </c>
      <c r="B75" s="221">
        <f>COUNTIF('Schedule 2 - Pupil List'!$B$7:$B$1306, A75)</f>
        <v>0</v>
      </c>
      <c r="C75" s="233">
        <f>SUMIFS('Schedule 3 - Days Attended'!N:N, 'Schedule 3 - Days Attended'!C:C, A75)</f>
        <v>0</v>
      </c>
    </row>
    <row r="76" spans="1:3" s="130" customFormat="1" ht="12" customHeight="1" x14ac:dyDescent="0.2">
      <c r="A76" s="199" t="s">
        <v>169</v>
      </c>
      <c r="B76" s="221">
        <f>COUNTIF('Schedule 2 - Pupil List'!$B$7:$B$1306, A76)</f>
        <v>0</v>
      </c>
      <c r="C76" s="233">
        <f>SUMIFS('Schedule 3 - Days Attended'!N:N, 'Schedule 3 - Days Attended'!C:C, A76)</f>
        <v>0</v>
      </c>
    </row>
    <row r="77" spans="1:3" x14ac:dyDescent="0.2">
      <c r="A77" s="199" t="s">
        <v>170</v>
      </c>
      <c r="B77" s="221">
        <f>COUNTIF('Schedule 2 - Pupil List'!$B$7:$B$1306, A77)</f>
        <v>0</v>
      </c>
      <c r="C77" s="233">
        <f>SUMIFS('Schedule 3 - Days Attended'!N:N, 'Schedule 3 - Days Attended'!C:C, A77)</f>
        <v>0</v>
      </c>
    </row>
    <row r="78" spans="1:3" x14ac:dyDescent="0.2">
      <c r="A78" s="199" t="s">
        <v>171</v>
      </c>
      <c r="B78" s="221">
        <f>COUNTIF('Schedule 2 - Pupil List'!$B$7:$B$1306, A78)</f>
        <v>0</v>
      </c>
      <c r="C78" s="233">
        <f>SUMIFS('Schedule 3 - Days Attended'!N:N, 'Schedule 3 - Days Attended'!C:C, A78)</f>
        <v>0</v>
      </c>
    </row>
    <row r="79" spans="1:3" x14ac:dyDescent="0.2">
      <c r="A79" s="199" t="s">
        <v>172</v>
      </c>
      <c r="B79" s="221">
        <f>COUNTIF('Schedule 2 - Pupil List'!$B$7:$B$1306, A79)</f>
        <v>0</v>
      </c>
      <c r="C79" s="233">
        <f>SUMIFS('Schedule 3 - Days Attended'!N:N, 'Schedule 3 - Days Attended'!C:C, A79)</f>
        <v>0</v>
      </c>
    </row>
    <row r="80" spans="1:3" x14ac:dyDescent="0.2">
      <c r="A80" s="199" t="s">
        <v>173</v>
      </c>
      <c r="B80" s="221">
        <f>COUNTIF('Schedule 2 - Pupil List'!$B$7:$B$1306, A80)</f>
        <v>0</v>
      </c>
      <c r="C80" s="233">
        <f>SUMIFS('Schedule 3 - Days Attended'!N:N, 'Schedule 3 - Days Attended'!C:C, A80)</f>
        <v>0</v>
      </c>
    </row>
    <row r="81" spans="1:3" x14ac:dyDescent="0.2">
      <c r="A81" s="199" t="s">
        <v>174</v>
      </c>
      <c r="B81" s="221">
        <f>COUNTIF('Schedule 2 - Pupil List'!$B$7:$B$1306, A81)</f>
        <v>0</v>
      </c>
      <c r="C81" s="233">
        <f>SUMIFS('Schedule 3 - Days Attended'!N:N, 'Schedule 3 - Days Attended'!C:C, A81)</f>
        <v>0</v>
      </c>
    </row>
    <row r="82" spans="1:3" x14ac:dyDescent="0.2">
      <c r="A82" s="199" t="s">
        <v>175</v>
      </c>
      <c r="B82" s="221">
        <f>COUNTIF('Schedule 2 - Pupil List'!$B$7:$B$1306, A82)</f>
        <v>0</v>
      </c>
      <c r="C82" s="233">
        <f>SUMIFS('Schedule 3 - Days Attended'!N:N, 'Schedule 3 - Days Attended'!C:C, A82)</f>
        <v>0</v>
      </c>
    </row>
    <row r="83" spans="1:3" x14ac:dyDescent="0.2">
      <c r="A83" s="199" t="s">
        <v>176</v>
      </c>
      <c r="B83" s="221">
        <f>COUNTIF('Schedule 2 - Pupil List'!$B$7:$B$1306, A83)</f>
        <v>0</v>
      </c>
      <c r="C83" s="233">
        <f>SUMIFS('Schedule 3 - Days Attended'!N:N, 'Schedule 3 - Days Attended'!C:C, A83)</f>
        <v>0</v>
      </c>
    </row>
    <row r="84" spans="1:3" x14ac:dyDescent="0.2">
      <c r="A84" s="199" t="s">
        <v>177</v>
      </c>
      <c r="B84" s="221">
        <f>COUNTIF('Schedule 2 - Pupil List'!$B$7:$B$1306, A84)</f>
        <v>0</v>
      </c>
      <c r="C84" s="233">
        <f>SUMIFS('Schedule 3 - Days Attended'!N:N, 'Schedule 3 - Days Attended'!C:C, A84)</f>
        <v>0</v>
      </c>
    </row>
    <row r="85" spans="1:3" x14ac:dyDescent="0.2">
      <c r="A85" s="199" t="s">
        <v>178</v>
      </c>
      <c r="B85" s="221">
        <f>COUNTIF('Schedule 2 - Pupil List'!$B$7:$B$1306, A85)</f>
        <v>0</v>
      </c>
      <c r="C85" s="233">
        <f>SUMIFS('Schedule 3 - Days Attended'!N:N, 'Schedule 3 - Days Attended'!C:C, A85)</f>
        <v>0</v>
      </c>
    </row>
    <row r="86" spans="1:3" x14ac:dyDescent="0.2">
      <c r="A86" s="199" t="s">
        <v>179</v>
      </c>
      <c r="B86" s="221">
        <f>COUNTIF('Schedule 2 - Pupil List'!$B$7:$B$1306, A86)</f>
        <v>0</v>
      </c>
      <c r="C86" s="233">
        <f>SUMIFS('Schedule 3 - Days Attended'!N:N, 'Schedule 3 - Days Attended'!C:C, A86)</f>
        <v>0</v>
      </c>
    </row>
    <row r="87" spans="1:3" x14ac:dyDescent="0.2">
      <c r="A87" s="199" t="s">
        <v>180</v>
      </c>
      <c r="B87" s="221">
        <f>COUNTIF('Schedule 2 - Pupil List'!$B$7:$B$1306, A87)</f>
        <v>0</v>
      </c>
      <c r="C87" s="233">
        <f>SUMIFS('Schedule 3 - Days Attended'!N:N, 'Schedule 3 - Days Attended'!C:C, A87)</f>
        <v>0</v>
      </c>
    </row>
    <row r="88" spans="1:3" x14ac:dyDescent="0.2">
      <c r="A88" s="199" t="s">
        <v>181</v>
      </c>
      <c r="B88" s="221">
        <f>COUNTIF('Schedule 2 - Pupil List'!$B$7:$B$1306, A88)</f>
        <v>0</v>
      </c>
      <c r="C88" s="233">
        <f>SUMIFS('Schedule 3 - Days Attended'!N:N, 'Schedule 3 - Days Attended'!C:C, A88)</f>
        <v>0</v>
      </c>
    </row>
    <row r="89" spans="1:3" x14ac:dyDescent="0.2">
      <c r="A89" s="199" t="s">
        <v>182</v>
      </c>
      <c r="B89" s="221">
        <f>COUNTIF('Schedule 2 - Pupil List'!$B$7:$B$1306, A89)</f>
        <v>0</v>
      </c>
      <c r="C89" s="233">
        <f>SUMIFS('Schedule 3 - Days Attended'!N:N, 'Schedule 3 - Days Attended'!C:C, A89)</f>
        <v>0</v>
      </c>
    </row>
    <row r="90" spans="1:3" x14ac:dyDescent="0.2">
      <c r="A90" s="199" t="s">
        <v>183</v>
      </c>
      <c r="B90" s="221">
        <f>COUNTIF('Schedule 2 - Pupil List'!$B$7:$B$1306, A90)</f>
        <v>0</v>
      </c>
      <c r="C90" s="233">
        <f>SUMIFS('Schedule 3 - Days Attended'!N:N, 'Schedule 3 - Days Attended'!C:C, A90)</f>
        <v>0</v>
      </c>
    </row>
    <row r="91" spans="1:3" x14ac:dyDescent="0.2">
      <c r="A91" s="199" t="s">
        <v>184</v>
      </c>
      <c r="B91" s="221">
        <f>COUNTIF('Schedule 2 - Pupil List'!$B$7:$B$1306, A91)</f>
        <v>0</v>
      </c>
      <c r="C91" s="233">
        <f>SUMIFS('Schedule 3 - Days Attended'!N:N, 'Schedule 3 - Days Attended'!C:C, A91)</f>
        <v>0</v>
      </c>
    </row>
    <row r="92" spans="1:3" x14ac:dyDescent="0.2">
      <c r="A92" s="199" t="s">
        <v>185</v>
      </c>
      <c r="B92" s="221">
        <f>COUNTIF('Schedule 2 - Pupil List'!$B$7:$B$1306, A92)</f>
        <v>0</v>
      </c>
      <c r="C92" s="233">
        <f>SUMIFS('Schedule 3 - Days Attended'!N:N, 'Schedule 3 - Days Attended'!C:C, A92)</f>
        <v>0</v>
      </c>
    </row>
    <row r="93" spans="1:3" x14ac:dyDescent="0.2">
      <c r="A93" s="199" t="s">
        <v>186</v>
      </c>
      <c r="B93" s="221">
        <f>COUNTIF('Schedule 2 - Pupil List'!$B$7:$B$1306, A93)</f>
        <v>0</v>
      </c>
      <c r="C93" s="233">
        <f>SUMIFS('Schedule 3 - Days Attended'!N:N, 'Schedule 3 - Days Attended'!C:C, A93)</f>
        <v>0</v>
      </c>
    </row>
    <row r="94" spans="1:3" x14ac:dyDescent="0.2">
      <c r="A94" s="199" t="s">
        <v>187</v>
      </c>
      <c r="B94" s="221">
        <f>COUNTIF('Schedule 2 - Pupil List'!$B$7:$B$1306, A94)</f>
        <v>0</v>
      </c>
      <c r="C94" s="233">
        <f>SUMIFS('Schedule 3 - Days Attended'!N:N, 'Schedule 3 - Days Attended'!C:C, A94)</f>
        <v>0</v>
      </c>
    </row>
    <row r="95" spans="1:3" x14ac:dyDescent="0.2">
      <c r="A95" s="199" t="s">
        <v>188</v>
      </c>
      <c r="B95" s="221">
        <f>COUNTIF('Schedule 2 - Pupil List'!$B$7:$B$1306, A95)</f>
        <v>0</v>
      </c>
      <c r="C95" s="233">
        <f>SUMIFS('Schedule 3 - Days Attended'!N:N, 'Schedule 3 - Days Attended'!C:C, A95)</f>
        <v>0</v>
      </c>
    </row>
    <row r="96" spans="1:3" x14ac:dyDescent="0.2">
      <c r="A96" s="199" t="s">
        <v>189</v>
      </c>
      <c r="B96" s="221">
        <f>COUNTIF('Schedule 2 - Pupil List'!$B$7:$B$1306, A96)</f>
        <v>0</v>
      </c>
      <c r="C96" s="233">
        <f>SUMIFS('Schedule 3 - Days Attended'!N:N, 'Schedule 3 - Days Attended'!C:C, A96)</f>
        <v>0</v>
      </c>
    </row>
    <row r="97" spans="1:3" x14ac:dyDescent="0.2">
      <c r="A97" s="199" t="s">
        <v>190</v>
      </c>
      <c r="B97" s="221">
        <f>COUNTIF('Schedule 2 - Pupil List'!$B$7:$B$1306, A97)</f>
        <v>0</v>
      </c>
      <c r="C97" s="233">
        <f>SUMIFS('Schedule 3 - Days Attended'!N:N, 'Schedule 3 - Days Attended'!C:C, A97)</f>
        <v>0</v>
      </c>
    </row>
    <row r="98" spans="1:3" x14ac:dyDescent="0.2">
      <c r="A98" s="199" t="s">
        <v>191</v>
      </c>
      <c r="B98" s="221">
        <f>COUNTIF('Schedule 2 - Pupil List'!$B$7:$B$1306, A98)</f>
        <v>0</v>
      </c>
      <c r="C98" s="233">
        <f>SUMIFS('Schedule 3 - Days Attended'!N:N, 'Schedule 3 - Days Attended'!C:C, A98)</f>
        <v>0</v>
      </c>
    </row>
    <row r="99" spans="1:3" x14ac:dyDescent="0.2">
      <c r="A99" s="199" t="s">
        <v>192</v>
      </c>
      <c r="B99" s="221">
        <f>COUNTIF('Schedule 2 - Pupil List'!$B$7:$B$1306, A99)</f>
        <v>0</v>
      </c>
      <c r="C99" s="233">
        <f>SUMIFS('Schedule 3 - Days Attended'!N:N, 'Schedule 3 - Days Attended'!C:C, A99)</f>
        <v>0</v>
      </c>
    </row>
    <row r="100" spans="1:3" x14ac:dyDescent="0.2">
      <c r="A100" s="199" t="s">
        <v>193</v>
      </c>
      <c r="B100" s="221">
        <f>COUNTIF('Schedule 2 - Pupil List'!$B$7:$B$1306, A100)</f>
        <v>0</v>
      </c>
      <c r="C100" s="233">
        <f>SUMIFS('Schedule 3 - Days Attended'!N:N, 'Schedule 3 - Days Attended'!C:C, A100)</f>
        <v>0</v>
      </c>
    </row>
    <row r="101" spans="1:3" x14ac:dyDescent="0.2">
      <c r="A101" s="199" t="s">
        <v>194</v>
      </c>
      <c r="B101" s="221">
        <f>COUNTIF('Schedule 2 - Pupil List'!$B$7:$B$1306, A101)</f>
        <v>0</v>
      </c>
      <c r="C101" s="233">
        <f>SUMIFS('Schedule 3 - Days Attended'!N:N, 'Schedule 3 - Days Attended'!C:C, A101)</f>
        <v>0</v>
      </c>
    </row>
    <row r="102" spans="1:3" x14ac:dyDescent="0.2">
      <c r="A102" s="199" t="s">
        <v>535</v>
      </c>
      <c r="B102" s="221">
        <f>COUNTIF('Schedule 2 - Pupil List'!$B$7:$B$1306, A102)</f>
        <v>0</v>
      </c>
      <c r="C102" s="233">
        <f>SUMIFS('Schedule 3 - Days Attended'!N:N, 'Schedule 3 - Days Attended'!C:C, A102)</f>
        <v>0</v>
      </c>
    </row>
    <row r="103" spans="1:3" x14ac:dyDescent="0.2">
      <c r="A103" s="199" t="s">
        <v>195</v>
      </c>
      <c r="B103" s="221">
        <f>COUNTIF('Schedule 2 - Pupil List'!$B$7:$B$1306, A103)</f>
        <v>0</v>
      </c>
      <c r="C103" s="233">
        <f>SUMIFS('Schedule 3 - Days Attended'!N:N, 'Schedule 3 - Days Attended'!C:C, A103)</f>
        <v>0</v>
      </c>
    </row>
    <row r="104" spans="1:3" x14ac:dyDescent="0.2">
      <c r="A104" s="199" t="s">
        <v>196</v>
      </c>
      <c r="B104" s="221">
        <f>COUNTIF('Schedule 2 - Pupil List'!$B$7:$B$1306, A104)</f>
        <v>0</v>
      </c>
      <c r="C104" s="233">
        <f>SUMIFS('Schedule 3 - Days Attended'!N:N, 'Schedule 3 - Days Attended'!C:C, A104)</f>
        <v>0</v>
      </c>
    </row>
    <row r="105" spans="1:3" x14ac:dyDescent="0.2">
      <c r="A105" s="199" t="s">
        <v>197</v>
      </c>
      <c r="B105" s="221">
        <f>COUNTIF('Schedule 2 - Pupil List'!$B$7:$B$1306, A105)</f>
        <v>0</v>
      </c>
      <c r="C105" s="233">
        <f>SUMIFS('Schedule 3 - Days Attended'!N:N, 'Schedule 3 - Days Attended'!C:C, A105)</f>
        <v>0</v>
      </c>
    </row>
    <row r="106" spans="1:3" x14ac:dyDescent="0.2">
      <c r="A106" s="199" t="s">
        <v>198</v>
      </c>
      <c r="B106" s="221">
        <f>COUNTIF('Schedule 2 - Pupil List'!$B$7:$B$1306, A106)</f>
        <v>0</v>
      </c>
      <c r="C106" s="233">
        <f>SUMIFS('Schedule 3 - Days Attended'!N:N, 'Schedule 3 - Days Attended'!C:C, A106)</f>
        <v>0</v>
      </c>
    </row>
    <row r="107" spans="1:3" x14ac:dyDescent="0.2">
      <c r="A107" s="199" t="s">
        <v>199</v>
      </c>
      <c r="B107" s="221">
        <f>COUNTIF('Schedule 2 - Pupil List'!$B$7:$B$1306, A107)</f>
        <v>0</v>
      </c>
      <c r="C107" s="233">
        <f>SUMIFS('Schedule 3 - Days Attended'!N:N, 'Schedule 3 - Days Attended'!C:C, A107)</f>
        <v>0</v>
      </c>
    </row>
    <row r="108" spans="1:3" x14ac:dyDescent="0.2">
      <c r="A108" s="199" t="s">
        <v>200</v>
      </c>
      <c r="B108" s="221">
        <f>COUNTIF('Schedule 2 - Pupil List'!$B$7:$B$1306, A108)</f>
        <v>0</v>
      </c>
      <c r="C108" s="233">
        <f>SUMIFS('Schedule 3 - Days Attended'!N:N, 'Schedule 3 - Days Attended'!C:C, A108)</f>
        <v>0</v>
      </c>
    </row>
    <row r="109" spans="1:3" x14ac:dyDescent="0.2">
      <c r="A109" s="199" t="s">
        <v>201</v>
      </c>
      <c r="B109" s="221">
        <f>COUNTIF('Schedule 2 - Pupil List'!$B$7:$B$1306, A109)</f>
        <v>0</v>
      </c>
      <c r="C109" s="233">
        <f>SUMIFS('Schedule 3 - Days Attended'!N:N, 'Schedule 3 - Days Attended'!C:C, A109)</f>
        <v>0</v>
      </c>
    </row>
    <row r="110" spans="1:3" x14ac:dyDescent="0.2">
      <c r="A110" s="199" t="s">
        <v>202</v>
      </c>
      <c r="B110" s="221">
        <f>COUNTIF('Schedule 2 - Pupil List'!$B$7:$B$1306, A110)</f>
        <v>0</v>
      </c>
      <c r="C110" s="233">
        <f>SUMIFS('Schedule 3 - Days Attended'!N:N, 'Schedule 3 - Days Attended'!C:C, A110)</f>
        <v>0</v>
      </c>
    </row>
    <row r="111" spans="1:3" x14ac:dyDescent="0.2">
      <c r="A111" s="199" t="s">
        <v>203</v>
      </c>
      <c r="B111" s="221">
        <f>COUNTIF('Schedule 2 - Pupil List'!$B$7:$B$1306, A111)</f>
        <v>0</v>
      </c>
      <c r="C111" s="233">
        <f>SUMIFS('Schedule 3 - Days Attended'!N:N, 'Schedule 3 - Days Attended'!C:C, A111)</f>
        <v>0</v>
      </c>
    </row>
    <row r="112" spans="1:3" x14ac:dyDescent="0.2">
      <c r="A112" s="199" t="s">
        <v>204</v>
      </c>
      <c r="B112" s="221">
        <f>COUNTIF('Schedule 2 - Pupil List'!$B$7:$B$1306, A112)</f>
        <v>0</v>
      </c>
      <c r="C112" s="233">
        <f>SUMIFS('Schedule 3 - Days Attended'!N:N, 'Schedule 3 - Days Attended'!C:C, A112)</f>
        <v>0</v>
      </c>
    </row>
    <row r="113" spans="1:3" x14ac:dyDescent="0.2">
      <c r="A113" s="199" t="s">
        <v>205</v>
      </c>
      <c r="B113" s="221">
        <f>COUNTIF('Schedule 2 - Pupil List'!$B$7:$B$1306, A113)</f>
        <v>0</v>
      </c>
      <c r="C113" s="233">
        <f>SUMIFS('Schedule 3 - Days Attended'!N:N, 'Schedule 3 - Days Attended'!C:C, A113)</f>
        <v>0</v>
      </c>
    </row>
    <row r="114" spans="1:3" x14ac:dyDescent="0.2">
      <c r="A114" s="199" t="s">
        <v>206</v>
      </c>
      <c r="B114" s="221">
        <f>COUNTIF('Schedule 2 - Pupil List'!$B$7:$B$1306, A114)</f>
        <v>0</v>
      </c>
      <c r="C114" s="233">
        <f>SUMIFS('Schedule 3 - Days Attended'!N:N, 'Schedule 3 - Days Attended'!C:C, A114)</f>
        <v>0</v>
      </c>
    </row>
    <row r="115" spans="1:3" x14ac:dyDescent="0.2">
      <c r="A115" s="199" t="s">
        <v>207</v>
      </c>
      <c r="B115" s="221">
        <f>COUNTIF('Schedule 2 - Pupil List'!$B$7:$B$1306, A115)</f>
        <v>0</v>
      </c>
      <c r="C115" s="233">
        <f>SUMIFS('Schedule 3 - Days Attended'!N:N, 'Schedule 3 - Days Attended'!C:C, A115)</f>
        <v>0</v>
      </c>
    </row>
    <row r="116" spans="1:3" x14ac:dyDescent="0.2">
      <c r="A116" s="199" t="s">
        <v>208</v>
      </c>
      <c r="B116" s="221">
        <f>COUNTIF('Schedule 2 - Pupil List'!$B$7:$B$1306, A116)</f>
        <v>0</v>
      </c>
      <c r="C116" s="233">
        <f>SUMIFS('Schedule 3 - Days Attended'!N:N, 'Schedule 3 - Days Attended'!C:C, A116)</f>
        <v>0</v>
      </c>
    </row>
    <row r="117" spans="1:3" x14ac:dyDescent="0.2">
      <c r="A117" s="199" t="s">
        <v>209</v>
      </c>
      <c r="B117" s="221">
        <f>COUNTIF('Schedule 2 - Pupil List'!$B$7:$B$1306, A117)</f>
        <v>0</v>
      </c>
      <c r="C117" s="233">
        <f>SUMIFS('Schedule 3 - Days Attended'!N:N, 'Schedule 3 - Days Attended'!C:C, A117)</f>
        <v>0</v>
      </c>
    </row>
    <row r="118" spans="1:3" x14ac:dyDescent="0.2">
      <c r="A118" s="199" t="s">
        <v>210</v>
      </c>
      <c r="B118" s="221">
        <f>COUNTIF('Schedule 2 - Pupil List'!$B$7:$B$1306, A118)</f>
        <v>0</v>
      </c>
      <c r="C118" s="233">
        <f>SUMIFS('Schedule 3 - Days Attended'!N:N, 'Schedule 3 - Days Attended'!C:C, A118)</f>
        <v>0</v>
      </c>
    </row>
    <row r="119" spans="1:3" x14ac:dyDescent="0.2">
      <c r="A119" s="199" t="s">
        <v>211</v>
      </c>
      <c r="B119" s="221">
        <f>COUNTIF('Schedule 2 - Pupil List'!$B$7:$B$1306, A119)</f>
        <v>0</v>
      </c>
      <c r="C119" s="233">
        <f>SUMIFS('Schedule 3 - Days Attended'!N:N, 'Schedule 3 - Days Attended'!C:C, A119)</f>
        <v>0</v>
      </c>
    </row>
    <row r="120" spans="1:3" x14ac:dyDescent="0.2">
      <c r="A120" s="199" t="s">
        <v>212</v>
      </c>
      <c r="B120" s="221">
        <f>COUNTIF('Schedule 2 - Pupil List'!$B$7:$B$1306, A120)</f>
        <v>0</v>
      </c>
      <c r="C120" s="233">
        <f>SUMIFS('Schedule 3 - Days Attended'!N:N, 'Schedule 3 - Days Attended'!C:C, A120)</f>
        <v>0</v>
      </c>
    </row>
    <row r="121" spans="1:3" x14ac:dyDescent="0.2">
      <c r="A121" s="199" t="s">
        <v>213</v>
      </c>
      <c r="B121" s="221">
        <f>COUNTIF('Schedule 2 - Pupil List'!$B$7:$B$1306, A121)</f>
        <v>0</v>
      </c>
      <c r="C121" s="233">
        <f>SUMIFS('Schedule 3 - Days Attended'!N:N, 'Schedule 3 - Days Attended'!C:C, A121)</f>
        <v>0</v>
      </c>
    </row>
    <row r="122" spans="1:3" x14ac:dyDescent="0.2">
      <c r="A122" s="199" t="s">
        <v>214</v>
      </c>
      <c r="B122" s="221">
        <f>COUNTIF('Schedule 2 - Pupil List'!$B$7:$B$1306, A122)</f>
        <v>0</v>
      </c>
      <c r="C122" s="233">
        <f>SUMIFS('Schedule 3 - Days Attended'!N:N, 'Schedule 3 - Days Attended'!C:C, A122)</f>
        <v>0</v>
      </c>
    </row>
    <row r="123" spans="1:3" x14ac:dyDescent="0.2">
      <c r="A123" s="199" t="s">
        <v>215</v>
      </c>
      <c r="B123" s="221">
        <f>COUNTIF('Schedule 2 - Pupil List'!$B$7:$B$1306, A123)</f>
        <v>0</v>
      </c>
      <c r="C123" s="233">
        <f>SUMIFS('Schedule 3 - Days Attended'!N:N, 'Schedule 3 - Days Attended'!C:C, A123)</f>
        <v>0</v>
      </c>
    </row>
    <row r="124" spans="1:3" x14ac:dyDescent="0.2">
      <c r="A124" s="199" t="s">
        <v>216</v>
      </c>
      <c r="B124" s="221">
        <f>COUNTIF('Schedule 2 - Pupil List'!$B$7:$B$1306, A124)</f>
        <v>0</v>
      </c>
      <c r="C124" s="233">
        <f>SUMIFS('Schedule 3 - Days Attended'!N:N, 'Schedule 3 - Days Attended'!C:C, A124)</f>
        <v>0</v>
      </c>
    </row>
    <row r="125" spans="1:3" x14ac:dyDescent="0.2">
      <c r="A125" s="199" t="s">
        <v>217</v>
      </c>
      <c r="B125" s="221">
        <f>COUNTIF('Schedule 2 - Pupil List'!$B$7:$B$1306, A125)</f>
        <v>0</v>
      </c>
      <c r="C125" s="233">
        <f>SUMIFS('Schedule 3 - Days Attended'!N:N, 'Schedule 3 - Days Attended'!C:C, A125)</f>
        <v>0</v>
      </c>
    </row>
    <row r="126" spans="1:3" x14ac:dyDescent="0.2">
      <c r="A126" s="199" t="s">
        <v>218</v>
      </c>
      <c r="B126" s="221">
        <f>COUNTIF('Schedule 2 - Pupil List'!$B$7:$B$1306, A126)</f>
        <v>0</v>
      </c>
      <c r="C126" s="233">
        <f>SUMIFS('Schedule 3 - Days Attended'!N:N, 'Schedule 3 - Days Attended'!C:C, A126)</f>
        <v>0</v>
      </c>
    </row>
    <row r="127" spans="1:3" x14ac:dyDescent="0.2">
      <c r="A127" s="199" t="s">
        <v>219</v>
      </c>
      <c r="B127" s="221">
        <f>COUNTIF('Schedule 2 - Pupil List'!$B$7:$B$1306, A127)</f>
        <v>0</v>
      </c>
      <c r="C127" s="233">
        <f>SUMIFS('Schedule 3 - Days Attended'!N:N, 'Schedule 3 - Days Attended'!C:C, A127)</f>
        <v>0</v>
      </c>
    </row>
    <row r="128" spans="1:3" x14ac:dyDescent="0.2">
      <c r="A128" s="199" t="s">
        <v>220</v>
      </c>
      <c r="B128" s="221">
        <f>COUNTIF('Schedule 2 - Pupil List'!$B$7:$B$1306, A128)</f>
        <v>0</v>
      </c>
      <c r="C128" s="233">
        <f>SUMIFS('Schedule 3 - Days Attended'!N:N, 'Schedule 3 - Days Attended'!C:C, A128)</f>
        <v>0</v>
      </c>
    </row>
    <row r="129" spans="1:3" x14ac:dyDescent="0.2">
      <c r="A129" s="199" t="s">
        <v>221</v>
      </c>
      <c r="B129" s="221">
        <f>COUNTIF('Schedule 2 - Pupil List'!$B$7:$B$1306, A129)</f>
        <v>0</v>
      </c>
      <c r="C129" s="233">
        <f>SUMIFS('Schedule 3 - Days Attended'!N:N, 'Schedule 3 - Days Attended'!C:C, A129)</f>
        <v>0</v>
      </c>
    </row>
    <row r="130" spans="1:3" x14ac:dyDescent="0.2">
      <c r="A130" s="199" t="s">
        <v>222</v>
      </c>
      <c r="B130" s="221">
        <f>COUNTIF('Schedule 2 - Pupil List'!$B$7:$B$1306, A130)</f>
        <v>0</v>
      </c>
      <c r="C130" s="233">
        <f>SUMIFS('Schedule 3 - Days Attended'!N:N, 'Schedule 3 - Days Attended'!C:C, A130)</f>
        <v>0</v>
      </c>
    </row>
    <row r="131" spans="1:3" x14ac:dyDescent="0.2">
      <c r="A131" s="199" t="s">
        <v>223</v>
      </c>
      <c r="B131" s="221">
        <f>COUNTIF('Schedule 2 - Pupil List'!$B$7:$B$1306, A131)</f>
        <v>0</v>
      </c>
      <c r="C131" s="233">
        <f>SUMIFS('Schedule 3 - Days Attended'!N:N, 'Schedule 3 - Days Attended'!C:C, A131)</f>
        <v>0</v>
      </c>
    </row>
    <row r="132" spans="1:3" x14ac:dyDescent="0.2">
      <c r="A132" s="199" t="s">
        <v>224</v>
      </c>
      <c r="B132" s="221">
        <f>COUNTIF('Schedule 2 - Pupil List'!$B$7:$B$1306, A132)</f>
        <v>0</v>
      </c>
      <c r="C132" s="233">
        <f>SUMIFS('Schedule 3 - Days Attended'!N:N, 'Schedule 3 - Days Attended'!C:C, A132)</f>
        <v>0</v>
      </c>
    </row>
    <row r="133" spans="1:3" x14ac:dyDescent="0.2">
      <c r="A133" s="199" t="s">
        <v>225</v>
      </c>
      <c r="B133" s="221">
        <f>COUNTIF('Schedule 2 - Pupil List'!$B$7:$B$1306, A133)</f>
        <v>0</v>
      </c>
      <c r="C133" s="233">
        <f>SUMIFS('Schedule 3 - Days Attended'!N:N, 'Schedule 3 - Days Attended'!C:C, A133)</f>
        <v>0</v>
      </c>
    </row>
    <row r="134" spans="1:3" x14ac:dyDescent="0.2">
      <c r="A134" s="199" t="s">
        <v>226</v>
      </c>
      <c r="B134" s="221">
        <f>COUNTIF('Schedule 2 - Pupil List'!$B$7:$B$1306, A134)</f>
        <v>0</v>
      </c>
      <c r="C134" s="233">
        <f>SUMIFS('Schedule 3 - Days Attended'!N:N, 'Schedule 3 - Days Attended'!C:C, A134)</f>
        <v>0</v>
      </c>
    </row>
    <row r="135" spans="1:3" x14ac:dyDescent="0.2">
      <c r="A135" s="199" t="s">
        <v>227</v>
      </c>
      <c r="B135" s="221">
        <f>COUNTIF('Schedule 2 - Pupil List'!$B$7:$B$1306, A135)</f>
        <v>0</v>
      </c>
      <c r="C135" s="233">
        <f>SUMIFS('Schedule 3 - Days Attended'!N:N, 'Schedule 3 - Days Attended'!C:C, A135)</f>
        <v>0</v>
      </c>
    </row>
    <row r="136" spans="1:3" x14ac:dyDescent="0.2">
      <c r="A136" s="199" t="s">
        <v>228</v>
      </c>
      <c r="B136" s="221">
        <f>COUNTIF('Schedule 2 - Pupil List'!$B$7:$B$1306, A136)</f>
        <v>0</v>
      </c>
      <c r="C136" s="233">
        <f>SUMIFS('Schedule 3 - Days Attended'!N:N, 'Schedule 3 - Days Attended'!C:C, A136)</f>
        <v>0</v>
      </c>
    </row>
    <row r="137" spans="1:3" x14ac:dyDescent="0.2">
      <c r="A137" s="199" t="s">
        <v>229</v>
      </c>
      <c r="B137" s="221">
        <f>COUNTIF('Schedule 2 - Pupil List'!$B$7:$B$1306, A137)</f>
        <v>0</v>
      </c>
      <c r="C137" s="233">
        <f>SUMIFS('Schedule 3 - Days Attended'!N:N, 'Schedule 3 - Days Attended'!C:C, A137)</f>
        <v>0</v>
      </c>
    </row>
    <row r="138" spans="1:3" x14ac:dyDescent="0.2">
      <c r="A138" s="199" t="s">
        <v>230</v>
      </c>
      <c r="B138" s="221">
        <f>COUNTIF('Schedule 2 - Pupil List'!$B$7:$B$1306, A138)</f>
        <v>0</v>
      </c>
      <c r="C138" s="233">
        <f>SUMIFS('Schedule 3 - Days Attended'!N:N, 'Schedule 3 - Days Attended'!C:C, A138)</f>
        <v>0</v>
      </c>
    </row>
    <row r="139" spans="1:3" x14ac:dyDescent="0.2">
      <c r="A139" s="199" t="s">
        <v>231</v>
      </c>
      <c r="B139" s="221">
        <f>COUNTIF('Schedule 2 - Pupil List'!$B$7:$B$1306, A139)</f>
        <v>0</v>
      </c>
      <c r="C139" s="233">
        <f>SUMIFS('Schedule 3 - Days Attended'!N:N, 'Schedule 3 - Days Attended'!C:C, A139)</f>
        <v>0</v>
      </c>
    </row>
    <row r="140" spans="1:3" x14ac:dyDescent="0.2">
      <c r="A140" s="199" t="s">
        <v>232</v>
      </c>
      <c r="B140" s="221">
        <f>COUNTIF('Schedule 2 - Pupil List'!$B$7:$B$1306, A140)</f>
        <v>0</v>
      </c>
      <c r="C140" s="233">
        <f>SUMIFS('Schedule 3 - Days Attended'!N:N, 'Schedule 3 - Days Attended'!C:C, A140)</f>
        <v>0</v>
      </c>
    </row>
    <row r="141" spans="1:3" x14ac:dyDescent="0.2">
      <c r="A141" s="199" t="s">
        <v>233</v>
      </c>
      <c r="B141" s="221">
        <f>COUNTIF('Schedule 2 - Pupil List'!$B$7:$B$1306, A141)</f>
        <v>0</v>
      </c>
      <c r="C141" s="233">
        <f>SUMIFS('Schedule 3 - Days Attended'!N:N, 'Schedule 3 - Days Attended'!C:C, A141)</f>
        <v>0</v>
      </c>
    </row>
    <row r="142" spans="1:3" x14ac:dyDescent="0.2">
      <c r="A142" s="199" t="s">
        <v>234</v>
      </c>
      <c r="B142" s="221">
        <f>COUNTIF('Schedule 2 - Pupil List'!$B$7:$B$1306, A142)</f>
        <v>0</v>
      </c>
      <c r="C142" s="233">
        <f>SUMIFS('Schedule 3 - Days Attended'!N:N, 'Schedule 3 - Days Attended'!C:C, A142)</f>
        <v>0</v>
      </c>
    </row>
    <row r="143" spans="1:3" x14ac:dyDescent="0.2">
      <c r="A143" s="199" t="s">
        <v>235</v>
      </c>
      <c r="B143" s="221">
        <f>COUNTIF('Schedule 2 - Pupil List'!$B$7:$B$1306, A143)</f>
        <v>0</v>
      </c>
      <c r="C143" s="233">
        <f>SUMIFS('Schedule 3 - Days Attended'!N:N, 'Schedule 3 - Days Attended'!C:C, A143)</f>
        <v>0</v>
      </c>
    </row>
    <row r="144" spans="1:3" x14ac:dyDescent="0.2">
      <c r="A144" s="199" t="s">
        <v>236</v>
      </c>
      <c r="B144" s="221">
        <f>COUNTIF('Schedule 2 - Pupil List'!$B$7:$B$1306, A144)</f>
        <v>0</v>
      </c>
      <c r="C144" s="233">
        <f>SUMIFS('Schedule 3 - Days Attended'!N:N, 'Schedule 3 - Days Attended'!C:C, A144)</f>
        <v>0</v>
      </c>
    </row>
    <row r="145" spans="1:3" x14ac:dyDescent="0.2">
      <c r="A145" s="199" t="s">
        <v>237</v>
      </c>
      <c r="B145" s="221">
        <f>COUNTIF('Schedule 2 - Pupil List'!$B$7:$B$1306, A145)</f>
        <v>0</v>
      </c>
      <c r="C145" s="233">
        <f>SUMIFS('Schedule 3 - Days Attended'!N:N, 'Schedule 3 - Days Attended'!C:C, A145)</f>
        <v>0</v>
      </c>
    </row>
    <row r="146" spans="1:3" x14ac:dyDescent="0.2">
      <c r="A146" s="199" t="s">
        <v>238</v>
      </c>
      <c r="B146" s="221">
        <f>COUNTIF('Schedule 2 - Pupil List'!$B$7:$B$1306, A146)</f>
        <v>0</v>
      </c>
      <c r="C146" s="233">
        <f>SUMIFS('Schedule 3 - Days Attended'!N:N, 'Schedule 3 - Days Attended'!C:C, A146)</f>
        <v>0</v>
      </c>
    </row>
    <row r="147" spans="1:3" x14ac:dyDescent="0.2">
      <c r="A147" s="199" t="s">
        <v>239</v>
      </c>
      <c r="B147" s="221">
        <f>COUNTIF('Schedule 2 - Pupil List'!$B$7:$B$1306, A147)</f>
        <v>0</v>
      </c>
      <c r="C147" s="233">
        <f>SUMIFS('Schedule 3 - Days Attended'!N:N, 'Schedule 3 - Days Attended'!C:C, A147)</f>
        <v>0</v>
      </c>
    </row>
    <row r="148" spans="1:3" x14ac:dyDescent="0.2">
      <c r="A148" s="199" t="s">
        <v>240</v>
      </c>
      <c r="B148" s="221">
        <f>COUNTIF('Schedule 2 - Pupil List'!$B$7:$B$1306, A148)</f>
        <v>0</v>
      </c>
      <c r="C148" s="233">
        <f>SUMIFS('Schedule 3 - Days Attended'!N:N, 'Schedule 3 - Days Attended'!C:C, A148)</f>
        <v>0</v>
      </c>
    </row>
    <row r="149" spans="1:3" x14ac:dyDescent="0.2">
      <c r="A149" s="199" t="s">
        <v>241</v>
      </c>
      <c r="B149" s="221">
        <f>COUNTIF('Schedule 2 - Pupil List'!$B$7:$B$1306, A149)</f>
        <v>0</v>
      </c>
      <c r="C149" s="233">
        <f>SUMIFS('Schedule 3 - Days Attended'!N:N, 'Schedule 3 - Days Attended'!C:C, A149)</f>
        <v>0</v>
      </c>
    </row>
    <row r="150" spans="1:3" x14ac:dyDescent="0.2">
      <c r="A150" s="199" t="s">
        <v>242</v>
      </c>
      <c r="B150" s="221">
        <f>COUNTIF('Schedule 2 - Pupil List'!$B$7:$B$1306, A150)</f>
        <v>0</v>
      </c>
      <c r="C150" s="233">
        <f>SUMIFS('Schedule 3 - Days Attended'!N:N, 'Schedule 3 - Days Attended'!C:C, A150)</f>
        <v>0</v>
      </c>
    </row>
    <row r="151" spans="1:3" x14ac:dyDescent="0.2">
      <c r="A151" s="199" t="s">
        <v>243</v>
      </c>
      <c r="B151" s="221">
        <f>COUNTIF('Schedule 2 - Pupil List'!$B$7:$B$1306, A151)</f>
        <v>0</v>
      </c>
      <c r="C151" s="233">
        <f>SUMIFS('Schedule 3 - Days Attended'!N:N, 'Schedule 3 - Days Attended'!C:C, A151)</f>
        <v>0</v>
      </c>
    </row>
    <row r="152" spans="1:3" x14ac:dyDescent="0.2">
      <c r="A152" s="199" t="s">
        <v>244</v>
      </c>
      <c r="B152" s="221">
        <f>COUNTIF('Schedule 2 - Pupil List'!$B$7:$B$1306, A152)</f>
        <v>0</v>
      </c>
      <c r="C152" s="233">
        <f>SUMIFS('Schedule 3 - Days Attended'!N:N, 'Schedule 3 - Days Attended'!C:C, A152)</f>
        <v>0</v>
      </c>
    </row>
    <row r="153" spans="1:3" x14ac:dyDescent="0.2">
      <c r="A153" s="199" t="s">
        <v>245</v>
      </c>
      <c r="B153" s="221">
        <f>COUNTIF('Schedule 2 - Pupil List'!$B$7:$B$1306, A153)</f>
        <v>0</v>
      </c>
      <c r="C153" s="233">
        <f>SUMIFS('Schedule 3 - Days Attended'!N:N, 'Schedule 3 - Days Attended'!C:C, A153)</f>
        <v>0</v>
      </c>
    </row>
    <row r="154" spans="1:3" x14ac:dyDescent="0.2">
      <c r="A154" s="199" t="s">
        <v>246</v>
      </c>
      <c r="B154" s="221">
        <f>COUNTIF('Schedule 2 - Pupil List'!$B$7:$B$1306, A154)</f>
        <v>0</v>
      </c>
      <c r="C154" s="233">
        <f>SUMIFS('Schedule 3 - Days Attended'!N:N, 'Schedule 3 - Days Attended'!C:C, A154)</f>
        <v>0</v>
      </c>
    </row>
    <row r="155" spans="1:3" x14ac:dyDescent="0.2">
      <c r="A155" s="199" t="s">
        <v>247</v>
      </c>
      <c r="B155" s="221">
        <f>COUNTIF('Schedule 2 - Pupil List'!$B$7:$B$1306, A155)</f>
        <v>0</v>
      </c>
      <c r="C155" s="233">
        <f>SUMIFS('Schedule 3 - Days Attended'!N:N, 'Schedule 3 - Days Attended'!C:C, A155)</f>
        <v>0</v>
      </c>
    </row>
    <row r="156" spans="1:3" x14ac:dyDescent="0.2">
      <c r="A156" s="199" t="s">
        <v>248</v>
      </c>
      <c r="B156" s="221">
        <f>COUNTIF('Schedule 2 - Pupil List'!$B$7:$B$1306, A156)</f>
        <v>0</v>
      </c>
      <c r="C156" s="233">
        <f>SUMIFS('Schedule 3 - Days Attended'!N:N, 'Schedule 3 - Days Attended'!C:C, A156)</f>
        <v>0</v>
      </c>
    </row>
    <row r="157" spans="1:3" x14ac:dyDescent="0.2">
      <c r="A157" s="199" t="s">
        <v>249</v>
      </c>
      <c r="B157" s="221">
        <f>COUNTIF('Schedule 2 - Pupil List'!$B$7:$B$1306, A157)</f>
        <v>0</v>
      </c>
      <c r="C157" s="233">
        <f>SUMIFS('Schedule 3 - Days Attended'!N:N, 'Schedule 3 - Days Attended'!C:C, A157)</f>
        <v>0</v>
      </c>
    </row>
    <row r="158" spans="1:3" x14ac:dyDescent="0.2">
      <c r="A158" s="199" t="s">
        <v>250</v>
      </c>
      <c r="B158" s="221">
        <f>COUNTIF('Schedule 2 - Pupil List'!$B$7:$B$1306, A158)</f>
        <v>0</v>
      </c>
      <c r="C158" s="233">
        <f>SUMIFS('Schedule 3 - Days Attended'!N:N, 'Schedule 3 - Days Attended'!C:C, A158)</f>
        <v>0</v>
      </c>
    </row>
    <row r="159" spans="1:3" x14ac:dyDescent="0.2">
      <c r="A159" s="209" t="s">
        <v>536</v>
      </c>
      <c r="B159" s="221">
        <f>COUNTIF('Schedule 2 - Pupil List'!$B$7:$B$1306, A159)</f>
        <v>0</v>
      </c>
      <c r="C159" s="233">
        <f>SUMIFS('Schedule 3 - Days Attended'!N:N, 'Schedule 3 - Days Attended'!C:C, A159)</f>
        <v>0</v>
      </c>
    </row>
    <row r="160" spans="1:3" x14ac:dyDescent="0.2">
      <c r="A160" s="199" t="s">
        <v>251</v>
      </c>
      <c r="B160" s="221">
        <f>COUNTIF('Schedule 2 - Pupil List'!$B$7:$B$1306, A160)</f>
        <v>0</v>
      </c>
      <c r="C160" s="233">
        <f>SUMIFS('Schedule 3 - Days Attended'!N:N, 'Schedule 3 - Days Attended'!C:C, A160)</f>
        <v>0</v>
      </c>
    </row>
    <row r="161" spans="1:3" x14ac:dyDescent="0.2">
      <c r="A161" s="199" t="s">
        <v>252</v>
      </c>
      <c r="B161" s="221">
        <f>COUNTIF('Schedule 2 - Pupil List'!$B$7:$B$1306, A161)</f>
        <v>0</v>
      </c>
      <c r="C161" s="233">
        <f>SUMIFS('Schedule 3 - Days Attended'!N:N, 'Schedule 3 - Days Attended'!C:C, A161)</f>
        <v>0</v>
      </c>
    </row>
    <row r="162" spans="1:3" x14ac:dyDescent="0.2">
      <c r="A162" s="199" t="s">
        <v>253</v>
      </c>
      <c r="B162" s="221">
        <f>COUNTIF('Schedule 2 - Pupil List'!$B$7:$B$1306, A162)</f>
        <v>0</v>
      </c>
      <c r="C162" s="233">
        <f>SUMIFS('Schedule 3 - Days Attended'!N:N, 'Schedule 3 - Days Attended'!C:C, A162)</f>
        <v>0</v>
      </c>
    </row>
    <row r="163" spans="1:3" x14ac:dyDescent="0.2">
      <c r="A163" s="199" t="s">
        <v>254</v>
      </c>
      <c r="B163" s="221">
        <f>COUNTIF('Schedule 2 - Pupil List'!$B$7:$B$1306, A163)</f>
        <v>0</v>
      </c>
      <c r="C163" s="233">
        <f>SUMIFS('Schedule 3 - Days Attended'!N:N, 'Schedule 3 - Days Attended'!C:C, A163)</f>
        <v>0</v>
      </c>
    </row>
    <row r="164" spans="1:3" x14ac:dyDescent="0.2">
      <c r="A164" s="199" t="s">
        <v>255</v>
      </c>
      <c r="B164" s="221">
        <f>COUNTIF('Schedule 2 - Pupil List'!$B$7:$B$1306, A164)</f>
        <v>0</v>
      </c>
      <c r="C164" s="233">
        <f>SUMIFS('Schedule 3 - Days Attended'!N:N, 'Schedule 3 - Days Attended'!C:C, A164)</f>
        <v>0</v>
      </c>
    </row>
    <row r="165" spans="1:3" x14ac:dyDescent="0.2">
      <c r="A165" s="199" t="s">
        <v>256</v>
      </c>
      <c r="B165" s="221">
        <f>COUNTIF('Schedule 2 - Pupil List'!$B$7:$B$1306, A165)</f>
        <v>0</v>
      </c>
      <c r="C165" s="233">
        <f>SUMIFS('Schedule 3 - Days Attended'!N:N, 'Schedule 3 - Days Attended'!C:C, A165)</f>
        <v>0</v>
      </c>
    </row>
    <row r="166" spans="1:3" x14ac:dyDescent="0.2">
      <c r="A166" s="199" t="s">
        <v>257</v>
      </c>
      <c r="B166" s="221">
        <f>COUNTIF('Schedule 2 - Pupil List'!$B$7:$B$1306, A166)</f>
        <v>0</v>
      </c>
      <c r="C166" s="233">
        <f>SUMIFS('Schedule 3 - Days Attended'!N:N, 'Schedule 3 - Days Attended'!C:C, A166)</f>
        <v>0</v>
      </c>
    </row>
    <row r="167" spans="1:3" x14ac:dyDescent="0.2">
      <c r="A167" s="199" t="s">
        <v>258</v>
      </c>
      <c r="B167" s="221">
        <f>COUNTIF('Schedule 2 - Pupil List'!$B$7:$B$1306, A167)</f>
        <v>0</v>
      </c>
      <c r="C167" s="233">
        <f>SUMIFS('Schedule 3 - Days Attended'!N:N, 'Schedule 3 - Days Attended'!C:C, A167)</f>
        <v>0</v>
      </c>
    </row>
    <row r="168" spans="1:3" x14ac:dyDescent="0.2">
      <c r="A168" s="199" t="s">
        <v>259</v>
      </c>
      <c r="B168" s="221">
        <f>COUNTIF('Schedule 2 - Pupil List'!$B$7:$B$1306, A168)</f>
        <v>0</v>
      </c>
      <c r="C168" s="233">
        <f>SUMIFS('Schedule 3 - Days Attended'!N:N, 'Schedule 3 - Days Attended'!C:C, A168)</f>
        <v>0</v>
      </c>
    </row>
    <row r="169" spans="1:3" x14ac:dyDescent="0.2">
      <c r="A169" s="199" t="s">
        <v>260</v>
      </c>
      <c r="B169" s="221">
        <f>COUNTIF('Schedule 2 - Pupil List'!$B$7:$B$1306, A169)</f>
        <v>0</v>
      </c>
      <c r="C169" s="233">
        <f>SUMIFS('Schedule 3 - Days Attended'!N:N, 'Schedule 3 - Days Attended'!C:C, A169)</f>
        <v>0</v>
      </c>
    </row>
    <row r="170" spans="1:3" x14ac:dyDescent="0.2">
      <c r="A170" s="199" t="s">
        <v>261</v>
      </c>
      <c r="B170" s="221">
        <f>COUNTIF('Schedule 2 - Pupil List'!$B$7:$B$1306, A170)</f>
        <v>0</v>
      </c>
      <c r="C170" s="233">
        <f>SUMIFS('Schedule 3 - Days Attended'!N:N, 'Schedule 3 - Days Attended'!C:C, A170)</f>
        <v>0</v>
      </c>
    </row>
    <row r="171" spans="1:3" x14ac:dyDescent="0.2">
      <c r="A171" s="199" t="s">
        <v>262</v>
      </c>
      <c r="B171" s="221">
        <f>COUNTIF('Schedule 2 - Pupil List'!$B$7:$B$1306, A171)</f>
        <v>0</v>
      </c>
      <c r="C171" s="233">
        <f>SUMIFS('Schedule 3 - Days Attended'!N:N, 'Schedule 3 - Days Attended'!C:C, A171)</f>
        <v>0</v>
      </c>
    </row>
    <row r="172" spans="1:3" x14ac:dyDescent="0.2">
      <c r="A172" s="199" t="s">
        <v>263</v>
      </c>
      <c r="B172" s="221">
        <f>COUNTIF('Schedule 2 - Pupil List'!$B$7:$B$1306, A172)</f>
        <v>0</v>
      </c>
      <c r="C172" s="233">
        <f>SUMIFS('Schedule 3 - Days Attended'!N:N, 'Schedule 3 - Days Attended'!C:C, A172)</f>
        <v>0</v>
      </c>
    </row>
    <row r="173" spans="1:3" x14ac:dyDescent="0.2">
      <c r="A173" s="199" t="s">
        <v>264</v>
      </c>
      <c r="B173" s="221">
        <f>COUNTIF('Schedule 2 - Pupil List'!$B$7:$B$1306, A173)</f>
        <v>0</v>
      </c>
      <c r="C173" s="233">
        <f>SUMIFS('Schedule 3 - Days Attended'!N:N, 'Schedule 3 - Days Attended'!C:C, A173)</f>
        <v>0</v>
      </c>
    </row>
    <row r="174" spans="1:3" x14ac:dyDescent="0.2">
      <c r="A174" s="199" t="s">
        <v>265</v>
      </c>
      <c r="B174" s="221">
        <f>COUNTIF('Schedule 2 - Pupil List'!$B$7:$B$1306, A174)</f>
        <v>0</v>
      </c>
      <c r="C174" s="233">
        <f>SUMIFS('Schedule 3 - Days Attended'!N:N, 'Schedule 3 - Days Attended'!C:C, A174)</f>
        <v>0</v>
      </c>
    </row>
    <row r="175" spans="1:3" x14ac:dyDescent="0.2">
      <c r="A175" s="199" t="s">
        <v>266</v>
      </c>
      <c r="B175" s="221">
        <f>COUNTIF('Schedule 2 - Pupil List'!$B$7:$B$1306, A175)</f>
        <v>0</v>
      </c>
      <c r="C175" s="233">
        <f>SUMIFS('Schedule 3 - Days Attended'!N:N, 'Schedule 3 - Days Attended'!C:C, A175)</f>
        <v>0</v>
      </c>
    </row>
    <row r="176" spans="1:3" x14ac:dyDescent="0.2">
      <c r="A176" s="199" t="s">
        <v>267</v>
      </c>
      <c r="B176" s="221">
        <f>COUNTIF('Schedule 2 - Pupil List'!$B$7:$B$1306, A176)</f>
        <v>0</v>
      </c>
      <c r="C176" s="233">
        <f>SUMIFS('Schedule 3 - Days Attended'!N:N, 'Schedule 3 - Days Attended'!C:C, A176)</f>
        <v>0</v>
      </c>
    </row>
    <row r="177" spans="1:3" x14ac:dyDescent="0.2">
      <c r="A177" s="199" t="s">
        <v>268</v>
      </c>
      <c r="B177" s="221">
        <f>COUNTIF('Schedule 2 - Pupil List'!$B$7:$B$1306, A177)</f>
        <v>0</v>
      </c>
      <c r="C177" s="233">
        <f>SUMIFS('Schedule 3 - Days Attended'!N:N, 'Schedule 3 - Days Attended'!C:C, A177)</f>
        <v>0</v>
      </c>
    </row>
    <row r="178" spans="1:3" x14ac:dyDescent="0.2">
      <c r="A178" s="199" t="s">
        <v>269</v>
      </c>
      <c r="B178" s="221">
        <f>COUNTIF('Schedule 2 - Pupil List'!$B$7:$B$1306, A178)</f>
        <v>0</v>
      </c>
      <c r="C178" s="233">
        <f>SUMIFS('Schedule 3 - Days Attended'!N:N, 'Schedule 3 - Days Attended'!C:C, A178)</f>
        <v>0</v>
      </c>
    </row>
    <row r="179" spans="1:3" x14ac:dyDescent="0.2">
      <c r="A179" s="199" t="s">
        <v>270</v>
      </c>
      <c r="B179" s="221">
        <f>COUNTIF('Schedule 2 - Pupil List'!$B$7:$B$1306, A179)</f>
        <v>0</v>
      </c>
      <c r="C179" s="233">
        <f>SUMIFS('Schedule 3 - Days Attended'!N:N, 'Schedule 3 - Days Attended'!C:C, A179)</f>
        <v>0</v>
      </c>
    </row>
    <row r="180" spans="1:3" x14ac:dyDescent="0.2">
      <c r="A180" s="199" t="s">
        <v>271</v>
      </c>
      <c r="B180" s="221">
        <f>COUNTIF('Schedule 2 - Pupil List'!$B$7:$B$1306, A180)</f>
        <v>0</v>
      </c>
      <c r="C180" s="233">
        <f>SUMIFS('Schedule 3 - Days Attended'!N:N, 'Schedule 3 - Days Attended'!C:C, A180)</f>
        <v>0</v>
      </c>
    </row>
    <row r="181" spans="1:3" x14ac:dyDescent="0.2">
      <c r="A181" s="199" t="s">
        <v>272</v>
      </c>
      <c r="B181" s="221">
        <f>COUNTIF('Schedule 2 - Pupil List'!$B$7:$B$1306, A181)</f>
        <v>0</v>
      </c>
      <c r="C181" s="233">
        <f>SUMIFS('Schedule 3 - Days Attended'!N:N, 'Schedule 3 - Days Attended'!C:C, A181)</f>
        <v>0</v>
      </c>
    </row>
    <row r="182" spans="1:3" x14ac:dyDescent="0.2">
      <c r="A182" s="199" t="s">
        <v>273</v>
      </c>
      <c r="B182" s="221">
        <f>COUNTIF('Schedule 2 - Pupil List'!$B$7:$B$1306, A182)</f>
        <v>0</v>
      </c>
      <c r="C182" s="233">
        <f>SUMIFS('Schedule 3 - Days Attended'!N:N, 'Schedule 3 - Days Attended'!C:C, A182)</f>
        <v>0</v>
      </c>
    </row>
    <row r="183" spans="1:3" x14ac:dyDescent="0.2">
      <c r="A183" s="199" t="s">
        <v>274</v>
      </c>
      <c r="B183" s="221">
        <f>COUNTIF('Schedule 2 - Pupil List'!$B$7:$B$1306, A183)</f>
        <v>0</v>
      </c>
      <c r="C183" s="233">
        <f>SUMIFS('Schedule 3 - Days Attended'!N:N, 'Schedule 3 - Days Attended'!C:C, A183)</f>
        <v>0</v>
      </c>
    </row>
    <row r="184" spans="1:3" x14ac:dyDescent="0.2">
      <c r="A184" s="199" t="s">
        <v>275</v>
      </c>
      <c r="B184" s="221">
        <f>COUNTIF('Schedule 2 - Pupil List'!$B$7:$B$1306, A184)</f>
        <v>0</v>
      </c>
      <c r="C184" s="233">
        <f>SUMIFS('Schedule 3 - Days Attended'!N:N, 'Schedule 3 - Days Attended'!C:C, A184)</f>
        <v>0</v>
      </c>
    </row>
    <row r="185" spans="1:3" x14ac:dyDescent="0.2">
      <c r="A185" s="199" t="s">
        <v>276</v>
      </c>
      <c r="B185" s="221">
        <f>COUNTIF('Schedule 2 - Pupil List'!$B$7:$B$1306, A185)</f>
        <v>0</v>
      </c>
      <c r="C185" s="233">
        <f>SUMIFS('Schedule 3 - Days Attended'!N:N, 'Schedule 3 - Days Attended'!C:C, A185)</f>
        <v>0</v>
      </c>
    </row>
    <row r="186" spans="1:3" x14ac:dyDescent="0.2">
      <c r="A186" s="199" t="s">
        <v>277</v>
      </c>
      <c r="B186" s="221">
        <f>COUNTIF('Schedule 2 - Pupil List'!$B$7:$B$1306, A186)</f>
        <v>0</v>
      </c>
      <c r="C186" s="233">
        <f>SUMIFS('Schedule 3 - Days Attended'!N:N, 'Schedule 3 - Days Attended'!C:C, A186)</f>
        <v>0</v>
      </c>
    </row>
    <row r="187" spans="1:3" x14ac:dyDescent="0.2">
      <c r="A187" s="199" t="s">
        <v>278</v>
      </c>
      <c r="B187" s="221">
        <f>COUNTIF('Schedule 2 - Pupil List'!$B$7:$B$1306, A187)</f>
        <v>0</v>
      </c>
      <c r="C187" s="233">
        <f>SUMIFS('Schedule 3 - Days Attended'!N:N, 'Schedule 3 - Days Attended'!C:C, A187)</f>
        <v>0</v>
      </c>
    </row>
    <row r="188" spans="1:3" x14ac:dyDescent="0.2">
      <c r="A188" s="199" t="s">
        <v>279</v>
      </c>
      <c r="B188" s="221">
        <f>COUNTIF('Schedule 2 - Pupil List'!$B$7:$B$1306, A188)</f>
        <v>0</v>
      </c>
      <c r="C188" s="233">
        <f>SUMIFS('Schedule 3 - Days Attended'!N:N, 'Schedule 3 - Days Attended'!C:C, A188)</f>
        <v>0</v>
      </c>
    </row>
    <row r="189" spans="1:3" x14ac:dyDescent="0.2">
      <c r="A189" s="199" t="s">
        <v>280</v>
      </c>
      <c r="B189" s="221">
        <f>COUNTIF('Schedule 2 - Pupil List'!$B$7:$B$1306, A189)</f>
        <v>0</v>
      </c>
      <c r="C189" s="233">
        <f>SUMIFS('Schedule 3 - Days Attended'!N:N, 'Schedule 3 - Days Attended'!C:C, A189)</f>
        <v>0</v>
      </c>
    </row>
    <row r="190" spans="1:3" x14ac:dyDescent="0.2">
      <c r="A190" s="199" t="s">
        <v>281</v>
      </c>
      <c r="B190" s="221">
        <f>COUNTIF('Schedule 2 - Pupil List'!$B$7:$B$1306, A190)</f>
        <v>0</v>
      </c>
      <c r="C190" s="233">
        <f>SUMIFS('Schedule 3 - Days Attended'!N:N, 'Schedule 3 - Days Attended'!C:C, A190)</f>
        <v>0</v>
      </c>
    </row>
    <row r="191" spans="1:3" x14ac:dyDescent="0.2">
      <c r="A191" s="199" t="s">
        <v>282</v>
      </c>
      <c r="B191" s="221">
        <f>COUNTIF('Schedule 2 - Pupil List'!$B$7:$B$1306, A191)</f>
        <v>0</v>
      </c>
      <c r="C191" s="233">
        <f>SUMIFS('Schedule 3 - Days Attended'!N:N, 'Schedule 3 - Days Attended'!C:C, A191)</f>
        <v>0</v>
      </c>
    </row>
    <row r="192" spans="1:3" x14ac:dyDescent="0.2">
      <c r="A192" s="199" t="s">
        <v>283</v>
      </c>
      <c r="B192" s="221">
        <f>COUNTIF('Schedule 2 - Pupil List'!$B$7:$B$1306, A192)</f>
        <v>0</v>
      </c>
      <c r="C192" s="233">
        <f>SUMIFS('Schedule 3 - Days Attended'!N:N, 'Schedule 3 - Days Attended'!C:C, A192)</f>
        <v>0</v>
      </c>
    </row>
    <row r="193" spans="1:3" x14ac:dyDescent="0.2">
      <c r="A193" s="199" t="s">
        <v>284</v>
      </c>
      <c r="B193" s="221">
        <f>COUNTIF('Schedule 2 - Pupil List'!$B$7:$B$1306, A193)</f>
        <v>0</v>
      </c>
      <c r="C193" s="233">
        <f>SUMIFS('Schedule 3 - Days Attended'!N:N, 'Schedule 3 - Days Attended'!C:C, A193)</f>
        <v>0</v>
      </c>
    </row>
    <row r="194" spans="1:3" x14ac:dyDescent="0.2">
      <c r="A194" s="199" t="s">
        <v>285</v>
      </c>
      <c r="B194" s="221">
        <f>COUNTIF('Schedule 2 - Pupil List'!$B$7:$B$1306, A194)</f>
        <v>0</v>
      </c>
      <c r="C194" s="233">
        <f>SUMIFS('Schedule 3 - Days Attended'!N:N, 'Schedule 3 - Days Attended'!C:C, A194)</f>
        <v>0</v>
      </c>
    </row>
    <row r="195" spans="1:3" x14ac:dyDescent="0.2">
      <c r="A195" s="199" t="s">
        <v>286</v>
      </c>
      <c r="B195" s="221">
        <f>COUNTIF('Schedule 2 - Pupil List'!$B$7:$B$1306, A195)</f>
        <v>0</v>
      </c>
      <c r="C195" s="233">
        <f>SUMIFS('Schedule 3 - Days Attended'!N:N, 'Schedule 3 - Days Attended'!C:C, A195)</f>
        <v>0</v>
      </c>
    </row>
    <row r="196" spans="1:3" x14ac:dyDescent="0.2">
      <c r="A196" s="199" t="s">
        <v>287</v>
      </c>
      <c r="B196" s="221">
        <f>COUNTIF('Schedule 2 - Pupil List'!$B$7:$B$1306, A196)</f>
        <v>0</v>
      </c>
      <c r="C196" s="233">
        <f>SUMIFS('Schedule 3 - Days Attended'!N:N, 'Schedule 3 - Days Attended'!C:C, A196)</f>
        <v>0</v>
      </c>
    </row>
    <row r="197" spans="1:3" x14ac:dyDescent="0.2">
      <c r="A197" s="199" t="s">
        <v>288</v>
      </c>
      <c r="B197" s="221">
        <f>COUNTIF('Schedule 2 - Pupil List'!$B$7:$B$1306, A197)</f>
        <v>0</v>
      </c>
      <c r="C197" s="233">
        <f>SUMIFS('Schedule 3 - Days Attended'!N:N, 'Schedule 3 - Days Attended'!C:C, A197)</f>
        <v>0</v>
      </c>
    </row>
    <row r="198" spans="1:3" x14ac:dyDescent="0.2">
      <c r="A198" s="199" t="s">
        <v>289</v>
      </c>
      <c r="B198" s="221">
        <f>COUNTIF('Schedule 2 - Pupil List'!$B$7:$B$1306, A198)</f>
        <v>0</v>
      </c>
      <c r="C198" s="233">
        <f>SUMIFS('Schedule 3 - Days Attended'!N:N, 'Schedule 3 - Days Attended'!C:C, A198)</f>
        <v>0</v>
      </c>
    </row>
    <row r="199" spans="1:3" x14ac:dyDescent="0.2">
      <c r="A199" s="199" t="s">
        <v>290</v>
      </c>
      <c r="B199" s="221">
        <f>COUNTIF('Schedule 2 - Pupil List'!$B$7:$B$1306, A199)</f>
        <v>0</v>
      </c>
      <c r="C199" s="233">
        <f>SUMIFS('Schedule 3 - Days Attended'!N:N, 'Schedule 3 - Days Attended'!C:C, A199)</f>
        <v>0</v>
      </c>
    </row>
    <row r="200" spans="1:3" x14ac:dyDescent="0.2">
      <c r="A200" s="199" t="s">
        <v>291</v>
      </c>
      <c r="B200" s="221">
        <f>COUNTIF('Schedule 2 - Pupil List'!$B$7:$B$1306, A200)</f>
        <v>0</v>
      </c>
      <c r="C200" s="233">
        <f>SUMIFS('Schedule 3 - Days Attended'!N:N, 'Schedule 3 - Days Attended'!C:C, A200)</f>
        <v>0</v>
      </c>
    </row>
    <row r="201" spans="1:3" x14ac:dyDescent="0.2">
      <c r="A201" s="199" t="s">
        <v>292</v>
      </c>
      <c r="B201" s="221">
        <f>COUNTIF('Schedule 2 - Pupil List'!$B$7:$B$1306, A201)</f>
        <v>0</v>
      </c>
      <c r="C201" s="233">
        <f>SUMIFS('Schedule 3 - Days Attended'!N:N, 'Schedule 3 - Days Attended'!C:C, A201)</f>
        <v>0</v>
      </c>
    </row>
    <row r="202" spans="1:3" x14ac:dyDescent="0.2">
      <c r="A202" s="199" t="s">
        <v>293</v>
      </c>
      <c r="B202" s="221">
        <f>COUNTIF('Schedule 2 - Pupil List'!$B$7:$B$1306, A202)</f>
        <v>0</v>
      </c>
      <c r="C202" s="233">
        <f>SUMIFS('Schedule 3 - Days Attended'!N:N, 'Schedule 3 - Days Attended'!C:C, A202)</f>
        <v>0</v>
      </c>
    </row>
    <row r="203" spans="1:3" x14ac:dyDescent="0.2">
      <c r="A203" s="199" t="s">
        <v>294</v>
      </c>
      <c r="B203" s="221">
        <f>COUNTIF('Schedule 2 - Pupil List'!$B$7:$B$1306, A203)</f>
        <v>0</v>
      </c>
      <c r="C203" s="233">
        <f>SUMIFS('Schedule 3 - Days Attended'!N:N, 'Schedule 3 - Days Attended'!C:C, A203)</f>
        <v>0</v>
      </c>
    </row>
    <row r="204" spans="1:3" x14ac:dyDescent="0.2">
      <c r="A204" s="199" t="s">
        <v>295</v>
      </c>
      <c r="B204" s="221">
        <f>COUNTIF('Schedule 2 - Pupil List'!$B$7:$B$1306, A204)</f>
        <v>0</v>
      </c>
      <c r="C204" s="233">
        <f>SUMIFS('Schedule 3 - Days Attended'!N:N, 'Schedule 3 - Days Attended'!C:C, A204)</f>
        <v>0</v>
      </c>
    </row>
    <row r="205" spans="1:3" x14ac:dyDescent="0.2">
      <c r="A205" s="199" t="s">
        <v>296</v>
      </c>
      <c r="B205" s="221">
        <f>COUNTIF('Schedule 2 - Pupil List'!$B$7:$B$1306, A205)</f>
        <v>0</v>
      </c>
      <c r="C205" s="233">
        <f>SUMIFS('Schedule 3 - Days Attended'!N:N, 'Schedule 3 - Days Attended'!C:C, A205)</f>
        <v>0</v>
      </c>
    </row>
    <row r="206" spans="1:3" x14ac:dyDescent="0.2">
      <c r="A206" s="199" t="s">
        <v>297</v>
      </c>
      <c r="B206" s="221">
        <f>COUNTIF('Schedule 2 - Pupil List'!$B$7:$B$1306, A206)</f>
        <v>0</v>
      </c>
      <c r="C206" s="233">
        <f>SUMIFS('Schedule 3 - Days Attended'!N:N, 'Schedule 3 - Days Attended'!C:C, A206)</f>
        <v>0</v>
      </c>
    </row>
    <row r="207" spans="1:3" x14ac:dyDescent="0.2">
      <c r="A207" s="199" t="s">
        <v>298</v>
      </c>
      <c r="B207" s="221">
        <f>COUNTIF('Schedule 2 - Pupil List'!$B$7:$B$1306, A207)</f>
        <v>0</v>
      </c>
      <c r="C207" s="233">
        <f>SUMIFS('Schedule 3 - Days Attended'!N:N, 'Schedule 3 - Days Attended'!C:C, A207)</f>
        <v>0</v>
      </c>
    </row>
    <row r="208" spans="1:3" x14ac:dyDescent="0.2">
      <c r="A208" s="199" t="s">
        <v>299</v>
      </c>
      <c r="B208" s="221">
        <f>COUNTIF('Schedule 2 - Pupil List'!$B$7:$B$1306, A208)</f>
        <v>0</v>
      </c>
      <c r="C208" s="233">
        <f>SUMIFS('Schedule 3 - Days Attended'!N:N, 'Schedule 3 - Days Attended'!C:C, A208)</f>
        <v>0</v>
      </c>
    </row>
    <row r="209" spans="1:3" x14ac:dyDescent="0.2">
      <c r="A209" s="199" t="s">
        <v>300</v>
      </c>
      <c r="B209" s="221">
        <f>COUNTIF('Schedule 2 - Pupil List'!$B$7:$B$1306, A209)</f>
        <v>0</v>
      </c>
      <c r="C209" s="233">
        <f>SUMIFS('Schedule 3 - Days Attended'!N:N, 'Schedule 3 - Days Attended'!C:C, A209)</f>
        <v>0</v>
      </c>
    </row>
    <row r="210" spans="1:3" x14ac:dyDescent="0.2">
      <c r="A210" s="199" t="s">
        <v>301</v>
      </c>
      <c r="B210" s="221">
        <f>COUNTIF('Schedule 2 - Pupil List'!$B$7:$B$1306, A210)</f>
        <v>0</v>
      </c>
      <c r="C210" s="233">
        <f>SUMIFS('Schedule 3 - Days Attended'!N:N, 'Schedule 3 - Days Attended'!C:C, A210)</f>
        <v>0</v>
      </c>
    </row>
    <row r="211" spans="1:3" x14ac:dyDescent="0.2">
      <c r="A211" s="199" t="s">
        <v>302</v>
      </c>
      <c r="B211" s="221">
        <f>COUNTIF('Schedule 2 - Pupil List'!$B$7:$B$1306, A211)</f>
        <v>0</v>
      </c>
      <c r="C211" s="233">
        <f>SUMIFS('Schedule 3 - Days Attended'!N:N, 'Schedule 3 - Days Attended'!C:C, A211)</f>
        <v>0</v>
      </c>
    </row>
    <row r="212" spans="1:3" x14ac:dyDescent="0.2">
      <c r="A212" s="199" t="s">
        <v>303</v>
      </c>
      <c r="B212" s="221">
        <f>COUNTIF('Schedule 2 - Pupil List'!$B$7:$B$1306, A212)</f>
        <v>0</v>
      </c>
      <c r="C212" s="233">
        <f>SUMIFS('Schedule 3 - Days Attended'!N:N, 'Schedule 3 - Days Attended'!C:C, A212)</f>
        <v>0</v>
      </c>
    </row>
    <row r="213" spans="1:3" x14ac:dyDescent="0.2">
      <c r="A213" s="199" t="s">
        <v>304</v>
      </c>
      <c r="B213" s="221">
        <f>COUNTIF('Schedule 2 - Pupil List'!$B$7:$B$1306, A213)</f>
        <v>0</v>
      </c>
      <c r="C213" s="233">
        <f>SUMIFS('Schedule 3 - Days Attended'!N:N, 'Schedule 3 - Days Attended'!C:C, A213)</f>
        <v>0</v>
      </c>
    </row>
    <row r="214" spans="1:3" x14ac:dyDescent="0.2">
      <c r="A214" s="199" t="s">
        <v>305</v>
      </c>
      <c r="B214" s="221">
        <f>COUNTIF('Schedule 2 - Pupil List'!$B$7:$B$1306, A214)</f>
        <v>0</v>
      </c>
      <c r="C214" s="233">
        <f>SUMIFS('Schedule 3 - Days Attended'!N:N, 'Schedule 3 - Days Attended'!C:C, A214)</f>
        <v>0</v>
      </c>
    </row>
    <row r="215" spans="1:3" x14ac:dyDescent="0.2">
      <c r="A215" s="199" t="s">
        <v>306</v>
      </c>
      <c r="B215" s="221">
        <f>COUNTIF('Schedule 2 - Pupil List'!$B$7:$B$1306, A215)</f>
        <v>0</v>
      </c>
      <c r="C215" s="233">
        <f>SUMIFS('Schedule 3 - Days Attended'!N:N, 'Schedule 3 - Days Attended'!C:C, A215)</f>
        <v>0</v>
      </c>
    </row>
    <row r="216" spans="1:3" x14ac:dyDescent="0.2">
      <c r="A216" s="199" t="s">
        <v>307</v>
      </c>
      <c r="B216" s="221">
        <f>COUNTIF('Schedule 2 - Pupil List'!$B$7:$B$1306, A216)</f>
        <v>0</v>
      </c>
      <c r="C216" s="233">
        <f>SUMIFS('Schedule 3 - Days Attended'!N:N, 'Schedule 3 - Days Attended'!C:C, A216)</f>
        <v>0</v>
      </c>
    </row>
    <row r="217" spans="1:3" x14ac:dyDescent="0.2">
      <c r="A217" s="199" t="s">
        <v>308</v>
      </c>
      <c r="B217" s="221">
        <f>COUNTIF('Schedule 2 - Pupil List'!$B$7:$B$1306, A217)</f>
        <v>0</v>
      </c>
      <c r="C217" s="233">
        <f>SUMIFS('Schedule 3 - Days Attended'!N:N, 'Schedule 3 - Days Attended'!C:C, A217)</f>
        <v>0</v>
      </c>
    </row>
    <row r="218" spans="1:3" x14ac:dyDescent="0.2">
      <c r="A218" s="199" t="s">
        <v>309</v>
      </c>
      <c r="B218" s="221">
        <f>COUNTIF('Schedule 2 - Pupil List'!$B$7:$B$1306, A218)</f>
        <v>0</v>
      </c>
      <c r="C218" s="233">
        <f>SUMIFS('Schedule 3 - Days Attended'!N:N, 'Schedule 3 - Days Attended'!C:C, A218)</f>
        <v>0</v>
      </c>
    </row>
    <row r="219" spans="1:3" x14ac:dyDescent="0.2">
      <c r="A219" s="199" t="s">
        <v>310</v>
      </c>
      <c r="B219" s="221">
        <f>COUNTIF('Schedule 2 - Pupil List'!$B$7:$B$1306, A219)</f>
        <v>0</v>
      </c>
      <c r="C219" s="233">
        <f>SUMIFS('Schedule 3 - Days Attended'!N:N, 'Schedule 3 - Days Attended'!C:C, A219)</f>
        <v>0</v>
      </c>
    </row>
    <row r="220" spans="1:3" x14ac:dyDescent="0.2">
      <c r="A220" s="199" t="s">
        <v>311</v>
      </c>
      <c r="B220" s="221">
        <f>COUNTIF('Schedule 2 - Pupil List'!$B$7:$B$1306, A220)</f>
        <v>0</v>
      </c>
      <c r="C220" s="233">
        <f>SUMIFS('Schedule 3 - Days Attended'!N:N, 'Schedule 3 - Days Attended'!C:C, A220)</f>
        <v>0</v>
      </c>
    </row>
    <row r="221" spans="1:3" x14ac:dyDescent="0.2">
      <c r="A221" s="199" t="s">
        <v>312</v>
      </c>
      <c r="B221" s="221">
        <f>COUNTIF('Schedule 2 - Pupil List'!$B$7:$B$1306, A221)</f>
        <v>0</v>
      </c>
      <c r="C221" s="233">
        <f>SUMIFS('Schedule 3 - Days Attended'!N:N, 'Schedule 3 - Days Attended'!C:C, A221)</f>
        <v>0</v>
      </c>
    </row>
    <row r="222" spans="1:3" x14ac:dyDescent="0.2">
      <c r="A222" s="199" t="s">
        <v>313</v>
      </c>
      <c r="B222" s="221">
        <f>COUNTIF('Schedule 2 - Pupil List'!$B$7:$B$1306, A222)</f>
        <v>0</v>
      </c>
      <c r="C222" s="233">
        <f>SUMIFS('Schedule 3 - Days Attended'!N:N, 'Schedule 3 - Days Attended'!C:C, A222)</f>
        <v>0</v>
      </c>
    </row>
    <row r="223" spans="1:3" x14ac:dyDescent="0.2">
      <c r="A223" s="199" t="s">
        <v>314</v>
      </c>
      <c r="B223" s="221">
        <f>COUNTIF('Schedule 2 - Pupil List'!$B$7:$B$1306, A223)</f>
        <v>0</v>
      </c>
      <c r="C223" s="233">
        <f>SUMIFS('Schedule 3 - Days Attended'!N:N, 'Schedule 3 - Days Attended'!C:C, A223)</f>
        <v>0</v>
      </c>
    </row>
    <row r="224" spans="1:3" x14ac:dyDescent="0.2">
      <c r="A224" s="199" t="s">
        <v>315</v>
      </c>
      <c r="B224" s="221">
        <f>COUNTIF('Schedule 2 - Pupil List'!$B$7:$B$1306, A224)</f>
        <v>0</v>
      </c>
      <c r="C224" s="233">
        <f>SUMIFS('Schedule 3 - Days Attended'!N:N, 'Schedule 3 - Days Attended'!C:C, A224)</f>
        <v>0</v>
      </c>
    </row>
    <row r="225" spans="1:3" x14ac:dyDescent="0.2">
      <c r="A225" s="199" t="s">
        <v>316</v>
      </c>
      <c r="B225" s="221">
        <f>COUNTIF('Schedule 2 - Pupil List'!$B$7:$B$1306, A225)</f>
        <v>0</v>
      </c>
      <c r="C225" s="233">
        <f>SUMIFS('Schedule 3 - Days Attended'!N:N, 'Schedule 3 - Days Attended'!C:C, A225)</f>
        <v>0</v>
      </c>
    </row>
    <row r="226" spans="1:3" x14ac:dyDescent="0.2">
      <c r="A226" s="199" t="s">
        <v>317</v>
      </c>
      <c r="B226" s="221">
        <f>COUNTIF('Schedule 2 - Pupil List'!$B$7:$B$1306, A226)</f>
        <v>0</v>
      </c>
      <c r="C226" s="233">
        <f>SUMIFS('Schedule 3 - Days Attended'!N:N, 'Schedule 3 - Days Attended'!C:C, A226)</f>
        <v>0</v>
      </c>
    </row>
    <row r="227" spans="1:3" x14ac:dyDescent="0.2">
      <c r="A227" s="199" t="s">
        <v>318</v>
      </c>
      <c r="B227" s="221">
        <f>COUNTIF('Schedule 2 - Pupil List'!$B$7:$B$1306, A227)</f>
        <v>0</v>
      </c>
      <c r="C227" s="233">
        <f>SUMIFS('Schedule 3 - Days Attended'!N:N, 'Schedule 3 - Days Attended'!C:C, A227)</f>
        <v>0</v>
      </c>
    </row>
    <row r="228" spans="1:3" x14ac:dyDescent="0.2">
      <c r="A228" s="199" t="s">
        <v>319</v>
      </c>
      <c r="B228" s="221">
        <f>COUNTIF('Schedule 2 - Pupil List'!$B$7:$B$1306, A228)</f>
        <v>0</v>
      </c>
      <c r="C228" s="233">
        <f>SUMIFS('Schedule 3 - Days Attended'!N:N, 'Schedule 3 - Days Attended'!C:C, A228)</f>
        <v>0</v>
      </c>
    </row>
    <row r="229" spans="1:3" x14ac:dyDescent="0.2">
      <c r="A229" s="199" t="s">
        <v>320</v>
      </c>
      <c r="B229" s="221">
        <f>COUNTIF('Schedule 2 - Pupil List'!$B$7:$B$1306, A229)</f>
        <v>0</v>
      </c>
      <c r="C229" s="233">
        <f>SUMIFS('Schedule 3 - Days Attended'!N:N, 'Schedule 3 - Days Attended'!C:C, A229)</f>
        <v>0</v>
      </c>
    </row>
    <row r="230" spans="1:3" x14ac:dyDescent="0.2">
      <c r="A230" s="199" t="s">
        <v>321</v>
      </c>
      <c r="B230" s="221">
        <f>COUNTIF('Schedule 2 - Pupil List'!$B$7:$B$1306, A230)</f>
        <v>0</v>
      </c>
      <c r="C230" s="233">
        <f>SUMIFS('Schedule 3 - Days Attended'!N:N, 'Schedule 3 - Days Attended'!C:C, A230)</f>
        <v>0</v>
      </c>
    </row>
    <row r="231" spans="1:3" x14ac:dyDescent="0.2">
      <c r="A231" s="199" t="s">
        <v>322</v>
      </c>
      <c r="B231" s="221">
        <f>COUNTIF('Schedule 2 - Pupil List'!$B$7:$B$1306, A231)</f>
        <v>0</v>
      </c>
      <c r="C231" s="233">
        <f>SUMIFS('Schedule 3 - Days Attended'!N:N, 'Schedule 3 - Days Attended'!C:C, A231)</f>
        <v>0</v>
      </c>
    </row>
    <row r="232" spans="1:3" x14ac:dyDescent="0.2">
      <c r="A232" s="199" t="s">
        <v>323</v>
      </c>
      <c r="B232" s="221">
        <f>COUNTIF('Schedule 2 - Pupil List'!$B$7:$B$1306, A232)</f>
        <v>0</v>
      </c>
      <c r="C232" s="233">
        <f>SUMIFS('Schedule 3 - Days Attended'!N:N, 'Schedule 3 - Days Attended'!C:C, A232)</f>
        <v>0</v>
      </c>
    </row>
    <row r="233" spans="1:3" x14ac:dyDescent="0.2">
      <c r="A233" s="199" t="s">
        <v>324</v>
      </c>
      <c r="B233" s="221">
        <f>COUNTIF('Schedule 2 - Pupil List'!$B$7:$B$1306, A233)</f>
        <v>0</v>
      </c>
      <c r="C233" s="233">
        <f>SUMIFS('Schedule 3 - Days Attended'!N:N, 'Schedule 3 - Days Attended'!C:C, A233)</f>
        <v>0</v>
      </c>
    </row>
    <row r="234" spans="1:3" x14ac:dyDescent="0.2">
      <c r="A234" s="199" t="s">
        <v>325</v>
      </c>
      <c r="B234" s="221">
        <f>COUNTIF('Schedule 2 - Pupil List'!$B$7:$B$1306, A234)</f>
        <v>0</v>
      </c>
      <c r="C234" s="233">
        <f>SUMIFS('Schedule 3 - Days Attended'!N:N, 'Schedule 3 - Days Attended'!C:C, A234)</f>
        <v>0</v>
      </c>
    </row>
    <row r="235" spans="1:3" x14ac:dyDescent="0.2">
      <c r="A235" s="199" t="s">
        <v>326</v>
      </c>
      <c r="B235" s="221">
        <f>COUNTIF('Schedule 2 - Pupil List'!$B$7:$B$1306, A235)</f>
        <v>0</v>
      </c>
      <c r="C235" s="233">
        <f>SUMIFS('Schedule 3 - Days Attended'!N:N, 'Schedule 3 - Days Attended'!C:C, A235)</f>
        <v>0</v>
      </c>
    </row>
    <row r="236" spans="1:3" x14ac:dyDescent="0.2">
      <c r="A236" s="199" t="s">
        <v>327</v>
      </c>
      <c r="B236" s="221">
        <f>COUNTIF('Schedule 2 - Pupil List'!$B$7:$B$1306, A236)</f>
        <v>0</v>
      </c>
      <c r="C236" s="233">
        <f>SUMIFS('Schedule 3 - Days Attended'!N:N, 'Schedule 3 - Days Attended'!C:C, A236)</f>
        <v>0</v>
      </c>
    </row>
    <row r="237" spans="1:3" x14ac:dyDescent="0.2">
      <c r="A237" s="199" t="s">
        <v>328</v>
      </c>
      <c r="B237" s="221">
        <f>COUNTIF('Schedule 2 - Pupil List'!$B$7:$B$1306, A237)</f>
        <v>0</v>
      </c>
      <c r="C237" s="233">
        <f>SUMIFS('Schedule 3 - Days Attended'!N:N, 'Schedule 3 - Days Attended'!C:C, A237)</f>
        <v>0</v>
      </c>
    </row>
    <row r="238" spans="1:3" x14ac:dyDescent="0.2">
      <c r="A238" s="199" t="s">
        <v>329</v>
      </c>
      <c r="B238" s="221">
        <f>COUNTIF('Schedule 2 - Pupil List'!$B$7:$B$1306, A238)</f>
        <v>0</v>
      </c>
      <c r="C238" s="233">
        <f>SUMIFS('Schedule 3 - Days Attended'!N:N, 'Schedule 3 - Days Attended'!C:C, A238)</f>
        <v>0</v>
      </c>
    </row>
    <row r="239" spans="1:3" x14ac:dyDescent="0.2">
      <c r="A239" s="199" t="s">
        <v>330</v>
      </c>
      <c r="B239" s="221">
        <f>COUNTIF('Schedule 2 - Pupil List'!$B$7:$B$1306, A239)</f>
        <v>0</v>
      </c>
      <c r="C239" s="233">
        <f>SUMIFS('Schedule 3 - Days Attended'!N:N, 'Schedule 3 - Days Attended'!C:C, A239)</f>
        <v>0</v>
      </c>
    </row>
    <row r="240" spans="1:3" x14ac:dyDescent="0.2">
      <c r="A240" s="199" t="s">
        <v>331</v>
      </c>
      <c r="B240" s="221">
        <f>COUNTIF('Schedule 2 - Pupil List'!$B$7:$B$1306, A240)</f>
        <v>0</v>
      </c>
      <c r="C240" s="233">
        <f>SUMIFS('Schedule 3 - Days Attended'!N:N, 'Schedule 3 - Days Attended'!C:C, A240)</f>
        <v>0</v>
      </c>
    </row>
    <row r="241" spans="1:3" x14ac:dyDescent="0.2">
      <c r="A241" s="199" t="s">
        <v>332</v>
      </c>
      <c r="B241" s="221">
        <f>COUNTIF('Schedule 2 - Pupil List'!$B$7:$B$1306, A241)</f>
        <v>0</v>
      </c>
      <c r="C241" s="233">
        <f>SUMIFS('Schedule 3 - Days Attended'!N:N, 'Schedule 3 - Days Attended'!C:C, A241)</f>
        <v>0</v>
      </c>
    </row>
    <row r="242" spans="1:3" x14ac:dyDescent="0.2">
      <c r="A242" s="199" t="s">
        <v>333</v>
      </c>
      <c r="B242" s="221">
        <f>COUNTIF('Schedule 2 - Pupil List'!$B$7:$B$1306, A242)</f>
        <v>0</v>
      </c>
      <c r="C242" s="233">
        <f>SUMIFS('Schedule 3 - Days Attended'!N:N, 'Schedule 3 - Days Attended'!C:C, A242)</f>
        <v>0</v>
      </c>
    </row>
    <row r="243" spans="1:3" x14ac:dyDescent="0.2">
      <c r="A243" s="199" t="s">
        <v>334</v>
      </c>
      <c r="B243" s="221">
        <f>COUNTIF('Schedule 2 - Pupil List'!$B$7:$B$1306, A243)</f>
        <v>0</v>
      </c>
      <c r="C243" s="233">
        <f>SUMIFS('Schedule 3 - Days Attended'!N:N, 'Schedule 3 - Days Attended'!C:C, A243)</f>
        <v>0</v>
      </c>
    </row>
    <row r="244" spans="1:3" x14ac:dyDescent="0.2">
      <c r="A244" s="199" t="s">
        <v>335</v>
      </c>
      <c r="B244" s="221">
        <f>COUNTIF('Schedule 2 - Pupil List'!$B$7:$B$1306, A244)</f>
        <v>0</v>
      </c>
      <c r="C244" s="233">
        <f>SUMIFS('Schedule 3 - Days Attended'!N:N, 'Schedule 3 - Days Attended'!C:C, A244)</f>
        <v>0</v>
      </c>
    </row>
    <row r="245" spans="1:3" x14ac:dyDescent="0.2">
      <c r="A245" s="199" t="s">
        <v>336</v>
      </c>
      <c r="B245" s="221">
        <f>COUNTIF('Schedule 2 - Pupil List'!$B$7:$B$1306, A245)</f>
        <v>0</v>
      </c>
      <c r="C245" s="233">
        <f>SUMIFS('Schedule 3 - Days Attended'!N:N, 'Schedule 3 - Days Attended'!C:C, A245)</f>
        <v>0</v>
      </c>
    </row>
    <row r="246" spans="1:3" x14ac:dyDescent="0.2">
      <c r="A246" s="199" t="s">
        <v>337</v>
      </c>
      <c r="B246" s="221">
        <f>COUNTIF('Schedule 2 - Pupil List'!$B$7:$B$1306, A246)</f>
        <v>0</v>
      </c>
      <c r="C246" s="233">
        <f>SUMIFS('Schedule 3 - Days Attended'!N:N, 'Schedule 3 - Days Attended'!C:C, A246)</f>
        <v>0</v>
      </c>
    </row>
    <row r="247" spans="1:3" x14ac:dyDescent="0.2">
      <c r="A247" s="199" t="s">
        <v>338</v>
      </c>
      <c r="B247" s="221">
        <f>COUNTIF('Schedule 2 - Pupil List'!$B$7:$B$1306, A247)</f>
        <v>0</v>
      </c>
      <c r="C247" s="233">
        <f>SUMIFS('Schedule 3 - Days Attended'!N:N, 'Schedule 3 - Days Attended'!C:C, A247)</f>
        <v>0</v>
      </c>
    </row>
    <row r="248" spans="1:3" x14ac:dyDescent="0.2">
      <c r="A248" s="199" t="s">
        <v>339</v>
      </c>
      <c r="B248" s="221">
        <f>COUNTIF('Schedule 2 - Pupil List'!$B$7:$B$1306, A248)</f>
        <v>0</v>
      </c>
      <c r="C248" s="233">
        <f>SUMIFS('Schedule 3 - Days Attended'!N:N, 'Schedule 3 - Days Attended'!C:C, A248)</f>
        <v>0</v>
      </c>
    </row>
    <row r="249" spans="1:3" x14ac:dyDescent="0.2">
      <c r="A249" s="199" t="s">
        <v>340</v>
      </c>
      <c r="B249" s="221">
        <f>COUNTIF('Schedule 2 - Pupil List'!$B$7:$B$1306, A249)</f>
        <v>0</v>
      </c>
      <c r="C249" s="233">
        <f>SUMIFS('Schedule 3 - Days Attended'!N:N, 'Schedule 3 - Days Attended'!C:C, A249)</f>
        <v>0</v>
      </c>
    </row>
    <row r="250" spans="1:3" x14ac:dyDescent="0.2">
      <c r="A250" s="199" t="s">
        <v>341</v>
      </c>
      <c r="B250" s="221">
        <f>COUNTIF('Schedule 2 - Pupil List'!$B$7:$B$1306, A250)</f>
        <v>0</v>
      </c>
      <c r="C250" s="233">
        <f>SUMIFS('Schedule 3 - Days Attended'!N:N, 'Schedule 3 - Days Attended'!C:C, A250)</f>
        <v>0</v>
      </c>
    </row>
    <row r="251" spans="1:3" x14ac:dyDescent="0.2">
      <c r="A251" s="199" t="s">
        <v>342</v>
      </c>
      <c r="B251" s="221">
        <f>COUNTIF('Schedule 2 - Pupil List'!$B$7:$B$1306, A251)</f>
        <v>0</v>
      </c>
      <c r="C251" s="233">
        <f>SUMIFS('Schedule 3 - Days Attended'!N:N, 'Schedule 3 - Days Attended'!C:C, A251)</f>
        <v>0</v>
      </c>
    </row>
    <row r="252" spans="1:3" x14ac:dyDescent="0.2">
      <c r="A252" s="199" t="s">
        <v>343</v>
      </c>
      <c r="B252" s="221">
        <f>COUNTIF('Schedule 2 - Pupil List'!$B$7:$B$1306, A252)</f>
        <v>0</v>
      </c>
      <c r="C252" s="233">
        <f>SUMIFS('Schedule 3 - Days Attended'!N:N, 'Schedule 3 - Days Attended'!C:C, A252)</f>
        <v>0</v>
      </c>
    </row>
    <row r="253" spans="1:3" x14ac:dyDescent="0.2">
      <c r="A253" s="199" t="s">
        <v>344</v>
      </c>
      <c r="B253" s="221">
        <f>COUNTIF('Schedule 2 - Pupil List'!$B$7:$B$1306, A253)</f>
        <v>0</v>
      </c>
      <c r="C253" s="233">
        <f>SUMIFS('Schedule 3 - Days Attended'!N:N, 'Schedule 3 - Days Attended'!C:C, A253)</f>
        <v>0</v>
      </c>
    </row>
    <row r="254" spans="1:3" x14ac:dyDescent="0.2">
      <c r="A254" s="199" t="s">
        <v>345</v>
      </c>
      <c r="B254" s="221">
        <f>COUNTIF('Schedule 2 - Pupil List'!$B$7:$B$1306, A254)</f>
        <v>0</v>
      </c>
      <c r="C254" s="233">
        <f>SUMIFS('Schedule 3 - Days Attended'!N:N, 'Schedule 3 - Days Attended'!C:C, A254)</f>
        <v>0</v>
      </c>
    </row>
    <row r="255" spans="1:3" x14ac:dyDescent="0.2">
      <c r="A255" s="199" t="s">
        <v>346</v>
      </c>
      <c r="B255" s="221">
        <f>COUNTIF('Schedule 2 - Pupil List'!$B$7:$B$1306, A255)</f>
        <v>0</v>
      </c>
      <c r="C255" s="233">
        <f>SUMIFS('Schedule 3 - Days Attended'!N:N, 'Schedule 3 - Days Attended'!C:C, A255)</f>
        <v>0</v>
      </c>
    </row>
    <row r="256" spans="1:3" x14ac:dyDescent="0.2">
      <c r="A256" s="199" t="s">
        <v>347</v>
      </c>
      <c r="B256" s="221">
        <f>COUNTIF('Schedule 2 - Pupil List'!$B$7:$B$1306, A256)</f>
        <v>0</v>
      </c>
      <c r="C256" s="233">
        <f>SUMIFS('Schedule 3 - Days Attended'!N:N, 'Schedule 3 - Days Attended'!C:C, A256)</f>
        <v>0</v>
      </c>
    </row>
    <row r="257" spans="1:3" x14ac:dyDescent="0.2">
      <c r="A257" s="199" t="s">
        <v>348</v>
      </c>
      <c r="B257" s="221">
        <f>COUNTIF('Schedule 2 - Pupil List'!$B$7:$B$1306, A257)</f>
        <v>0</v>
      </c>
      <c r="C257" s="233">
        <f>SUMIFS('Schedule 3 - Days Attended'!N:N, 'Schedule 3 - Days Attended'!C:C, A257)</f>
        <v>0</v>
      </c>
    </row>
    <row r="258" spans="1:3" x14ac:dyDescent="0.2">
      <c r="A258" s="199" t="s">
        <v>349</v>
      </c>
      <c r="B258" s="221">
        <f>COUNTIF('Schedule 2 - Pupil List'!$B$7:$B$1306, A258)</f>
        <v>0</v>
      </c>
      <c r="C258" s="233">
        <f>SUMIFS('Schedule 3 - Days Attended'!N:N, 'Schedule 3 - Days Attended'!C:C, A258)</f>
        <v>0</v>
      </c>
    </row>
    <row r="259" spans="1:3" x14ac:dyDescent="0.2">
      <c r="A259" s="199" t="s">
        <v>350</v>
      </c>
      <c r="B259" s="221">
        <f>COUNTIF('Schedule 2 - Pupil List'!$B$7:$B$1306, A259)</f>
        <v>0</v>
      </c>
      <c r="C259" s="233">
        <f>SUMIFS('Schedule 3 - Days Attended'!N:N, 'Schedule 3 - Days Attended'!C:C, A259)</f>
        <v>0</v>
      </c>
    </row>
    <row r="260" spans="1:3" x14ac:dyDescent="0.2">
      <c r="A260" s="199" t="s">
        <v>351</v>
      </c>
      <c r="B260" s="221">
        <f>COUNTIF('Schedule 2 - Pupil List'!$B$7:$B$1306, A260)</f>
        <v>0</v>
      </c>
      <c r="C260" s="233">
        <f>SUMIFS('Schedule 3 - Days Attended'!N:N, 'Schedule 3 - Days Attended'!C:C, A260)</f>
        <v>0</v>
      </c>
    </row>
    <row r="261" spans="1:3" x14ac:dyDescent="0.2">
      <c r="A261" s="199" t="s">
        <v>352</v>
      </c>
      <c r="B261" s="221">
        <f>COUNTIF('Schedule 2 - Pupil List'!$B$7:$B$1306, A261)</f>
        <v>0</v>
      </c>
      <c r="C261" s="233">
        <f>SUMIFS('Schedule 3 - Days Attended'!N:N, 'Schedule 3 - Days Attended'!C:C, A261)</f>
        <v>0</v>
      </c>
    </row>
    <row r="262" spans="1:3" x14ac:dyDescent="0.2">
      <c r="A262" s="199" t="s">
        <v>353</v>
      </c>
      <c r="B262" s="221">
        <f>COUNTIF('Schedule 2 - Pupil List'!$B$7:$B$1306, A262)</f>
        <v>0</v>
      </c>
      <c r="C262" s="233">
        <f>SUMIFS('Schedule 3 - Days Attended'!N:N, 'Schedule 3 - Days Attended'!C:C, A262)</f>
        <v>0</v>
      </c>
    </row>
    <row r="263" spans="1:3" x14ac:dyDescent="0.2">
      <c r="A263" s="199" t="s">
        <v>354</v>
      </c>
      <c r="B263" s="221">
        <f>COUNTIF('Schedule 2 - Pupil List'!$B$7:$B$1306, A263)</f>
        <v>0</v>
      </c>
      <c r="C263" s="233">
        <f>SUMIFS('Schedule 3 - Days Attended'!N:N, 'Schedule 3 - Days Attended'!C:C, A263)</f>
        <v>0</v>
      </c>
    </row>
    <row r="264" spans="1:3" x14ac:dyDescent="0.2">
      <c r="A264" s="199" t="s">
        <v>355</v>
      </c>
      <c r="B264" s="221">
        <f>COUNTIF('Schedule 2 - Pupil List'!$B$7:$B$1306, A264)</f>
        <v>0</v>
      </c>
      <c r="C264" s="233">
        <f>SUMIFS('Schedule 3 - Days Attended'!N:N, 'Schedule 3 - Days Attended'!C:C, A264)</f>
        <v>0</v>
      </c>
    </row>
    <row r="265" spans="1:3" x14ac:dyDescent="0.2">
      <c r="A265" s="199" t="s">
        <v>356</v>
      </c>
      <c r="B265" s="221">
        <f>COUNTIF('Schedule 2 - Pupil List'!$B$7:$B$1306, A265)</f>
        <v>0</v>
      </c>
      <c r="C265" s="233">
        <f>SUMIFS('Schedule 3 - Days Attended'!N:N, 'Schedule 3 - Days Attended'!C:C, A265)</f>
        <v>0</v>
      </c>
    </row>
    <row r="266" spans="1:3" x14ac:dyDescent="0.2">
      <c r="A266" s="199" t="s">
        <v>357</v>
      </c>
      <c r="B266" s="221">
        <f>COUNTIF('Schedule 2 - Pupil List'!$B$7:$B$1306, A266)</f>
        <v>0</v>
      </c>
      <c r="C266" s="233">
        <f>SUMIFS('Schedule 3 - Days Attended'!N:N, 'Schedule 3 - Days Attended'!C:C, A266)</f>
        <v>0</v>
      </c>
    </row>
    <row r="267" spans="1:3" x14ac:dyDescent="0.2">
      <c r="A267" s="199" t="s">
        <v>358</v>
      </c>
      <c r="B267" s="221">
        <f>COUNTIF('Schedule 2 - Pupil List'!$B$7:$B$1306, A267)</f>
        <v>0</v>
      </c>
      <c r="C267" s="233">
        <f>SUMIFS('Schedule 3 - Days Attended'!N:N, 'Schedule 3 - Days Attended'!C:C, A267)</f>
        <v>0</v>
      </c>
    </row>
    <row r="268" spans="1:3" x14ac:dyDescent="0.2">
      <c r="A268" s="199" t="s">
        <v>359</v>
      </c>
      <c r="B268" s="221">
        <f>COUNTIF('Schedule 2 - Pupil List'!$B$7:$B$1306, A268)</f>
        <v>0</v>
      </c>
      <c r="C268" s="233">
        <f>SUMIFS('Schedule 3 - Days Attended'!N:N, 'Schedule 3 - Days Attended'!C:C, A268)</f>
        <v>0</v>
      </c>
    </row>
    <row r="269" spans="1:3" x14ac:dyDescent="0.2">
      <c r="A269" s="199" t="s">
        <v>360</v>
      </c>
      <c r="B269" s="221">
        <f>COUNTIF('Schedule 2 - Pupil List'!$B$7:$B$1306, A269)</f>
        <v>0</v>
      </c>
      <c r="C269" s="233">
        <f>SUMIFS('Schedule 3 - Days Attended'!N:N, 'Schedule 3 - Days Attended'!C:C, A269)</f>
        <v>0</v>
      </c>
    </row>
    <row r="270" spans="1:3" x14ac:dyDescent="0.2">
      <c r="A270" s="199" t="s">
        <v>361</v>
      </c>
      <c r="B270" s="221">
        <f>COUNTIF('Schedule 2 - Pupil List'!$B$7:$B$1306, A270)</f>
        <v>0</v>
      </c>
      <c r="C270" s="233">
        <f>SUMIFS('Schedule 3 - Days Attended'!N:N, 'Schedule 3 - Days Attended'!C:C, A270)</f>
        <v>0</v>
      </c>
    </row>
    <row r="271" spans="1:3" x14ac:dyDescent="0.2">
      <c r="A271" s="199" t="s">
        <v>362</v>
      </c>
      <c r="B271" s="221">
        <f>COUNTIF('Schedule 2 - Pupil List'!$B$7:$B$1306, A271)</f>
        <v>0</v>
      </c>
      <c r="C271" s="233">
        <f>SUMIFS('Schedule 3 - Days Attended'!N:N, 'Schedule 3 - Days Attended'!C:C, A271)</f>
        <v>0</v>
      </c>
    </row>
    <row r="272" spans="1:3" x14ac:dyDescent="0.2">
      <c r="A272" s="199" t="s">
        <v>363</v>
      </c>
      <c r="B272" s="221">
        <f>COUNTIF('Schedule 2 - Pupil List'!$B$7:$B$1306, A272)</f>
        <v>0</v>
      </c>
      <c r="C272" s="233">
        <f>SUMIFS('Schedule 3 - Days Attended'!N:N, 'Schedule 3 - Days Attended'!C:C, A272)</f>
        <v>0</v>
      </c>
    </row>
    <row r="273" spans="1:3" x14ac:dyDescent="0.2">
      <c r="A273" s="199" t="s">
        <v>364</v>
      </c>
      <c r="B273" s="221">
        <f>COUNTIF('Schedule 2 - Pupil List'!$B$7:$B$1306, A273)</f>
        <v>0</v>
      </c>
      <c r="C273" s="233">
        <f>SUMIFS('Schedule 3 - Days Attended'!N:N, 'Schedule 3 - Days Attended'!C:C, A273)</f>
        <v>0</v>
      </c>
    </row>
    <row r="274" spans="1:3" x14ac:dyDescent="0.2">
      <c r="A274" s="199" t="s">
        <v>365</v>
      </c>
      <c r="B274" s="221">
        <f>COUNTIF('Schedule 2 - Pupil List'!$B$7:$B$1306, A274)</f>
        <v>0</v>
      </c>
      <c r="C274" s="233">
        <f>SUMIFS('Schedule 3 - Days Attended'!N:N, 'Schedule 3 - Days Attended'!C:C, A274)</f>
        <v>0</v>
      </c>
    </row>
    <row r="275" spans="1:3" x14ac:dyDescent="0.2">
      <c r="A275" s="199" t="s">
        <v>366</v>
      </c>
      <c r="B275" s="221">
        <f>COUNTIF('Schedule 2 - Pupil List'!$B$7:$B$1306, A275)</f>
        <v>0</v>
      </c>
      <c r="C275" s="233">
        <f>SUMIFS('Schedule 3 - Days Attended'!N:N, 'Schedule 3 - Days Attended'!C:C, A275)</f>
        <v>0</v>
      </c>
    </row>
    <row r="276" spans="1:3" x14ac:dyDescent="0.2">
      <c r="A276" s="199" t="s">
        <v>367</v>
      </c>
      <c r="B276" s="221">
        <f>COUNTIF('Schedule 2 - Pupil List'!$B$7:$B$1306, A276)</f>
        <v>0</v>
      </c>
      <c r="C276" s="233">
        <f>SUMIFS('Schedule 3 - Days Attended'!N:N, 'Schedule 3 - Days Attended'!C:C, A276)</f>
        <v>0</v>
      </c>
    </row>
    <row r="277" spans="1:3" x14ac:dyDescent="0.2">
      <c r="A277" s="199" t="s">
        <v>368</v>
      </c>
      <c r="B277" s="221">
        <f>COUNTIF('Schedule 2 - Pupil List'!$B$7:$B$1306, A277)</f>
        <v>0</v>
      </c>
      <c r="C277" s="233">
        <f>SUMIFS('Schedule 3 - Days Attended'!N:N, 'Schedule 3 - Days Attended'!C:C, A277)</f>
        <v>0</v>
      </c>
    </row>
    <row r="278" spans="1:3" x14ac:dyDescent="0.2">
      <c r="A278" s="199" t="s">
        <v>369</v>
      </c>
      <c r="B278" s="221">
        <f>COUNTIF('Schedule 2 - Pupil List'!$B$7:$B$1306, A278)</f>
        <v>0</v>
      </c>
      <c r="C278" s="233">
        <f>SUMIFS('Schedule 3 - Days Attended'!N:N, 'Schedule 3 - Days Attended'!C:C, A278)</f>
        <v>0</v>
      </c>
    </row>
    <row r="279" spans="1:3" x14ac:dyDescent="0.2">
      <c r="A279" s="199" t="s">
        <v>370</v>
      </c>
      <c r="B279" s="221">
        <f>COUNTIF('Schedule 2 - Pupil List'!$B$7:$B$1306, A279)</f>
        <v>0</v>
      </c>
      <c r="C279" s="233">
        <f>SUMIFS('Schedule 3 - Days Attended'!N:N, 'Schedule 3 - Days Attended'!C:C, A279)</f>
        <v>0</v>
      </c>
    </row>
    <row r="280" spans="1:3" x14ac:dyDescent="0.2">
      <c r="A280" s="199" t="s">
        <v>371</v>
      </c>
      <c r="B280" s="221">
        <f>COUNTIF('Schedule 2 - Pupil List'!$B$7:$B$1306, A280)</f>
        <v>0</v>
      </c>
      <c r="C280" s="233">
        <f>SUMIFS('Schedule 3 - Days Attended'!N:N, 'Schedule 3 - Days Attended'!C:C, A280)</f>
        <v>0</v>
      </c>
    </row>
    <row r="281" spans="1:3" x14ac:dyDescent="0.2">
      <c r="A281" s="199" t="s">
        <v>372</v>
      </c>
      <c r="B281" s="221">
        <f>COUNTIF('Schedule 2 - Pupil List'!$B$7:$B$1306, A281)</f>
        <v>0</v>
      </c>
      <c r="C281" s="233">
        <f>SUMIFS('Schedule 3 - Days Attended'!N:N, 'Schedule 3 - Days Attended'!C:C, A281)</f>
        <v>0</v>
      </c>
    </row>
    <row r="282" spans="1:3" x14ac:dyDescent="0.2">
      <c r="A282" s="199" t="s">
        <v>373</v>
      </c>
      <c r="B282" s="221">
        <f>COUNTIF('Schedule 2 - Pupil List'!$B$7:$B$1306, A282)</f>
        <v>0</v>
      </c>
      <c r="C282" s="233">
        <f>SUMIFS('Schedule 3 - Days Attended'!N:N, 'Schedule 3 - Days Attended'!C:C, A282)</f>
        <v>0</v>
      </c>
    </row>
    <row r="283" spans="1:3" x14ac:dyDescent="0.2">
      <c r="A283" s="199" t="s">
        <v>374</v>
      </c>
      <c r="B283" s="221">
        <f>COUNTIF('Schedule 2 - Pupil List'!$B$7:$B$1306, A283)</f>
        <v>0</v>
      </c>
      <c r="C283" s="233">
        <f>SUMIFS('Schedule 3 - Days Attended'!N:N, 'Schedule 3 - Days Attended'!C:C, A283)</f>
        <v>0</v>
      </c>
    </row>
    <row r="284" spans="1:3" x14ac:dyDescent="0.2">
      <c r="A284" s="199" t="s">
        <v>375</v>
      </c>
      <c r="B284" s="221">
        <f>COUNTIF('Schedule 2 - Pupil List'!$B$7:$B$1306, A284)</f>
        <v>0</v>
      </c>
      <c r="C284" s="233">
        <f>SUMIFS('Schedule 3 - Days Attended'!N:N, 'Schedule 3 - Days Attended'!C:C, A284)</f>
        <v>0</v>
      </c>
    </row>
    <row r="285" spans="1:3" x14ac:dyDescent="0.2">
      <c r="A285" s="199" t="s">
        <v>376</v>
      </c>
      <c r="B285" s="221">
        <f>COUNTIF('Schedule 2 - Pupil List'!$B$7:$B$1306, A285)</f>
        <v>0</v>
      </c>
      <c r="C285" s="233">
        <f>SUMIFS('Schedule 3 - Days Attended'!N:N, 'Schedule 3 - Days Attended'!C:C, A285)</f>
        <v>0</v>
      </c>
    </row>
    <row r="286" spans="1:3" x14ac:dyDescent="0.2">
      <c r="A286" s="199" t="s">
        <v>377</v>
      </c>
      <c r="B286" s="221">
        <f>COUNTIF('Schedule 2 - Pupil List'!$B$7:$B$1306, A286)</f>
        <v>0</v>
      </c>
      <c r="C286" s="233">
        <f>SUMIFS('Schedule 3 - Days Attended'!N:N, 'Schedule 3 - Days Attended'!C:C, A286)</f>
        <v>0</v>
      </c>
    </row>
    <row r="287" spans="1:3" x14ac:dyDescent="0.2">
      <c r="A287" s="199" t="s">
        <v>378</v>
      </c>
      <c r="B287" s="221">
        <f>COUNTIF('Schedule 2 - Pupil List'!$B$7:$B$1306, A287)</f>
        <v>0</v>
      </c>
      <c r="C287" s="233">
        <f>SUMIFS('Schedule 3 - Days Attended'!N:N, 'Schedule 3 - Days Attended'!C:C, A287)</f>
        <v>0</v>
      </c>
    </row>
    <row r="288" spans="1:3" x14ac:dyDescent="0.2">
      <c r="A288" s="199" t="s">
        <v>379</v>
      </c>
      <c r="B288" s="221">
        <f>COUNTIF('Schedule 2 - Pupil List'!$B$7:$B$1306, A288)</f>
        <v>0</v>
      </c>
      <c r="C288" s="233">
        <f>SUMIFS('Schedule 3 - Days Attended'!N:N, 'Schedule 3 - Days Attended'!C:C, A288)</f>
        <v>0</v>
      </c>
    </row>
    <row r="289" spans="1:3" x14ac:dyDescent="0.2">
      <c r="A289" s="199" t="s">
        <v>380</v>
      </c>
      <c r="B289" s="221">
        <f>COUNTIF('Schedule 2 - Pupil List'!$B$7:$B$1306, A289)</f>
        <v>0</v>
      </c>
      <c r="C289" s="233">
        <f>SUMIFS('Schedule 3 - Days Attended'!N:N, 'Schedule 3 - Days Attended'!C:C, A289)</f>
        <v>0</v>
      </c>
    </row>
    <row r="290" spans="1:3" x14ac:dyDescent="0.2">
      <c r="A290" s="199" t="s">
        <v>381</v>
      </c>
      <c r="B290" s="221">
        <f>COUNTIF('Schedule 2 - Pupil List'!$B$7:$B$1306, A290)</f>
        <v>0</v>
      </c>
      <c r="C290" s="233">
        <f>SUMIFS('Schedule 3 - Days Attended'!N:N, 'Schedule 3 - Days Attended'!C:C, A290)</f>
        <v>0</v>
      </c>
    </row>
    <row r="291" spans="1:3" x14ac:dyDescent="0.2">
      <c r="A291" s="199" t="s">
        <v>382</v>
      </c>
      <c r="B291" s="221">
        <f>COUNTIF('Schedule 2 - Pupil List'!$B$7:$B$1306, A291)</f>
        <v>0</v>
      </c>
      <c r="C291" s="233">
        <f>SUMIFS('Schedule 3 - Days Attended'!N:N, 'Schedule 3 - Days Attended'!C:C, A291)</f>
        <v>0</v>
      </c>
    </row>
    <row r="292" spans="1:3" x14ac:dyDescent="0.2">
      <c r="A292" s="199" t="s">
        <v>383</v>
      </c>
      <c r="B292" s="221">
        <f>COUNTIF('Schedule 2 - Pupil List'!$B$7:$B$1306, A292)</f>
        <v>0</v>
      </c>
      <c r="C292" s="233">
        <f>SUMIFS('Schedule 3 - Days Attended'!N:N, 'Schedule 3 - Days Attended'!C:C, A292)</f>
        <v>0</v>
      </c>
    </row>
    <row r="293" spans="1:3" x14ac:dyDescent="0.2">
      <c r="A293" s="199" t="s">
        <v>384</v>
      </c>
      <c r="B293" s="221">
        <f>COUNTIF('Schedule 2 - Pupil List'!$B$7:$B$1306, A293)</f>
        <v>0</v>
      </c>
      <c r="C293" s="233">
        <f>SUMIFS('Schedule 3 - Days Attended'!N:N, 'Schedule 3 - Days Attended'!C:C, A293)</f>
        <v>0</v>
      </c>
    </row>
    <row r="294" spans="1:3" x14ac:dyDescent="0.2">
      <c r="A294" s="199" t="s">
        <v>385</v>
      </c>
      <c r="B294" s="221">
        <f>COUNTIF('Schedule 2 - Pupil List'!$B$7:$B$1306, A294)</f>
        <v>0</v>
      </c>
      <c r="C294" s="233">
        <f>SUMIFS('Schedule 3 - Days Attended'!N:N, 'Schedule 3 - Days Attended'!C:C, A294)</f>
        <v>0</v>
      </c>
    </row>
    <row r="295" spans="1:3" x14ac:dyDescent="0.2">
      <c r="A295" s="199" t="s">
        <v>386</v>
      </c>
      <c r="B295" s="221">
        <f>COUNTIF('Schedule 2 - Pupil List'!$B$7:$B$1306, A295)</f>
        <v>0</v>
      </c>
      <c r="C295" s="233">
        <f>SUMIFS('Schedule 3 - Days Attended'!N:N, 'Schedule 3 - Days Attended'!C:C, A295)</f>
        <v>0</v>
      </c>
    </row>
    <row r="296" spans="1:3" x14ac:dyDescent="0.2">
      <c r="A296" s="199" t="s">
        <v>387</v>
      </c>
      <c r="B296" s="221">
        <f>COUNTIF('Schedule 2 - Pupil List'!$B$7:$B$1306, A296)</f>
        <v>0</v>
      </c>
      <c r="C296" s="233">
        <f>SUMIFS('Schedule 3 - Days Attended'!N:N, 'Schedule 3 - Days Attended'!C:C, A296)</f>
        <v>0</v>
      </c>
    </row>
    <row r="297" spans="1:3" x14ac:dyDescent="0.2">
      <c r="A297" s="199" t="s">
        <v>388</v>
      </c>
      <c r="B297" s="221">
        <f>COUNTIF('Schedule 2 - Pupil List'!$B$7:$B$1306, A297)</f>
        <v>0</v>
      </c>
      <c r="C297" s="233">
        <f>SUMIFS('Schedule 3 - Days Attended'!N:N, 'Schedule 3 - Days Attended'!C:C, A297)</f>
        <v>0</v>
      </c>
    </row>
    <row r="298" spans="1:3" x14ac:dyDescent="0.2">
      <c r="A298" s="199" t="s">
        <v>389</v>
      </c>
      <c r="B298" s="221">
        <f>COUNTIF('Schedule 2 - Pupil List'!$B$7:$B$1306, A298)</f>
        <v>0</v>
      </c>
      <c r="C298" s="233">
        <f>SUMIFS('Schedule 3 - Days Attended'!N:N, 'Schedule 3 - Days Attended'!C:C, A298)</f>
        <v>0</v>
      </c>
    </row>
    <row r="299" spans="1:3" x14ac:dyDescent="0.2">
      <c r="A299" s="199" t="s">
        <v>390</v>
      </c>
      <c r="B299" s="221">
        <f>COUNTIF('Schedule 2 - Pupil List'!$B$7:$B$1306, A299)</f>
        <v>0</v>
      </c>
      <c r="C299" s="233">
        <f>SUMIFS('Schedule 3 - Days Attended'!N:N, 'Schedule 3 - Days Attended'!C:C, A299)</f>
        <v>0</v>
      </c>
    </row>
    <row r="300" spans="1:3" x14ac:dyDescent="0.2">
      <c r="A300" s="199" t="s">
        <v>391</v>
      </c>
      <c r="B300" s="221">
        <f>COUNTIF('Schedule 2 - Pupil List'!$B$7:$B$1306, A300)</f>
        <v>0</v>
      </c>
      <c r="C300" s="233">
        <f>SUMIFS('Schedule 3 - Days Attended'!N:N, 'Schedule 3 - Days Attended'!C:C, A300)</f>
        <v>0</v>
      </c>
    </row>
    <row r="301" spans="1:3" x14ac:dyDescent="0.2">
      <c r="A301" s="199" t="s">
        <v>392</v>
      </c>
      <c r="B301" s="221">
        <f>COUNTIF('Schedule 2 - Pupil List'!$B$7:$B$1306, A301)</f>
        <v>0</v>
      </c>
      <c r="C301" s="233">
        <f>SUMIFS('Schedule 3 - Days Attended'!N:N, 'Schedule 3 - Days Attended'!C:C, A301)</f>
        <v>0</v>
      </c>
    </row>
    <row r="302" spans="1:3" x14ac:dyDescent="0.2">
      <c r="A302" s="199" t="s">
        <v>393</v>
      </c>
      <c r="B302" s="221">
        <f>COUNTIF('Schedule 2 - Pupil List'!$B$7:$B$1306, A302)</f>
        <v>0</v>
      </c>
      <c r="C302" s="233">
        <f>SUMIFS('Schedule 3 - Days Attended'!N:N, 'Schedule 3 - Days Attended'!C:C, A302)</f>
        <v>0</v>
      </c>
    </row>
    <row r="303" spans="1:3" x14ac:dyDescent="0.2">
      <c r="A303" s="199" t="s">
        <v>394</v>
      </c>
      <c r="B303" s="221">
        <f>COUNTIF('Schedule 2 - Pupil List'!$B$7:$B$1306, A303)</f>
        <v>0</v>
      </c>
      <c r="C303" s="233">
        <f>SUMIFS('Schedule 3 - Days Attended'!N:N, 'Schedule 3 - Days Attended'!C:C, A303)</f>
        <v>0</v>
      </c>
    </row>
    <row r="304" spans="1:3" x14ac:dyDescent="0.2">
      <c r="A304" s="199" t="s">
        <v>395</v>
      </c>
      <c r="B304" s="221">
        <f>COUNTIF('Schedule 2 - Pupil List'!$B$7:$B$1306, A304)</f>
        <v>0</v>
      </c>
      <c r="C304" s="233">
        <f>SUMIFS('Schedule 3 - Days Attended'!N:N, 'Schedule 3 - Days Attended'!C:C, A304)</f>
        <v>0</v>
      </c>
    </row>
    <row r="305" spans="1:3" x14ac:dyDescent="0.2">
      <c r="A305" s="199" t="s">
        <v>396</v>
      </c>
      <c r="B305" s="221">
        <f>COUNTIF('Schedule 2 - Pupil List'!$B$7:$B$1306, A305)</f>
        <v>0</v>
      </c>
      <c r="C305" s="233">
        <f>SUMIFS('Schedule 3 - Days Attended'!N:N, 'Schedule 3 - Days Attended'!C:C, A305)</f>
        <v>0</v>
      </c>
    </row>
    <row r="306" spans="1:3" x14ac:dyDescent="0.2">
      <c r="A306" s="199" t="s">
        <v>397</v>
      </c>
      <c r="B306" s="221">
        <f>COUNTIF('Schedule 2 - Pupil List'!$B$7:$B$1306, A306)</f>
        <v>0</v>
      </c>
      <c r="C306" s="233">
        <f>SUMIFS('Schedule 3 - Days Attended'!N:N, 'Schedule 3 - Days Attended'!C:C, A306)</f>
        <v>0</v>
      </c>
    </row>
    <row r="307" spans="1:3" x14ac:dyDescent="0.2">
      <c r="A307" s="199" t="s">
        <v>398</v>
      </c>
      <c r="B307" s="221">
        <f>COUNTIF('Schedule 2 - Pupil List'!$B$7:$B$1306, A307)</f>
        <v>0</v>
      </c>
      <c r="C307" s="233">
        <f>SUMIFS('Schedule 3 - Days Attended'!N:N, 'Schedule 3 - Days Attended'!C:C, A307)</f>
        <v>0</v>
      </c>
    </row>
    <row r="308" spans="1:3" x14ac:dyDescent="0.2">
      <c r="A308" s="199" t="s">
        <v>399</v>
      </c>
      <c r="B308" s="221">
        <f>COUNTIF('Schedule 2 - Pupil List'!$B$7:$B$1306, A308)</f>
        <v>0</v>
      </c>
      <c r="C308" s="233">
        <f>SUMIFS('Schedule 3 - Days Attended'!N:N, 'Schedule 3 - Days Attended'!C:C, A308)</f>
        <v>0</v>
      </c>
    </row>
    <row r="309" spans="1:3" x14ac:dyDescent="0.2">
      <c r="A309" s="199" t="s">
        <v>400</v>
      </c>
      <c r="B309" s="221">
        <f>COUNTIF('Schedule 2 - Pupil List'!$B$7:$B$1306, A309)</f>
        <v>0</v>
      </c>
      <c r="C309" s="233">
        <f>SUMIFS('Schedule 3 - Days Attended'!N:N, 'Schedule 3 - Days Attended'!C:C, A309)</f>
        <v>0</v>
      </c>
    </row>
    <row r="310" spans="1:3" x14ac:dyDescent="0.2">
      <c r="A310" s="199" t="s">
        <v>401</v>
      </c>
      <c r="B310" s="221">
        <f>COUNTIF('Schedule 2 - Pupil List'!$B$7:$B$1306, A310)</f>
        <v>0</v>
      </c>
      <c r="C310" s="233">
        <f>SUMIFS('Schedule 3 - Days Attended'!N:N, 'Schedule 3 - Days Attended'!C:C, A310)</f>
        <v>0</v>
      </c>
    </row>
    <row r="311" spans="1:3" x14ac:dyDescent="0.2">
      <c r="A311" s="199" t="s">
        <v>402</v>
      </c>
      <c r="B311" s="221">
        <f>COUNTIF('Schedule 2 - Pupil List'!$B$7:$B$1306, A311)</f>
        <v>0</v>
      </c>
      <c r="C311" s="233">
        <f>SUMIFS('Schedule 3 - Days Attended'!N:N, 'Schedule 3 - Days Attended'!C:C, A311)</f>
        <v>0</v>
      </c>
    </row>
    <row r="312" spans="1:3" x14ac:dyDescent="0.2">
      <c r="A312" s="199" t="s">
        <v>403</v>
      </c>
      <c r="B312" s="221">
        <f>COUNTIF('Schedule 2 - Pupil List'!$B$7:$B$1306, A312)</f>
        <v>0</v>
      </c>
      <c r="C312" s="233">
        <f>SUMIFS('Schedule 3 - Days Attended'!N:N, 'Schedule 3 - Days Attended'!C:C, A312)</f>
        <v>0</v>
      </c>
    </row>
    <row r="313" spans="1:3" x14ac:dyDescent="0.2">
      <c r="A313" s="199" t="s">
        <v>404</v>
      </c>
      <c r="B313" s="221">
        <f>COUNTIF('Schedule 2 - Pupil List'!$B$7:$B$1306, A313)</f>
        <v>0</v>
      </c>
      <c r="C313" s="233">
        <f>SUMIFS('Schedule 3 - Days Attended'!N:N, 'Schedule 3 - Days Attended'!C:C, A313)</f>
        <v>0</v>
      </c>
    </row>
    <row r="314" spans="1:3" x14ac:dyDescent="0.2">
      <c r="A314" s="199" t="s">
        <v>405</v>
      </c>
      <c r="B314" s="221">
        <f>COUNTIF('Schedule 2 - Pupil List'!$B$7:$B$1306, A314)</f>
        <v>0</v>
      </c>
      <c r="C314" s="233">
        <f>SUMIFS('Schedule 3 - Days Attended'!N:N, 'Schedule 3 - Days Attended'!C:C, A314)</f>
        <v>0</v>
      </c>
    </row>
    <row r="315" spans="1:3" x14ac:dyDescent="0.2">
      <c r="A315" s="199" t="s">
        <v>406</v>
      </c>
      <c r="B315" s="221">
        <f>COUNTIF('Schedule 2 - Pupil List'!$B$7:$B$1306, A315)</f>
        <v>0</v>
      </c>
      <c r="C315" s="233">
        <f>SUMIFS('Schedule 3 - Days Attended'!N:N, 'Schedule 3 - Days Attended'!C:C, A315)</f>
        <v>0</v>
      </c>
    </row>
    <row r="316" spans="1:3" x14ac:dyDescent="0.2">
      <c r="A316" s="199" t="s">
        <v>407</v>
      </c>
      <c r="B316" s="221">
        <f>COUNTIF('Schedule 2 - Pupil List'!$B$7:$B$1306, A316)</f>
        <v>0</v>
      </c>
      <c r="C316" s="233">
        <f>SUMIFS('Schedule 3 - Days Attended'!N:N, 'Schedule 3 - Days Attended'!C:C, A316)</f>
        <v>0</v>
      </c>
    </row>
    <row r="317" spans="1:3" x14ac:dyDescent="0.2">
      <c r="A317" s="199" t="s">
        <v>408</v>
      </c>
      <c r="B317" s="221">
        <f>COUNTIF('Schedule 2 - Pupil List'!$B$7:$B$1306, A317)</f>
        <v>0</v>
      </c>
      <c r="C317" s="233">
        <f>SUMIFS('Schedule 3 - Days Attended'!N:N, 'Schedule 3 - Days Attended'!C:C, A317)</f>
        <v>0</v>
      </c>
    </row>
    <row r="318" spans="1:3" x14ac:dyDescent="0.2">
      <c r="A318" s="199" t="s">
        <v>409</v>
      </c>
      <c r="B318" s="221">
        <f>COUNTIF('Schedule 2 - Pupil List'!$B$7:$B$1306, A318)</f>
        <v>0</v>
      </c>
      <c r="C318" s="233">
        <f>SUMIFS('Schedule 3 - Days Attended'!N:N, 'Schedule 3 - Days Attended'!C:C, A318)</f>
        <v>0</v>
      </c>
    </row>
    <row r="319" spans="1:3" x14ac:dyDescent="0.2">
      <c r="A319" s="199" t="s">
        <v>410</v>
      </c>
      <c r="B319" s="221">
        <f>COUNTIF('Schedule 2 - Pupil List'!$B$7:$B$1306, A319)</f>
        <v>0</v>
      </c>
      <c r="C319" s="233">
        <f>SUMIFS('Schedule 3 - Days Attended'!N:N, 'Schedule 3 - Days Attended'!C:C, A319)</f>
        <v>0</v>
      </c>
    </row>
    <row r="320" spans="1:3" x14ac:dyDescent="0.2">
      <c r="A320" s="199" t="s">
        <v>411</v>
      </c>
      <c r="B320" s="221">
        <f>COUNTIF('Schedule 2 - Pupil List'!$B$7:$B$1306, A320)</f>
        <v>0</v>
      </c>
      <c r="C320" s="233">
        <f>SUMIFS('Schedule 3 - Days Attended'!N:N, 'Schedule 3 - Days Attended'!C:C, A320)</f>
        <v>0</v>
      </c>
    </row>
    <row r="321" spans="1:3" x14ac:dyDescent="0.2">
      <c r="A321" s="199" t="s">
        <v>412</v>
      </c>
      <c r="B321" s="221">
        <f>COUNTIF('Schedule 2 - Pupil List'!$B$7:$B$1306, A321)</f>
        <v>0</v>
      </c>
      <c r="C321" s="233">
        <f>SUMIFS('Schedule 3 - Days Attended'!N:N, 'Schedule 3 - Days Attended'!C:C, A321)</f>
        <v>0</v>
      </c>
    </row>
    <row r="322" spans="1:3" x14ac:dyDescent="0.2">
      <c r="A322" s="199" t="s">
        <v>413</v>
      </c>
      <c r="B322" s="221">
        <f>COUNTIF('Schedule 2 - Pupil List'!$B$7:$B$1306, A322)</f>
        <v>0</v>
      </c>
      <c r="C322" s="233">
        <f>SUMIFS('Schedule 3 - Days Attended'!N:N, 'Schedule 3 - Days Attended'!C:C, A322)</f>
        <v>0</v>
      </c>
    </row>
    <row r="323" spans="1:3" x14ac:dyDescent="0.2">
      <c r="A323" s="199" t="s">
        <v>414</v>
      </c>
      <c r="B323" s="221">
        <f>COUNTIF('Schedule 2 - Pupil List'!$B$7:$B$1306, A323)</f>
        <v>0</v>
      </c>
      <c r="C323" s="233">
        <f>SUMIFS('Schedule 3 - Days Attended'!N:N, 'Schedule 3 - Days Attended'!C:C, A323)</f>
        <v>0</v>
      </c>
    </row>
    <row r="324" spans="1:3" x14ac:dyDescent="0.2">
      <c r="A324" s="199" t="s">
        <v>415</v>
      </c>
      <c r="B324" s="221">
        <f>COUNTIF('Schedule 2 - Pupil List'!$B$7:$B$1306, A324)</f>
        <v>0</v>
      </c>
      <c r="C324" s="233">
        <f>SUMIFS('Schedule 3 - Days Attended'!N:N, 'Schedule 3 - Days Attended'!C:C, A324)</f>
        <v>0</v>
      </c>
    </row>
    <row r="325" spans="1:3" x14ac:dyDescent="0.2">
      <c r="A325" s="199" t="s">
        <v>416</v>
      </c>
      <c r="B325" s="221">
        <f>COUNTIF('Schedule 2 - Pupil List'!$B$7:$B$1306, A325)</f>
        <v>0</v>
      </c>
      <c r="C325" s="233">
        <f>SUMIFS('Schedule 3 - Days Attended'!N:N, 'Schedule 3 - Days Attended'!C:C, A325)</f>
        <v>0</v>
      </c>
    </row>
    <row r="326" spans="1:3" x14ac:dyDescent="0.2">
      <c r="A326" s="199" t="s">
        <v>417</v>
      </c>
      <c r="B326" s="221">
        <f>COUNTIF('Schedule 2 - Pupil List'!$B$7:$B$1306, A326)</f>
        <v>0</v>
      </c>
      <c r="C326" s="233">
        <f>SUMIFS('Schedule 3 - Days Attended'!N:N, 'Schedule 3 - Days Attended'!C:C, A326)</f>
        <v>0</v>
      </c>
    </row>
    <row r="327" spans="1:3" x14ac:dyDescent="0.2">
      <c r="A327" s="199" t="s">
        <v>418</v>
      </c>
      <c r="B327" s="221">
        <f>COUNTIF('Schedule 2 - Pupil List'!$B$7:$B$1306, A327)</f>
        <v>0</v>
      </c>
      <c r="C327" s="233">
        <f>SUMIFS('Schedule 3 - Days Attended'!N:N, 'Schedule 3 - Days Attended'!C:C, A327)</f>
        <v>0</v>
      </c>
    </row>
    <row r="328" spans="1:3" x14ac:dyDescent="0.2">
      <c r="A328" s="199" t="s">
        <v>419</v>
      </c>
      <c r="B328" s="221">
        <f>COUNTIF('Schedule 2 - Pupil List'!$B$7:$B$1306, A328)</f>
        <v>0</v>
      </c>
      <c r="C328" s="233">
        <f>SUMIFS('Schedule 3 - Days Attended'!N:N, 'Schedule 3 - Days Attended'!C:C, A328)</f>
        <v>0</v>
      </c>
    </row>
    <row r="329" spans="1:3" x14ac:dyDescent="0.2">
      <c r="A329" s="199" t="s">
        <v>420</v>
      </c>
      <c r="B329" s="221">
        <f>COUNTIF('Schedule 2 - Pupil List'!$B$7:$B$1306, A329)</f>
        <v>0</v>
      </c>
      <c r="C329" s="233">
        <f>SUMIFS('Schedule 3 - Days Attended'!N:N, 'Schedule 3 - Days Attended'!C:C, A329)</f>
        <v>0</v>
      </c>
    </row>
    <row r="330" spans="1:3" x14ac:dyDescent="0.2">
      <c r="A330" s="199" t="s">
        <v>421</v>
      </c>
      <c r="B330" s="221">
        <f>COUNTIF('Schedule 2 - Pupil List'!$B$7:$B$1306, A330)</f>
        <v>0</v>
      </c>
      <c r="C330" s="233">
        <f>SUMIFS('Schedule 3 - Days Attended'!N:N, 'Schedule 3 - Days Attended'!C:C, A330)</f>
        <v>0</v>
      </c>
    </row>
    <row r="331" spans="1:3" x14ac:dyDescent="0.2">
      <c r="A331" s="199" t="s">
        <v>422</v>
      </c>
      <c r="B331" s="221">
        <f>COUNTIF('Schedule 2 - Pupil List'!$B$7:$B$1306, A331)</f>
        <v>0</v>
      </c>
      <c r="C331" s="233">
        <f>SUMIFS('Schedule 3 - Days Attended'!N:N, 'Schedule 3 - Days Attended'!C:C, A331)</f>
        <v>0</v>
      </c>
    </row>
    <row r="332" spans="1:3" x14ac:dyDescent="0.2">
      <c r="A332" s="199" t="s">
        <v>423</v>
      </c>
      <c r="B332" s="221">
        <f>COUNTIF('Schedule 2 - Pupil List'!$B$7:$B$1306, A332)</f>
        <v>0</v>
      </c>
      <c r="C332" s="233">
        <f>SUMIFS('Schedule 3 - Days Attended'!N:N, 'Schedule 3 - Days Attended'!C:C, A332)</f>
        <v>0</v>
      </c>
    </row>
    <row r="333" spans="1:3" x14ac:dyDescent="0.2">
      <c r="A333" s="199" t="s">
        <v>424</v>
      </c>
      <c r="B333" s="221">
        <f>COUNTIF('Schedule 2 - Pupil List'!$B$7:$B$1306, A333)</f>
        <v>0</v>
      </c>
      <c r="C333" s="233">
        <f>SUMIFS('Schedule 3 - Days Attended'!N:N, 'Schedule 3 - Days Attended'!C:C, A333)</f>
        <v>0</v>
      </c>
    </row>
    <row r="334" spans="1:3" x14ac:dyDescent="0.2">
      <c r="A334" s="199" t="s">
        <v>425</v>
      </c>
      <c r="B334" s="221">
        <f>COUNTIF('Schedule 2 - Pupil List'!$B$7:$B$1306, A334)</f>
        <v>0</v>
      </c>
      <c r="C334" s="233">
        <f>SUMIFS('Schedule 3 - Days Attended'!N:N, 'Schedule 3 - Days Attended'!C:C, A334)</f>
        <v>0</v>
      </c>
    </row>
    <row r="335" spans="1:3" x14ac:dyDescent="0.2">
      <c r="A335" s="199" t="s">
        <v>426</v>
      </c>
      <c r="B335" s="221">
        <f>COUNTIF('Schedule 2 - Pupil List'!$B$7:$B$1306, A335)</f>
        <v>0</v>
      </c>
      <c r="C335" s="233">
        <f>SUMIFS('Schedule 3 - Days Attended'!N:N, 'Schedule 3 - Days Attended'!C:C, A335)</f>
        <v>0</v>
      </c>
    </row>
    <row r="336" spans="1:3" x14ac:dyDescent="0.2">
      <c r="A336" s="199" t="s">
        <v>427</v>
      </c>
      <c r="B336" s="221">
        <f>COUNTIF('Schedule 2 - Pupil List'!$B$7:$B$1306, A336)</f>
        <v>0</v>
      </c>
      <c r="C336" s="233">
        <f>SUMIFS('Schedule 3 - Days Attended'!N:N, 'Schedule 3 - Days Attended'!C:C, A336)</f>
        <v>0</v>
      </c>
    </row>
    <row r="337" spans="1:3" x14ac:dyDescent="0.2">
      <c r="A337" s="199" t="s">
        <v>428</v>
      </c>
      <c r="B337" s="221">
        <f>COUNTIF('Schedule 2 - Pupil List'!$B$7:$B$1306, A337)</f>
        <v>0</v>
      </c>
      <c r="C337" s="233">
        <f>SUMIFS('Schedule 3 - Days Attended'!N:N, 'Schedule 3 - Days Attended'!C:C, A337)</f>
        <v>0</v>
      </c>
    </row>
    <row r="338" spans="1:3" x14ac:dyDescent="0.2">
      <c r="A338" s="199" t="s">
        <v>429</v>
      </c>
      <c r="B338" s="221">
        <f>COUNTIF('Schedule 2 - Pupil List'!$B$7:$B$1306, A338)</f>
        <v>0</v>
      </c>
      <c r="C338" s="233">
        <f>SUMIFS('Schedule 3 - Days Attended'!N:N, 'Schedule 3 - Days Attended'!C:C, A338)</f>
        <v>0</v>
      </c>
    </row>
    <row r="339" spans="1:3" x14ac:dyDescent="0.2">
      <c r="A339" s="199" t="s">
        <v>430</v>
      </c>
      <c r="B339" s="221">
        <f>COUNTIF('Schedule 2 - Pupil List'!$B$7:$B$1306, A339)</f>
        <v>0</v>
      </c>
      <c r="C339" s="233">
        <f>SUMIFS('Schedule 3 - Days Attended'!N:N, 'Schedule 3 - Days Attended'!C:C, A339)</f>
        <v>0</v>
      </c>
    </row>
    <row r="340" spans="1:3" x14ac:dyDescent="0.2">
      <c r="A340" s="199" t="s">
        <v>431</v>
      </c>
      <c r="B340" s="221">
        <f>COUNTIF('Schedule 2 - Pupil List'!$B$7:$B$1306, A340)</f>
        <v>0</v>
      </c>
      <c r="C340" s="233">
        <f>SUMIFS('Schedule 3 - Days Attended'!N:N, 'Schedule 3 - Days Attended'!C:C, A340)</f>
        <v>0</v>
      </c>
    </row>
    <row r="341" spans="1:3" x14ac:dyDescent="0.2">
      <c r="A341" s="199" t="s">
        <v>432</v>
      </c>
      <c r="B341" s="221">
        <f>COUNTIF('Schedule 2 - Pupil List'!$B$7:$B$1306, A341)</f>
        <v>0</v>
      </c>
      <c r="C341" s="233">
        <f>SUMIFS('Schedule 3 - Days Attended'!N:N, 'Schedule 3 - Days Attended'!C:C, A341)</f>
        <v>0</v>
      </c>
    </row>
    <row r="342" spans="1:3" x14ac:dyDescent="0.2">
      <c r="A342" s="199" t="s">
        <v>433</v>
      </c>
      <c r="B342" s="221">
        <f>COUNTIF('Schedule 2 - Pupil List'!$B$7:$B$1306, A342)</f>
        <v>0</v>
      </c>
      <c r="C342" s="233">
        <f>SUMIFS('Schedule 3 - Days Attended'!N:N, 'Schedule 3 - Days Attended'!C:C, A342)</f>
        <v>0</v>
      </c>
    </row>
    <row r="343" spans="1:3" x14ac:dyDescent="0.2">
      <c r="A343" s="199" t="s">
        <v>434</v>
      </c>
      <c r="B343" s="221">
        <f>COUNTIF('Schedule 2 - Pupil List'!$B$7:$B$1306, A343)</f>
        <v>0</v>
      </c>
      <c r="C343" s="233">
        <f>SUMIFS('Schedule 3 - Days Attended'!N:N, 'Schedule 3 - Days Attended'!C:C, A343)</f>
        <v>0</v>
      </c>
    </row>
    <row r="344" spans="1:3" x14ac:dyDescent="0.2">
      <c r="A344" s="199" t="s">
        <v>435</v>
      </c>
      <c r="B344" s="221">
        <f>COUNTIF('Schedule 2 - Pupil List'!$B$7:$B$1306, A344)</f>
        <v>0</v>
      </c>
      <c r="C344" s="233">
        <f>SUMIFS('Schedule 3 - Days Attended'!N:N, 'Schedule 3 - Days Attended'!C:C, A344)</f>
        <v>0</v>
      </c>
    </row>
    <row r="345" spans="1:3" x14ac:dyDescent="0.2">
      <c r="A345" s="199" t="s">
        <v>436</v>
      </c>
      <c r="B345" s="221">
        <f>COUNTIF('Schedule 2 - Pupil List'!$B$7:$B$1306, A345)</f>
        <v>0</v>
      </c>
      <c r="C345" s="233">
        <f>SUMIFS('Schedule 3 - Days Attended'!N:N, 'Schedule 3 - Days Attended'!C:C, A345)</f>
        <v>0</v>
      </c>
    </row>
    <row r="346" spans="1:3" x14ac:dyDescent="0.2">
      <c r="A346" s="199" t="s">
        <v>437</v>
      </c>
      <c r="B346" s="221">
        <f>COUNTIF('Schedule 2 - Pupil List'!$B$7:$B$1306, A346)</f>
        <v>0</v>
      </c>
      <c r="C346" s="233">
        <f>SUMIFS('Schedule 3 - Days Attended'!N:N, 'Schedule 3 - Days Attended'!C:C, A346)</f>
        <v>0</v>
      </c>
    </row>
    <row r="347" spans="1:3" x14ac:dyDescent="0.2">
      <c r="A347" s="199" t="s">
        <v>438</v>
      </c>
      <c r="B347" s="221">
        <f>COUNTIF('Schedule 2 - Pupil List'!$B$7:$B$1306, A347)</f>
        <v>0</v>
      </c>
      <c r="C347" s="233">
        <f>SUMIFS('Schedule 3 - Days Attended'!N:N, 'Schedule 3 - Days Attended'!C:C, A347)</f>
        <v>0</v>
      </c>
    </row>
    <row r="348" spans="1:3" x14ac:dyDescent="0.2">
      <c r="A348" s="199" t="s">
        <v>439</v>
      </c>
      <c r="B348" s="221">
        <f>COUNTIF('Schedule 2 - Pupil List'!$B$7:$B$1306, A348)</f>
        <v>0</v>
      </c>
      <c r="C348" s="233">
        <f>SUMIFS('Schedule 3 - Days Attended'!N:N, 'Schedule 3 - Days Attended'!C:C, A348)</f>
        <v>0</v>
      </c>
    </row>
    <row r="349" spans="1:3" x14ac:dyDescent="0.2">
      <c r="A349" s="199" t="s">
        <v>440</v>
      </c>
      <c r="B349" s="221">
        <f>COUNTIF('Schedule 2 - Pupil List'!$B$7:$B$1306, A349)</f>
        <v>0</v>
      </c>
      <c r="C349" s="233">
        <f>SUMIFS('Schedule 3 - Days Attended'!N:N, 'Schedule 3 - Days Attended'!C:C, A349)</f>
        <v>0</v>
      </c>
    </row>
    <row r="350" spans="1:3" x14ac:dyDescent="0.2">
      <c r="A350" s="199" t="s">
        <v>441</v>
      </c>
      <c r="B350" s="221">
        <f>COUNTIF('Schedule 2 - Pupil List'!$B$7:$B$1306, A350)</f>
        <v>0</v>
      </c>
      <c r="C350" s="233">
        <f>SUMIFS('Schedule 3 - Days Attended'!N:N, 'Schedule 3 - Days Attended'!C:C, A350)</f>
        <v>0</v>
      </c>
    </row>
    <row r="351" spans="1:3" x14ac:dyDescent="0.2">
      <c r="A351" s="199" t="s">
        <v>442</v>
      </c>
      <c r="B351" s="221">
        <f>COUNTIF('Schedule 2 - Pupil List'!$B$7:$B$1306, A351)</f>
        <v>0</v>
      </c>
      <c r="C351" s="233">
        <f>SUMIFS('Schedule 3 - Days Attended'!N:N, 'Schedule 3 - Days Attended'!C:C, A351)</f>
        <v>0</v>
      </c>
    </row>
    <row r="352" spans="1:3" x14ac:dyDescent="0.2">
      <c r="A352" s="199" t="s">
        <v>443</v>
      </c>
      <c r="B352" s="221">
        <f>COUNTIF('Schedule 2 - Pupil List'!$B$7:$B$1306, A352)</f>
        <v>0</v>
      </c>
      <c r="C352" s="233">
        <f>SUMIFS('Schedule 3 - Days Attended'!N:N, 'Schedule 3 - Days Attended'!C:C, A352)</f>
        <v>0</v>
      </c>
    </row>
    <row r="353" spans="1:3" x14ac:dyDescent="0.2">
      <c r="A353" s="199" t="s">
        <v>444</v>
      </c>
      <c r="B353" s="221">
        <f>COUNTIF('Schedule 2 - Pupil List'!$B$7:$B$1306, A353)</f>
        <v>0</v>
      </c>
      <c r="C353" s="233">
        <f>SUMIFS('Schedule 3 - Days Attended'!N:N, 'Schedule 3 - Days Attended'!C:C, A353)</f>
        <v>0</v>
      </c>
    </row>
    <row r="354" spans="1:3" x14ac:dyDescent="0.2">
      <c r="A354" s="199" t="s">
        <v>445</v>
      </c>
      <c r="B354" s="221">
        <f>COUNTIF('Schedule 2 - Pupil List'!$B$7:$B$1306, A354)</f>
        <v>0</v>
      </c>
      <c r="C354" s="233">
        <f>SUMIFS('Schedule 3 - Days Attended'!N:N, 'Schedule 3 - Days Attended'!C:C, A354)</f>
        <v>0</v>
      </c>
    </row>
    <row r="355" spans="1:3" x14ac:dyDescent="0.2">
      <c r="A355" s="199" t="s">
        <v>446</v>
      </c>
      <c r="B355" s="221">
        <f>COUNTIF('Schedule 2 - Pupil List'!$B$7:$B$1306, A355)</f>
        <v>0</v>
      </c>
      <c r="C355" s="233">
        <f>SUMIFS('Schedule 3 - Days Attended'!N:N, 'Schedule 3 - Days Attended'!C:C, A355)</f>
        <v>0</v>
      </c>
    </row>
    <row r="356" spans="1:3" x14ac:dyDescent="0.2">
      <c r="A356" s="199" t="s">
        <v>447</v>
      </c>
      <c r="B356" s="221">
        <f>COUNTIF('Schedule 2 - Pupil List'!$B$7:$B$1306, A356)</f>
        <v>0</v>
      </c>
      <c r="C356" s="233">
        <f>SUMIFS('Schedule 3 - Days Attended'!N:N, 'Schedule 3 - Days Attended'!C:C, A356)</f>
        <v>0</v>
      </c>
    </row>
    <row r="357" spans="1:3" x14ac:dyDescent="0.2">
      <c r="A357" s="199" t="s">
        <v>448</v>
      </c>
      <c r="B357" s="221">
        <f>COUNTIF('Schedule 2 - Pupil List'!$B$7:$B$1306, A357)</f>
        <v>0</v>
      </c>
      <c r="C357" s="233">
        <f>SUMIFS('Schedule 3 - Days Attended'!N:N, 'Schedule 3 - Days Attended'!C:C, A357)</f>
        <v>0</v>
      </c>
    </row>
    <row r="358" spans="1:3" x14ac:dyDescent="0.2">
      <c r="A358" s="199" t="s">
        <v>449</v>
      </c>
      <c r="B358" s="221">
        <f>COUNTIF('Schedule 2 - Pupil List'!$B$7:$B$1306, A358)</f>
        <v>0</v>
      </c>
      <c r="C358" s="233">
        <f>SUMIFS('Schedule 3 - Days Attended'!N:N, 'Schedule 3 - Days Attended'!C:C, A358)</f>
        <v>0</v>
      </c>
    </row>
    <row r="359" spans="1:3" x14ac:dyDescent="0.2">
      <c r="A359" s="199" t="s">
        <v>450</v>
      </c>
      <c r="B359" s="221">
        <f>COUNTIF('Schedule 2 - Pupil List'!$B$7:$B$1306, A359)</f>
        <v>0</v>
      </c>
      <c r="C359" s="233">
        <f>SUMIFS('Schedule 3 - Days Attended'!N:N, 'Schedule 3 - Days Attended'!C:C, A359)</f>
        <v>0</v>
      </c>
    </row>
    <row r="360" spans="1:3" x14ac:dyDescent="0.2">
      <c r="A360" s="199" t="s">
        <v>451</v>
      </c>
      <c r="B360" s="221">
        <f>COUNTIF('Schedule 2 - Pupil List'!$B$7:$B$1306, A360)</f>
        <v>0</v>
      </c>
      <c r="C360" s="233">
        <f>SUMIFS('Schedule 3 - Days Attended'!N:N, 'Schedule 3 - Days Attended'!C:C, A360)</f>
        <v>0</v>
      </c>
    </row>
    <row r="361" spans="1:3" x14ac:dyDescent="0.2">
      <c r="A361" s="199" t="s">
        <v>452</v>
      </c>
      <c r="B361" s="221">
        <f>COUNTIF('Schedule 2 - Pupil List'!$B$7:$B$1306, A361)</f>
        <v>0</v>
      </c>
      <c r="C361" s="233">
        <f>SUMIFS('Schedule 3 - Days Attended'!N:N, 'Schedule 3 - Days Attended'!C:C, A361)</f>
        <v>0</v>
      </c>
    </row>
    <row r="362" spans="1:3" x14ac:dyDescent="0.2">
      <c r="A362" s="199" t="s">
        <v>453</v>
      </c>
      <c r="B362" s="221">
        <f>COUNTIF('Schedule 2 - Pupil List'!$B$7:$B$1306, A362)</f>
        <v>0</v>
      </c>
      <c r="C362" s="233">
        <f>SUMIFS('Schedule 3 - Days Attended'!N:N, 'Schedule 3 - Days Attended'!C:C, A362)</f>
        <v>0</v>
      </c>
    </row>
    <row r="363" spans="1:3" x14ac:dyDescent="0.2">
      <c r="A363" s="199" t="s">
        <v>454</v>
      </c>
      <c r="B363" s="221">
        <f>COUNTIF('Schedule 2 - Pupil List'!$B$7:$B$1306, A363)</f>
        <v>0</v>
      </c>
      <c r="C363" s="233">
        <f>SUMIFS('Schedule 3 - Days Attended'!N:N, 'Schedule 3 - Days Attended'!C:C, A363)</f>
        <v>0</v>
      </c>
    </row>
    <row r="364" spans="1:3" x14ac:dyDescent="0.2">
      <c r="A364" s="199" t="s">
        <v>455</v>
      </c>
      <c r="B364" s="221">
        <f>COUNTIF('Schedule 2 - Pupil List'!$B$7:$B$1306, A364)</f>
        <v>0</v>
      </c>
      <c r="C364" s="233">
        <f>SUMIFS('Schedule 3 - Days Attended'!N:N, 'Schedule 3 - Days Attended'!C:C, A364)</f>
        <v>0</v>
      </c>
    </row>
    <row r="365" spans="1:3" x14ac:dyDescent="0.2">
      <c r="A365" s="199" t="s">
        <v>456</v>
      </c>
      <c r="B365" s="221">
        <f>COUNTIF('Schedule 2 - Pupil List'!$B$7:$B$1306, A365)</f>
        <v>0</v>
      </c>
      <c r="C365" s="233">
        <f>SUMIFS('Schedule 3 - Days Attended'!N:N, 'Schedule 3 - Days Attended'!C:C, A365)</f>
        <v>0</v>
      </c>
    </row>
    <row r="366" spans="1:3" x14ac:dyDescent="0.2">
      <c r="A366" s="199" t="s">
        <v>457</v>
      </c>
      <c r="B366" s="221">
        <f>COUNTIF('Schedule 2 - Pupil List'!$B$7:$B$1306, A366)</f>
        <v>0</v>
      </c>
      <c r="C366" s="233">
        <f>SUMIFS('Schedule 3 - Days Attended'!N:N, 'Schedule 3 - Days Attended'!C:C, A366)</f>
        <v>0</v>
      </c>
    </row>
    <row r="367" spans="1:3" x14ac:dyDescent="0.2">
      <c r="A367" s="199" t="s">
        <v>458</v>
      </c>
      <c r="B367" s="221">
        <f>COUNTIF('Schedule 2 - Pupil List'!$B$7:$B$1306, A367)</f>
        <v>0</v>
      </c>
      <c r="C367" s="233">
        <f>SUMIFS('Schedule 3 - Days Attended'!N:N, 'Schedule 3 - Days Attended'!C:C, A367)</f>
        <v>0</v>
      </c>
    </row>
    <row r="368" spans="1:3" x14ac:dyDescent="0.2">
      <c r="A368" s="199" t="s">
        <v>459</v>
      </c>
      <c r="B368" s="221">
        <f>COUNTIF('Schedule 2 - Pupil List'!$B$7:$B$1306, A368)</f>
        <v>0</v>
      </c>
      <c r="C368" s="233">
        <f>SUMIFS('Schedule 3 - Days Attended'!N:N, 'Schedule 3 - Days Attended'!C:C, A368)</f>
        <v>0</v>
      </c>
    </row>
    <row r="369" spans="1:3" x14ac:dyDescent="0.2">
      <c r="A369" s="199" t="s">
        <v>460</v>
      </c>
      <c r="B369" s="221">
        <f>COUNTIF('Schedule 2 - Pupil List'!$B$7:$B$1306, A369)</f>
        <v>0</v>
      </c>
      <c r="C369" s="233">
        <f>SUMIFS('Schedule 3 - Days Attended'!N:N, 'Schedule 3 - Days Attended'!C:C, A369)</f>
        <v>0</v>
      </c>
    </row>
    <row r="370" spans="1:3" x14ac:dyDescent="0.2">
      <c r="A370" s="199" t="s">
        <v>461</v>
      </c>
      <c r="B370" s="221">
        <f>COUNTIF('Schedule 2 - Pupil List'!$B$7:$B$1306, A370)</f>
        <v>0</v>
      </c>
      <c r="C370" s="233">
        <f>SUMIFS('Schedule 3 - Days Attended'!N:N, 'Schedule 3 - Days Attended'!C:C, A370)</f>
        <v>0</v>
      </c>
    </row>
    <row r="371" spans="1:3" x14ac:dyDescent="0.2">
      <c r="A371" s="199" t="s">
        <v>462</v>
      </c>
      <c r="B371" s="221">
        <f>COUNTIF('Schedule 2 - Pupil List'!$B$7:$B$1306, A371)</f>
        <v>0</v>
      </c>
      <c r="C371" s="233">
        <f>SUMIFS('Schedule 3 - Days Attended'!N:N, 'Schedule 3 - Days Attended'!C:C, A371)</f>
        <v>0</v>
      </c>
    </row>
    <row r="372" spans="1:3" x14ac:dyDescent="0.2">
      <c r="A372" s="199" t="s">
        <v>463</v>
      </c>
      <c r="B372" s="221">
        <f>COUNTIF('Schedule 2 - Pupil List'!$B$7:$B$1306, A372)</f>
        <v>0</v>
      </c>
      <c r="C372" s="233">
        <f>SUMIFS('Schedule 3 - Days Attended'!N:N, 'Schedule 3 - Days Attended'!C:C, A372)</f>
        <v>0</v>
      </c>
    </row>
    <row r="373" spans="1:3" x14ac:dyDescent="0.2">
      <c r="A373" s="199" t="s">
        <v>464</v>
      </c>
      <c r="B373" s="221">
        <f>COUNTIF('Schedule 2 - Pupil List'!$B$7:$B$1306, A373)</f>
        <v>0</v>
      </c>
      <c r="C373" s="233">
        <f>SUMIFS('Schedule 3 - Days Attended'!N:N, 'Schedule 3 - Days Attended'!C:C, A373)</f>
        <v>0</v>
      </c>
    </row>
    <row r="374" spans="1:3" x14ac:dyDescent="0.2">
      <c r="A374" s="199" t="s">
        <v>465</v>
      </c>
      <c r="B374" s="221">
        <f>COUNTIF('Schedule 2 - Pupil List'!$B$7:$B$1306, A374)</f>
        <v>0</v>
      </c>
      <c r="C374" s="233">
        <f>SUMIFS('Schedule 3 - Days Attended'!N:N, 'Schedule 3 - Days Attended'!C:C, A374)</f>
        <v>0</v>
      </c>
    </row>
    <row r="375" spans="1:3" x14ac:dyDescent="0.2">
      <c r="A375" s="199" t="s">
        <v>466</v>
      </c>
      <c r="B375" s="221">
        <f>COUNTIF('Schedule 2 - Pupil List'!$B$7:$B$1306, A375)</f>
        <v>0</v>
      </c>
      <c r="C375" s="233">
        <f>SUMIFS('Schedule 3 - Days Attended'!N:N, 'Schedule 3 - Days Attended'!C:C, A375)</f>
        <v>0</v>
      </c>
    </row>
    <row r="376" spans="1:3" x14ac:dyDescent="0.2">
      <c r="A376" s="199" t="s">
        <v>467</v>
      </c>
      <c r="B376" s="221">
        <f>COUNTIF('Schedule 2 - Pupil List'!$B$7:$B$1306, A376)</f>
        <v>0</v>
      </c>
      <c r="C376" s="233">
        <f>SUMIFS('Schedule 3 - Days Attended'!N:N, 'Schedule 3 - Days Attended'!C:C, A376)</f>
        <v>0</v>
      </c>
    </row>
    <row r="377" spans="1:3" x14ac:dyDescent="0.2">
      <c r="A377" s="199" t="s">
        <v>468</v>
      </c>
      <c r="B377" s="221">
        <f>COUNTIF('Schedule 2 - Pupil List'!$B$7:$B$1306, A377)</f>
        <v>0</v>
      </c>
      <c r="C377" s="233">
        <f>SUMIFS('Schedule 3 - Days Attended'!N:N, 'Schedule 3 - Days Attended'!C:C, A377)</f>
        <v>0</v>
      </c>
    </row>
    <row r="378" spans="1:3" x14ac:dyDescent="0.2">
      <c r="A378" s="199" t="s">
        <v>469</v>
      </c>
      <c r="B378" s="221">
        <f>COUNTIF('Schedule 2 - Pupil List'!$B$7:$B$1306, A378)</f>
        <v>0</v>
      </c>
      <c r="C378" s="233">
        <f>SUMIFS('Schedule 3 - Days Attended'!N:N, 'Schedule 3 - Days Attended'!C:C, A378)</f>
        <v>0</v>
      </c>
    </row>
    <row r="379" spans="1:3" x14ac:dyDescent="0.2">
      <c r="A379" s="199" t="s">
        <v>470</v>
      </c>
      <c r="B379" s="221">
        <f>COUNTIF('Schedule 2 - Pupil List'!$B$7:$B$1306, A379)</f>
        <v>0</v>
      </c>
      <c r="C379" s="233">
        <f>SUMIFS('Schedule 3 - Days Attended'!N:N, 'Schedule 3 - Days Attended'!C:C, A379)</f>
        <v>0</v>
      </c>
    </row>
    <row r="380" spans="1:3" x14ac:dyDescent="0.2">
      <c r="A380" s="199" t="s">
        <v>471</v>
      </c>
      <c r="B380" s="221">
        <f>COUNTIF('Schedule 2 - Pupil List'!$B$7:$B$1306, A380)</f>
        <v>0</v>
      </c>
      <c r="C380" s="233">
        <f>SUMIFS('Schedule 3 - Days Attended'!N:N, 'Schedule 3 - Days Attended'!C:C, A380)</f>
        <v>0</v>
      </c>
    </row>
    <row r="381" spans="1:3" x14ac:dyDescent="0.2">
      <c r="A381" s="199" t="s">
        <v>472</v>
      </c>
      <c r="B381" s="221">
        <f>COUNTIF('Schedule 2 - Pupil List'!$B$7:$B$1306, A381)</f>
        <v>0</v>
      </c>
      <c r="C381" s="233">
        <f>SUMIFS('Schedule 3 - Days Attended'!N:N, 'Schedule 3 - Days Attended'!C:C, A381)</f>
        <v>0</v>
      </c>
    </row>
    <row r="382" spans="1:3" x14ac:dyDescent="0.2">
      <c r="A382" s="199" t="s">
        <v>473</v>
      </c>
      <c r="B382" s="221">
        <f>COUNTIF('Schedule 2 - Pupil List'!$B$7:$B$1306, A382)</f>
        <v>0</v>
      </c>
      <c r="C382" s="233">
        <f>SUMIFS('Schedule 3 - Days Attended'!N:N, 'Schedule 3 - Days Attended'!C:C, A382)</f>
        <v>0</v>
      </c>
    </row>
    <row r="383" spans="1:3" x14ac:dyDescent="0.2">
      <c r="A383" s="199" t="s">
        <v>474</v>
      </c>
      <c r="B383" s="221">
        <f>COUNTIF('Schedule 2 - Pupil List'!$B$7:$B$1306, A383)</f>
        <v>0</v>
      </c>
      <c r="C383" s="233">
        <f>SUMIFS('Schedule 3 - Days Attended'!N:N, 'Schedule 3 - Days Attended'!C:C, A383)</f>
        <v>0</v>
      </c>
    </row>
    <row r="384" spans="1:3" x14ac:dyDescent="0.2">
      <c r="A384" s="199" t="s">
        <v>475</v>
      </c>
      <c r="B384" s="221">
        <f>COUNTIF('Schedule 2 - Pupil List'!$B$7:$B$1306, A384)</f>
        <v>0</v>
      </c>
      <c r="C384" s="233">
        <f>SUMIFS('Schedule 3 - Days Attended'!N:N, 'Schedule 3 - Days Attended'!C:C, A384)</f>
        <v>0</v>
      </c>
    </row>
    <row r="385" spans="1:3" x14ac:dyDescent="0.2">
      <c r="A385" s="199" t="s">
        <v>476</v>
      </c>
      <c r="B385" s="221">
        <f>COUNTIF('Schedule 2 - Pupil List'!$B$7:$B$1306, A385)</f>
        <v>0</v>
      </c>
      <c r="C385" s="233">
        <f>SUMIFS('Schedule 3 - Days Attended'!N:N, 'Schedule 3 - Days Attended'!C:C, A385)</f>
        <v>0</v>
      </c>
    </row>
    <row r="386" spans="1:3" x14ac:dyDescent="0.2">
      <c r="A386" s="199" t="s">
        <v>477</v>
      </c>
      <c r="B386" s="221">
        <f>COUNTIF('Schedule 2 - Pupil List'!$B$7:$B$1306, A386)</f>
        <v>0</v>
      </c>
      <c r="C386" s="233">
        <f>SUMIFS('Schedule 3 - Days Attended'!N:N, 'Schedule 3 - Days Attended'!C:C, A386)</f>
        <v>0</v>
      </c>
    </row>
    <row r="387" spans="1:3" x14ac:dyDescent="0.2">
      <c r="A387" s="199" t="s">
        <v>478</v>
      </c>
      <c r="B387" s="221">
        <f>COUNTIF('Schedule 2 - Pupil List'!$B$7:$B$1306, A387)</f>
        <v>0</v>
      </c>
      <c r="C387" s="233">
        <f>SUMIFS('Schedule 3 - Days Attended'!N:N, 'Schedule 3 - Days Attended'!C:C, A387)</f>
        <v>0</v>
      </c>
    </row>
    <row r="388" spans="1:3" x14ac:dyDescent="0.2">
      <c r="A388" s="199" t="s">
        <v>479</v>
      </c>
      <c r="B388" s="221">
        <f>COUNTIF('Schedule 2 - Pupil List'!$B$7:$B$1306, A388)</f>
        <v>0</v>
      </c>
      <c r="C388" s="233">
        <f>SUMIFS('Schedule 3 - Days Attended'!N:N, 'Schedule 3 - Days Attended'!C:C, A388)</f>
        <v>0</v>
      </c>
    </row>
    <row r="389" spans="1:3" x14ac:dyDescent="0.2">
      <c r="A389" s="199" t="s">
        <v>480</v>
      </c>
      <c r="B389" s="221">
        <f>COUNTIF('Schedule 2 - Pupil List'!$B$7:$B$1306, A389)</f>
        <v>0</v>
      </c>
      <c r="C389" s="233">
        <f>SUMIFS('Schedule 3 - Days Attended'!N:N, 'Schedule 3 - Days Attended'!C:C, A389)</f>
        <v>0</v>
      </c>
    </row>
    <row r="390" spans="1:3" x14ac:dyDescent="0.2">
      <c r="A390" s="199" t="s">
        <v>481</v>
      </c>
      <c r="B390" s="221">
        <f>COUNTIF('Schedule 2 - Pupil List'!$B$7:$B$1306, A390)</f>
        <v>0</v>
      </c>
      <c r="C390" s="233">
        <f>SUMIFS('Schedule 3 - Days Attended'!N:N, 'Schedule 3 - Days Attended'!C:C, A390)</f>
        <v>0</v>
      </c>
    </row>
    <row r="391" spans="1:3" x14ac:dyDescent="0.2">
      <c r="A391" s="199" t="s">
        <v>482</v>
      </c>
      <c r="B391" s="221">
        <f>COUNTIF('Schedule 2 - Pupil List'!$B$7:$B$1306, A391)</f>
        <v>0</v>
      </c>
      <c r="C391" s="233">
        <f>SUMIFS('Schedule 3 - Days Attended'!N:N, 'Schedule 3 - Days Attended'!C:C, A391)</f>
        <v>0</v>
      </c>
    </row>
    <row r="392" spans="1:3" x14ac:dyDescent="0.2">
      <c r="A392" s="199" t="s">
        <v>483</v>
      </c>
      <c r="B392" s="221">
        <f>COUNTIF('Schedule 2 - Pupil List'!$B$7:$B$1306, A392)</f>
        <v>0</v>
      </c>
      <c r="C392" s="233">
        <f>SUMIFS('Schedule 3 - Days Attended'!N:N, 'Schedule 3 - Days Attended'!C:C, A392)</f>
        <v>0</v>
      </c>
    </row>
    <row r="393" spans="1:3" x14ac:dyDescent="0.2">
      <c r="A393" s="199" t="s">
        <v>484</v>
      </c>
      <c r="B393" s="221">
        <f>COUNTIF('Schedule 2 - Pupil List'!$B$7:$B$1306, A393)</f>
        <v>0</v>
      </c>
      <c r="C393" s="233">
        <f>SUMIFS('Schedule 3 - Days Attended'!N:N, 'Schedule 3 - Days Attended'!C:C, A393)</f>
        <v>0</v>
      </c>
    </row>
    <row r="394" spans="1:3" x14ac:dyDescent="0.2">
      <c r="A394" s="199" t="s">
        <v>485</v>
      </c>
      <c r="B394" s="221">
        <f>COUNTIF('Schedule 2 - Pupil List'!$B$7:$B$1306, A394)</f>
        <v>0</v>
      </c>
      <c r="C394" s="233">
        <f>SUMIFS('Schedule 3 - Days Attended'!N:N, 'Schedule 3 - Days Attended'!C:C, A394)</f>
        <v>0</v>
      </c>
    </row>
    <row r="395" spans="1:3" x14ac:dyDescent="0.2">
      <c r="A395" s="199" t="s">
        <v>486</v>
      </c>
      <c r="B395" s="221">
        <f>COUNTIF('Schedule 2 - Pupil List'!$B$7:$B$1306, A395)</f>
        <v>0</v>
      </c>
      <c r="C395" s="233">
        <f>SUMIFS('Schedule 3 - Days Attended'!N:N, 'Schedule 3 - Days Attended'!C:C, A395)</f>
        <v>0</v>
      </c>
    </row>
    <row r="396" spans="1:3" x14ac:dyDescent="0.2">
      <c r="A396" s="199" t="s">
        <v>487</v>
      </c>
      <c r="B396" s="221">
        <f>COUNTIF('Schedule 2 - Pupil List'!$B$7:$B$1306, A396)</f>
        <v>0</v>
      </c>
      <c r="C396" s="233">
        <f>SUMIFS('Schedule 3 - Days Attended'!N:N, 'Schedule 3 - Days Attended'!C:C, A396)</f>
        <v>0</v>
      </c>
    </row>
    <row r="397" spans="1:3" x14ac:dyDescent="0.2">
      <c r="A397" s="199" t="s">
        <v>488</v>
      </c>
      <c r="B397" s="221">
        <f>COUNTIF('Schedule 2 - Pupil List'!$B$7:$B$1306, A397)</f>
        <v>0</v>
      </c>
      <c r="C397" s="233">
        <f>SUMIFS('Schedule 3 - Days Attended'!N:N, 'Schedule 3 - Days Attended'!C:C, A397)</f>
        <v>0</v>
      </c>
    </row>
    <row r="398" spans="1:3" x14ac:dyDescent="0.2">
      <c r="A398" s="199" t="s">
        <v>489</v>
      </c>
      <c r="B398" s="221">
        <f>COUNTIF('Schedule 2 - Pupil List'!$B$7:$B$1306, A398)</f>
        <v>0</v>
      </c>
      <c r="C398" s="233">
        <f>SUMIFS('Schedule 3 - Days Attended'!N:N, 'Schedule 3 - Days Attended'!C:C, A398)</f>
        <v>0</v>
      </c>
    </row>
    <row r="399" spans="1:3" x14ac:dyDescent="0.2">
      <c r="A399" s="199" t="s">
        <v>490</v>
      </c>
      <c r="B399" s="221">
        <f>COUNTIF('Schedule 2 - Pupil List'!$B$7:$B$1306, A399)</f>
        <v>0</v>
      </c>
      <c r="C399" s="233">
        <f>SUMIFS('Schedule 3 - Days Attended'!N:N, 'Schedule 3 - Days Attended'!C:C, A399)</f>
        <v>0</v>
      </c>
    </row>
    <row r="400" spans="1:3" x14ac:dyDescent="0.2">
      <c r="A400" s="199" t="s">
        <v>491</v>
      </c>
      <c r="B400" s="221">
        <f>COUNTIF('Schedule 2 - Pupil List'!$B$7:$B$1306, A400)</f>
        <v>0</v>
      </c>
      <c r="C400" s="233">
        <f>SUMIFS('Schedule 3 - Days Attended'!N:N, 'Schedule 3 - Days Attended'!C:C, A400)</f>
        <v>0</v>
      </c>
    </row>
    <row r="401" spans="1:3" x14ac:dyDescent="0.2">
      <c r="A401" s="199" t="s">
        <v>492</v>
      </c>
      <c r="B401" s="221">
        <f>COUNTIF('Schedule 2 - Pupil List'!$B$7:$B$1306, A401)</f>
        <v>0</v>
      </c>
      <c r="C401" s="233">
        <f>SUMIFS('Schedule 3 - Days Attended'!N:N, 'Schedule 3 - Days Attended'!C:C, A401)</f>
        <v>0</v>
      </c>
    </row>
    <row r="402" spans="1:3" x14ac:dyDescent="0.2">
      <c r="A402" s="199" t="s">
        <v>493</v>
      </c>
      <c r="B402" s="221">
        <f>COUNTIF('Schedule 2 - Pupil List'!$B$7:$B$1306, A402)</f>
        <v>0</v>
      </c>
      <c r="C402" s="233">
        <f>SUMIFS('Schedule 3 - Days Attended'!N:N, 'Schedule 3 - Days Attended'!C:C, A402)</f>
        <v>0</v>
      </c>
    </row>
    <row r="403" spans="1:3" x14ac:dyDescent="0.2">
      <c r="A403" s="199" t="s">
        <v>494</v>
      </c>
      <c r="B403" s="221">
        <f>COUNTIF('Schedule 2 - Pupil List'!$B$7:$B$1306, A403)</f>
        <v>0</v>
      </c>
      <c r="C403" s="233">
        <f>SUMIFS('Schedule 3 - Days Attended'!N:N, 'Schedule 3 - Days Attended'!C:C, A403)</f>
        <v>0</v>
      </c>
    </row>
    <row r="404" spans="1:3" x14ac:dyDescent="0.2">
      <c r="A404" s="199" t="s">
        <v>495</v>
      </c>
      <c r="B404" s="221">
        <f>COUNTIF('Schedule 2 - Pupil List'!$B$7:$B$1306, A404)</f>
        <v>0</v>
      </c>
      <c r="C404" s="233">
        <f>SUMIFS('Schedule 3 - Days Attended'!N:N, 'Schedule 3 - Days Attended'!C:C, A404)</f>
        <v>0</v>
      </c>
    </row>
    <row r="405" spans="1:3" x14ac:dyDescent="0.2">
      <c r="A405" s="199" t="s">
        <v>496</v>
      </c>
      <c r="B405" s="221">
        <f>COUNTIF('Schedule 2 - Pupil List'!$B$7:$B$1306, A405)</f>
        <v>0</v>
      </c>
      <c r="C405" s="233">
        <f>SUMIFS('Schedule 3 - Days Attended'!N:N, 'Schedule 3 - Days Attended'!C:C, A405)</f>
        <v>0</v>
      </c>
    </row>
    <row r="406" spans="1:3" x14ac:dyDescent="0.2">
      <c r="A406" s="199" t="s">
        <v>497</v>
      </c>
      <c r="B406" s="221">
        <f>COUNTIF('Schedule 2 - Pupil List'!$B$7:$B$1306, A406)</f>
        <v>0</v>
      </c>
      <c r="C406" s="233">
        <f>SUMIFS('Schedule 3 - Days Attended'!N:N, 'Schedule 3 - Days Attended'!C:C, A406)</f>
        <v>0</v>
      </c>
    </row>
    <row r="407" spans="1:3" x14ac:dyDescent="0.2">
      <c r="A407" s="199" t="s">
        <v>498</v>
      </c>
      <c r="B407" s="221">
        <f>COUNTIF('Schedule 2 - Pupil List'!$B$7:$B$1306, A407)</f>
        <v>0</v>
      </c>
      <c r="C407" s="233">
        <f>SUMIFS('Schedule 3 - Days Attended'!N:N, 'Schedule 3 - Days Attended'!C:C, A407)</f>
        <v>0</v>
      </c>
    </row>
    <row r="408" spans="1:3" x14ac:dyDescent="0.2">
      <c r="A408" s="199" t="s">
        <v>499</v>
      </c>
      <c r="B408" s="221">
        <f>COUNTIF('Schedule 2 - Pupil List'!$B$7:$B$1306, A408)</f>
        <v>0</v>
      </c>
      <c r="C408" s="233">
        <f>SUMIFS('Schedule 3 - Days Attended'!N:N, 'Schedule 3 - Days Attended'!C:C, A408)</f>
        <v>0</v>
      </c>
    </row>
    <row r="409" spans="1:3" x14ac:dyDescent="0.2">
      <c r="A409" s="199" t="s">
        <v>500</v>
      </c>
      <c r="B409" s="221">
        <f>COUNTIF('Schedule 2 - Pupil List'!$B$7:$B$1306, A409)</f>
        <v>0</v>
      </c>
      <c r="C409" s="233">
        <f>SUMIFS('Schedule 3 - Days Attended'!N:N, 'Schedule 3 - Days Attended'!C:C, A409)</f>
        <v>0</v>
      </c>
    </row>
    <row r="410" spans="1:3" x14ac:dyDescent="0.2">
      <c r="A410" s="199" t="s">
        <v>501</v>
      </c>
      <c r="B410" s="221">
        <f>COUNTIF('Schedule 2 - Pupil List'!$B$7:$B$1306, A410)</f>
        <v>0</v>
      </c>
      <c r="C410" s="233">
        <f>SUMIFS('Schedule 3 - Days Attended'!N:N, 'Schedule 3 - Days Attended'!C:C, A410)</f>
        <v>0</v>
      </c>
    </row>
    <row r="411" spans="1:3" x14ac:dyDescent="0.2">
      <c r="A411" s="199" t="s">
        <v>502</v>
      </c>
      <c r="B411" s="221">
        <f>COUNTIF('Schedule 2 - Pupil List'!$B$7:$B$1306, A411)</f>
        <v>0</v>
      </c>
      <c r="C411" s="233">
        <f>SUMIFS('Schedule 3 - Days Attended'!N:N, 'Schedule 3 - Days Attended'!C:C, A411)</f>
        <v>0</v>
      </c>
    </row>
    <row r="412" spans="1:3" x14ac:dyDescent="0.2">
      <c r="A412" s="199" t="s">
        <v>503</v>
      </c>
      <c r="B412" s="221">
        <f>COUNTIF('Schedule 2 - Pupil List'!$B$7:$B$1306, A412)</f>
        <v>0</v>
      </c>
      <c r="C412" s="233">
        <f>SUMIFS('Schedule 3 - Days Attended'!N:N, 'Schedule 3 - Days Attended'!C:C, A412)</f>
        <v>0</v>
      </c>
    </row>
    <row r="413" spans="1:3" x14ac:dyDescent="0.2">
      <c r="A413" s="199" t="s">
        <v>504</v>
      </c>
      <c r="B413" s="221">
        <f>COUNTIF('Schedule 2 - Pupil List'!$B$7:$B$1306, A413)</f>
        <v>0</v>
      </c>
      <c r="C413" s="233">
        <f>SUMIFS('Schedule 3 - Days Attended'!N:N, 'Schedule 3 - Days Attended'!C:C, A413)</f>
        <v>0</v>
      </c>
    </row>
    <row r="414" spans="1:3" x14ac:dyDescent="0.2">
      <c r="A414" s="199" t="s">
        <v>505</v>
      </c>
      <c r="B414" s="221">
        <f>COUNTIF('Schedule 2 - Pupil List'!$B$7:$B$1306, A414)</f>
        <v>0</v>
      </c>
      <c r="C414" s="233">
        <f>SUMIFS('Schedule 3 - Days Attended'!N:N, 'Schedule 3 - Days Attended'!C:C, A414)</f>
        <v>0</v>
      </c>
    </row>
    <row r="415" spans="1:3" x14ac:dyDescent="0.2">
      <c r="A415" s="199" t="s">
        <v>506</v>
      </c>
      <c r="B415" s="221">
        <f>COUNTIF('Schedule 2 - Pupil List'!$B$7:$B$1306, A415)</f>
        <v>0</v>
      </c>
      <c r="C415" s="233">
        <f>SUMIFS('Schedule 3 - Days Attended'!N:N, 'Schedule 3 - Days Attended'!C:C, A415)</f>
        <v>0</v>
      </c>
    </row>
    <row r="416" spans="1:3" x14ac:dyDescent="0.2">
      <c r="A416" s="199" t="s">
        <v>507</v>
      </c>
      <c r="B416" s="221">
        <f>COUNTIF('Schedule 2 - Pupil List'!$B$7:$B$1306, A416)</f>
        <v>0</v>
      </c>
      <c r="C416" s="233">
        <f>SUMIFS('Schedule 3 - Days Attended'!N:N, 'Schedule 3 - Days Attended'!C:C, A416)</f>
        <v>0</v>
      </c>
    </row>
    <row r="417" spans="1:3" x14ac:dyDescent="0.2">
      <c r="A417" s="199" t="s">
        <v>508</v>
      </c>
      <c r="B417" s="221">
        <f>COUNTIF('Schedule 2 - Pupil List'!$B$7:$B$1306, A417)</f>
        <v>0</v>
      </c>
      <c r="C417" s="233">
        <f>SUMIFS('Schedule 3 - Days Attended'!N:N, 'Schedule 3 - Days Attended'!C:C, A417)</f>
        <v>0</v>
      </c>
    </row>
    <row r="418" spans="1:3" x14ac:dyDescent="0.2">
      <c r="A418" s="199" t="s">
        <v>509</v>
      </c>
      <c r="B418" s="221">
        <f>COUNTIF('Schedule 2 - Pupil List'!$B$7:$B$1306, A418)</f>
        <v>0</v>
      </c>
      <c r="C418" s="233">
        <f>SUMIFS('Schedule 3 - Days Attended'!N:N, 'Schedule 3 - Days Attended'!C:C, A418)</f>
        <v>0</v>
      </c>
    </row>
    <row r="419" spans="1:3" x14ac:dyDescent="0.2">
      <c r="A419" s="199" t="s">
        <v>510</v>
      </c>
      <c r="B419" s="221">
        <f>COUNTIF('Schedule 2 - Pupil List'!$B$7:$B$1306, A419)</f>
        <v>0</v>
      </c>
      <c r="C419" s="233">
        <f>SUMIFS('Schedule 3 - Days Attended'!N:N, 'Schedule 3 - Days Attended'!C:C, A419)</f>
        <v>0</v>
      </c>
    </row>
    <row r="420" spans="1:3" x14ac:dyDescent="0.2">
      <c r="A420" s="199" t="s">
        <v>511</v>
      </c>
      <c r="B420" s="221">
        <f>COUNTIF('Schedule 2 - Pupil List'!$B$7:$B$1306, A420)</f>
        <v>0</v>
      </c>
      <c r="C420" s="233">
        <f>SUMIFS('Schedule 3 - Days Attended'!N:N, 'Schedule 3 - Days Attended'!C:C, A420)</f>
        <v>0</v>
      </c>
    </row>
    <row r="421" spans="1:3" x14ac:dyDescent="0.2">
      <c r="A421" s="199" t="s">
        <v>512</v>
      </c>
      <c r="B421" s="221">
        <f>COUNTIF('Schedule 2 - Pupil List'!$B$7:$B$1306, A421)</f>
        <v>0</v>
      </c>
      <c r="C421" s="233">
        <f>SUMIFS('Schedule 3 - Days Attended'!N:N, 'Schedule 3 - Days Attended'!C:C, A421)</f>
        <v>0</v>
      </c>
    </row>
    <row r="422" spans="1:3" x14ac:dyDescent="0.2">
      <c r="A422" s="199" t="s">
        <v>513</v>
      </c>
      <c r="B422" s="221">
        <f>COUNTIF('Schedule 2 - Pupil List'!$B$7:$B$1306, A422)</f>
        <v>0</v>
      </c>
      <c r="C422" s="233">
        <f>SUMIFS('Schedule 3 - Days Attended'!N:N, 'Schedule 3 - Days Attended'!C:C, A422)</f>
        <v>0</v>
      </c>
    </row>
    <row r="423" spans="1:3" x14ac:dyDescent="0.2">
      <c r="A423" s="199" t="s">
        <v>514</v>
      </c>
      <c r="B423" s="221">
        <f>COUNTIF('Schedule 2 - Pupil List'!$B$7:$B$1306, A423)</f>
        <v>0</v>
      </c>
      <c r="C423" s="233">
        <f>SUMIFS('Schedule 3 - Days Attended'!N:N, 'Schedule 3 - Days Attended'!C:C, A423)</f>
        <v>0</v>
      </c>
    </row>
    <row r="424" spans="1:3" x14ac:dyDescent="0.2">
      <c r="A424" s="199" t="s">
        <v>515</v>
      </c>
      <c r="B424" s="221">
        <f>COUNTIF('Schedule 2 - Pupil List'!$B$7:$B$1306, A424)</f>
        <v>0</v>
      </c>
      <c r="C424" s="233">
        <f>SUMIFS('Schedule 3 - Days Attended'!N:N, 'Schedule 3 - Days Attended'!C:C, A424)</f>
        <v>0</v>
      </c>
    </row>
    <row r="425" spans="1:3" x14ac:dyDescent="0.2">
      <c r="A425" s="199" t="s">
        <v>516</v>
      </c>
      <c r="B425" s="221">
        <f>COUNTIF('Schedule 2 - Pupil List'!$B$7:$B$1306, A425)</f>
        <v>0</v>
      </c>
      <c r="C425" s="233">
        <f>SUMIFS('Schedule 3 - Days Attended'!N:N, 'Schedule 3 - Days Attended'!C:C, A425)</f>
        <v>0</v>
      </c>
    </row>
    <row r="426" spans="1:3" x14ac:dyDescent="0.2">
      <c r="A426" s="199" t="s">
        <v>517</v>
      </c>
      <c r="B426" s="221">
        <f>COUNTIF('Schedule 2 - Pupil List'!$B$7:$B$1306, A426)</f>
        <v>0</v>
      </c>
      <c r="C426" s="233">
        <f>SUMIFS('Schedule 3 - Days Attended'!N:N, 'Schedule 3 - Days Attended'!C:C, A426)</f>
        <v>0</v>
      </c>
    </row>
    <row r="427" spans="1:3" x14ac:dyDescent="0.2">
      <c r="A427" s="199" t="s">
        <v>518</v>
      </c>
      <c r="B427" s="221">
        <f>COUNTIF('Schedule 2 - Pupil List'!$B$7:$B$1306, A427)</f>
        <v>0</v>
      </c>
      <c r="C427" s="233">
        <f>SUMIFS('Schedule 3 - Days Attended'!N:N, 'Schedule 3 - Days Attended'!C:C, A427)</f>
        <v>0</v>
      </c>
    </row>
    <row r="428" spans="1:3" x14ac:dyDescent="0.2">
      <c r="A428" s="199" t="s">
        <v>519</v>
      </c>
      <c r="B428" s="221">
        <f>COUNTIF('Schedule 2 - Pupil List'!$B$7:$B$1306, A428)</f>
        <v>0</v>
      </c>
      <c r="C428" s="233">
        <f>SUMIFS('Schedule 3 - Days Attended'!N:N, 'Schedule 3 - Days Attended'!C:C, A428)</f>
        <v>0</v>
      </c>
    </row>
    <row r="429" spans="1:3" x14ac:dyDescent="0.2">
      <c r="A429" s="199" t="s">
        <v>520</v>
      </c>
      <c r="B429" s="221">
        <f>COUNTIF('Schedule 2 - Pupil List'!$B$7:$B$1306, A429)</f>
        <v>0</v>
      </c>
      <c r="C429" s="233">
        <f>SUMIFS('Schedule 3 - Days Attended'!N:N, 'Schedule 3 - Days Attended'!C:C, A429)</f>
        <v>0</v>
      </c>
    </row>
    <row r="430" spans="1:3" x14ac:dyDescent="0.2">
      <c r="A430" s="199" t="s">
        <v>521</v>
      </c>
      <c r="B430" s="221">
        <f>COUNTIF('Schedule 2 - Pupil List'!$B$7:$B$1306, A430)</f>
        <v>0</v>
      </c>
      <c r="C430" s="233">
        <f>SUMIFS('Schedule 3 - Days Attended'!N:N, 'Schedule 3 - Days Attended'!C:C, A430)</f>
        <v>0</v>
      </c>
    </row>
    <row r="438" spans="1:3" ht="12.75" thickBot="1" x14ac:dyDescent="0.25"/>
    <row r="439" spans="1:3" ht="12.75" thickTop="1" x14ac:dyDescent="0.2">
      <c r="A439" s="196" t="s">
        <v>525</v>
      </c>
      <c r="B439" s="196">
        <f>SUM(B10:B438)</f>
        <v>0</v>
      </c>
      <c r="C439" s="197">
        <f>SUM(C10:C438)</f>
        <v>0</v>
      </c>
    </row>
  </sheetData>
  <sheetProtection algorithmName="SHA-512" hashValue="Wz89kIZ72nAYz9cU3pNfB6X3cQs4piHHdfIkMiHSMHT5NF7Bl+W45tkehIlWlLqe4MCoDk6UZH/0et1zabc4qg==" saltValue="h70Q89cT5/fQEnP7jJilWw==" spinCount="100000" sheet="1" objects="1" scenarios="1"/>
  <mergeCells count="5">
    <mergeCell ref="A1:C1"/>
    <mergeCell ref="A2:C2"/>
    <mergeCell ref="A3:C3"/>
    <mergeCell ref="A4:C4"/>
    <mergeCell ref="A5:B5"/>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5"/>
  <sheetViews>
    <sheetView workbookViewId="0">
      <selection activeCell="A2" sqref="A2"/>
    </sheetView>
  </sheetViews>
  <sheetFormatPr defaultRowHeight="12" x14ac:dyDescent="0.2"/>
  <cols>
    <col min="1" max="1" width="42.28515625" style="199" customWidth="1"/>
    <col min="2" max="2" width="32.42578125" style="199" bestFit="1" customWidth="1"/>
    <col min="3" max="16384" width="9.140625" style="199"/>
  </cols>
  <sheetData>
    <row r="1" spans="1:3" x14ac:dyDescent="0.2">
      <c r="A1" s="198" t="s">
        <v>528</v>
      </c>
      <c r="B1" s="198"/>
      <c r="C1" s="198"/>
    </row>
    <row r="2" spans="1:3" x14ac:dyDescent="0.2">
      <c r="A2" s="198"/>
      <c r="B2" s="198"/>
      <c r="C2" s="198"/>
    </row>
    <row r="3" spans="1:3" x14ac:dyDescent="0.2">
      <c r="A3" s="200" t="s">
        <v>526</v>
      </c>
      <c r="B3" s="201"/>
      <c r="C3" s="198"/>
    </row>
    <row r="4" spans="1:3" ht="12.75" x14ac:dyDescent="0.2">
      <c r="A4" t="s">
        <v>103</v>
      </c>
      <c r="B4" s="202"/>
      <c r="C4" s="198"/>
    </row>
    <row r="5" spans="1:3" ht="12.75" x14ac:dyDescent="0.2">
      <c r="A5" t="s">
        <v>104</v>
      </c>
      <c r="B5" s="202"/>
      <c r="C5" s="198"/>
    </row>
    <row r="6" spans="1:3" ht="12.75" x14ac:dyDescent="0.2">
      <c r="A6" t="s">
        <v>105</v>
      </c>
      <c r="B6" s="202"/>
      <c r="C6" s="198"/>
    </row>
    <row r="7" spans="1:3" ht="12.75" x14ac:dyDescent="0.2">
      <c r="A7" t="s">
        <v>106</v>
      </c>
      <c r="B7" s="202"/>
      <c r="C7" s="198"/>
    </row>
    <row r="8" spans="1:3" ht="12.75" x14ac:dyDescent="0.2">
      <c r="A8" t="s">
        <v>107</v>
      </c>
      <c r="B8" s="202"/>
      <c r="C8" s="198"/>
    </row>
    <row r="9" spans="1:3" ht="12.75" x14ac:dyDescent="0.2">
      <c r="A9" t="s">
        <v>108</v>
      </c>
      <c r="B9" s="202"/>
      <c r="C9" s="198"/>
    </row>
    <row r="10" spans="1:3" ht="12.75" x14ac:dyDescent="0.2">
      <c r="A10" t="s">
        <v>109</v>
      </c>
      <c r="B10" s="202"/>
      <c r="C10" s="198"/>
    </row>
    <row r="11" spans="1:3" ht="12.75" x14ac:dyDescent="0.2">
      <c r="A11" t="s">
        <v>110</v>
      </c>
      <c r="B11" s="203"/>
      <c r="C11" s="198"/>
    </row>
    <row r="12" spans="1:3" ht="12.75" x14ac:dyDescent="0.2">
      <c r="A12" t="s">
        <v>111</v>
      </c>
      <c r="B12" s="203"/>
      <c r="C12" s="198"/>
    </row>
    <row r="13" spans="1:3" ht="12.75" x14ac:dyDescent="0.2">
      <c r="A13" t="s">
        <v>112</v>
      </c>
      <c r="B13" s="203"/>
      <c r="C13" s="198"/>
    </row>
    <row r="14" spans="1:3" ht="12.75" x14ac:dyDescent="0.2">
      <c r="A14" t="s">
        <v>113</v>
      </c>
      <c r="B14" s="203"/>
      <c r="C14" s="198"/>
    </row>
    <row r="15" spans="1:3" ht="12.75" x14ac:dyDescent="0.2">
      <c r="A15" t="s">
        <v>114</v>
      </c>
      <c r="B15" s="203"/>
      <c r="C15" s="198"/>
    </row>
    <row r="16" spans="1:3" ht="12.75" x14ac:dyDescent="0.2">
      <c r="A16" t="s">
        <v>115</v>
      </c>
      <c r="B16" s="203"/>
      <c r="C16" s="198"/>
    </row>
    <row r="17" spans="1:3" ht="12.75" x14ac:dyDescent="0.2">
      <c r="A17" t="s">
        <v>116</v>
      </c>
      <c r="B17" s="203"/>
      <c r="C17" s="198"/>
    </row>
    <row r="18" spans="1:3" ht="12.75" x14ac:dyDescent="0.2">
      <c r="A18" t="s">
        <v>117</v>
      </c>
      <c r="B18" s="203"/>
      <c r="C18" s="198"/>
    </row>
    <row r="19" spans="1:3" ht="12.75" x14ac:dyDescent="0.2">
      <c r="A19" t="s">
        <v>118</v>
      </c>
      <c r="B19" s="203"/>
      <c r="C19" s="198"/>
    </row>
    <row r="20" spans="1:3" ht="12.75" x14ac:dyDescent="0.2">
      <c r="A20" t="s">
        <v>119</v>
      </c>
      <c r="B20" s="203"/>
      <c r="C20" s="198"/>
    </row>
    <row r="21" spans="1:3" ht="12.75" x14ac:dyDescent="0.2">
      <c r="A21" t="s">
        <v>120</v>
      </c>
      <c r="B21" s="203"/>
      <c r="C21" s="198"/>
    </row>
    <row r="22" spans="1:3" ht="12.75" x14ac:dyDescent="0.2">
      <c r="A22" t="s">
        <v>121</v>
      </c>
      <c r="B22" s="203"/>
      <c r="C22" s="198"/>
    </row>
    <row r="23" spans="1:3" ht="12.75" x14ac:dyDescent="0.2">
      <c r="A23" t="s">
        <v>122</v>
      </c>
      <c r="B23" s="202"/>
      <c r="C23" s="198"/>
    </row>
    <row r="24" spans="1:3" ht="12.75" x14ac:dyDescent="0.2">
      <c r="A24" t="s">
        <v>123</v>
      </c>
      <c r="B24" s="202"/>
      <c r="C24" s="198"/>
    </row>
    <row r="25" spans="1:3" ht="12.75" x14ac:dyDescent="0.2">
      <c r="A25" t="s">
        <v>124</v>
      </c>
      <c r="B25" s="202"/>
      <c r="C25" s="198"/>
    </row>
    <row r="26" spans="1:3" ht="12.75" x14ac:dyDescent="0.2">
      <c r="A26" t="s">
        <v>125</v>
      </c>
      <c r="B26" s="202"/>
      <c r="C26" s="198"/>
    </row>
    <row r="27" spans="1:3" ht="12.75" x14ac:dyDescent="0.2">
      <c r="A27" t="s">
        <v>126</v>
      </c>
      <c r="B27" s="130"/>
      <c r="C27" s="198"/>
    </row>
    <row r="28" spans="1:3" ht="12.75" x14ac:dyDescent="0.2">
      <c r="A28" t="s">
        <v>127</v>
      </c>
      <c r="B28" s="130"/>
      <c r="C28" s="198"/>
    </row>
    <row r="29" spans="1:3" ht="12.75" x14ac:dyDescent="0.2">
      <c r="A29" t="s">
        <v>128</v>
      </c>
      <c r="B29" s="130"/>
      <c r="C29" s="198"/>
    </row>
    <row r="30" spans="1:3" ht="12.75" x14ac:dyDescent="0.2">
      <c r="A30" t="s">
        <v>129</v>
      </c>
      <c r="B30" s="130"/>
      <c r="C30" s="198"/>
    </row>
    <row r="31" spans="1:3" ht="12.75" x14ac:dyDescent="0.2">
      <c r="A31" t="s">
        <v>130</v>
      </c>
      <c r="B31" s="130"/>
      <c r="C31" s="198"/>
    </row>
    <row r="32" spans="1:3" ht="12.75" x14ac:dyDescent="0.2">
      <c r="A32" t="s">
        <v>131</v>
      </c>
      <c r="B32" s="134"/>
    </row>
    <row r="33" spans="1:2" ht="12.75" x14ac:dyDescent="0.2">
      <c r="A33" t="s">
        <v>132</v>
      </c>
      <c r="B33" s="134"/>
    </row>
    <row r="34" spans="1:2" ht="12.75" x14ac:dyDescent="0.2">
      <c r="A34" t="s">
        <v>133</v>
      </c>
      <c r="B34" s="134"/>
    </row>
    <row r="35" spans="1:2" ht="12.75" x14ac:dyDescent="0.2">
      <c r="A35" t="s">
        <v>134</v>
      </c>
      <c r="B35" s="134"/>
    </row>
    <row r="36" spans="1:2" ht="12.75" x14ac:dyDescent="0.2">
      <c r="A36" t="s">
        <v>135</v>
      </c>
      <c r="B36" s="134"/>
    </row>
    <row r="37" spans="1:2" ht="12.75" x14ac:dyDescent="0.2">
      <c r="A37" t="s">
        <v>136</v>
      </c>
      <c r="B37" s="134"/>
    </row>
    <row r="38" spans="1:2" ht="12.75" x14ac:dyDescent="0.2">
      <c r="A38" t="s">
        <v>137</v>
      </c>
      <c r="B38" s="134"/>
    </row>
    <row r="39" spans="1:2" ht="12.75" x14ac:dyDescent="0.2">
      <c r="A39" t="s">
        <v>138</v>
      </c>
      <c r="B39" s="134"/>
    </row>
    <row r="40" spans="1:2" ht="12.75" x14ac:dyDescent="0.2">
      <c r="A40" t="s">
        <v>139</v>
      </c>
      <c r="B40" s="134"/>
    </row>
    <row r="41" spans="1:2" ht="12.75" x14ac:dyDescent="0.2">
      <c r="A41" t="s">
        <v>140</v>
      </c>
      <c r="B41" s="134"/>
    </row>
    <row r="42" spans="1:2" ht="12.75" x14ac:dyDescent="0.2">
      <c r="A42" t="s">
        <v>141</v>
      </c>
      <c r="B42" s="134"/>
    </row>
    <row r="43" spans="1:2" ht="12.75" x14ac:dyDescent="0.2">
      <c r="A43" t="s">
        <v>142</v>
      </c>
      <c r="B43" s="134"/>
    </row>
    <row r="44" spans="1:2" ht="12.75" x14ac:dyDescent="0.2">
      <c r="A44" t="s">
        <v>143</v>
      </c>
      <c r="B44" s="134"/>
    </row>
    <row r="45" spans="1:2" ht="12.75" x14ac:dyDescent="0.2">
      <c r="A45" t="s">
        <v>144</v>
      </c>
      <c r="B45" s="134"/>
    </row>
    <row r="46" spans="1:2" ht="12.75" x14ac:dyDescent="0.2">
      <c r="A46" t="s">
        <v>145</v>
      </c>
      <c r="B46" s="134"/>
    </row>
    <row r="47" spans="1:2" ht="12.75" x14ac:dyDescent="0.2">
      <c r="A47" t="s">
        <v>146</v>
      </c>
      <c r="B47" s="134"/>
    </row>
    <row r="48" spans="1:2" ht="12.75" x14ac:dyDescent="0.2">
      <c r="A48" t="s">
        <v>147</v>
      </c>
      <c r="B48" s="134"/>
    </row>
    <row r="49" spans="1:2" ht="12.75" x14ac:dyDescent="0.2">
      <c r="A49" t="s">
        <v>148</v>
      </c>
      <c r="B49" s="134"/>
    </row>
    <row r="50" spans="1:2" ht="12.75" x14ac:dyDescent="0.2">
      <c r="A50" t="s">
        <v>149</v>
      </c>
      <c r="B50" s="134"/>
    </row>
    <row r="51" spans="1:2" ht="12.75" x14ac:dyDescent="0.2">
      <c r="A51" t="s">
        <v>150</v>
      </c>
      <c r="B51" s="134"/>
    </row>
    <row r="52" spans="1:2" ht="12.75" x14ac:dyDescent="0.2">
      <c r="A52" t="s">
        <v>151</v>
      </c>
      <c r="B52" s="134"/>
    </row>
    <row r="53" spans="1:2" ht="12.75" x14ac:dyDescent="0.2">
      <c r="A53" t="s">
        <v>152</v>
      </c>
      <c r="B53" s="134"/>
    </row>
    <row r="54" spans="1:2" ht="12.75" x14ac:dyDescent="0.2">
      <c r="A54" t="s">
        <v>153</v>
      </c>
      <c r="B54" s="134"/>
    </row>
    <row r="55" spans="1:2" ht="12.75" x14ac:dyDescent="0.2">
      <c r="A55" t="s">
        <v>154</v>
      </c>
      <c r="B55" s="134"/>
    </row>
    <row r="56" spans="1:2" ht="12.75" x14ac:dyDescent="0.2">
      <c r="A56" t="s">
        <v>155</v>
      </c>
      <c r="B56" s="134"/>
    </row>
    <row r="57" spans="1:2" ht="12.75" x14ac:dyDescent="0.2">
      <c r="A57" t="s">
        <v>156</v>
      </c>
      <c r="B57" s="134"/>
    </row>
    <row r="58" spans="1:2" ht="12.75" x14ac:dyDescent="0.2">
      <c r="A58" t="s">
        <v>157</v>
      </c>
      <c r="B58" s="134"/>
    </row>
    <row r="59" spans="1:2" ht="12.75" x14ac:dyDescent="0.2">
      <c r="A59" t="s">
        <v>158</v>
      </c>
      <c r="B59" s="134"/>
    </row>
    <row r="60" spans="1:2" ht="12.75" x14ac:dyDescent="0.2">
      <c r="A60" t="s">
        <v>159</v>
      </c>
      <c r="B60" s="134"/>
    </row>
    <row r="61" spans="1:2" ht="12.75" x14ac:dyDescent="0.2">
      <c r="A61" t="s">
        <v>160</v>
      </c>
      <c r="B61" s="134"/>
    </row>
    <row r="62" spans="1:2" ht="12.75" x14ac:dyDescent="0.2">
      <c r="A62" t="s">
        <v>161</v>
      </c>
      <c r="B62" s="134"/>
    </row>
    <row r="63" spans="1:2" ht="12.75" x14ac:dyDescent="0.2">
      <c r="A63" t="s">
        <v>162</v>
      </c>
      <c r="B63" s="134"/>
    </row>
    <row r="64" spans="1:2" ht="12.75" x14ac:dyDescent="0.2">
      <c r="A64" t="s">
        <v>163</v>
      </c>
      <c r="B64" s="134"/>
    </row>
    <row r="65" spans="1:2" ht="12.75" x14ac:dyDescent="0.2">
      <c r="A65" t="s">
        <v>164</v>
      </c>
      <c r="B65" s="134"/>
    </row>
    <row r="66" spans="1:2" ht="12.75" x14ac:dyDescent="0.2">
      <c r="A66" t="s">
        <v>165</v>
      </c>
      <c r="B66" s="134"/>
    </row>
    <row r="67" spans="1:2" ht="12.75" x14ac:dyDescent="0.2">
      <c r="A67" t="s">
        <v>166</v>
      </c>
      <c r="B67" s="134"/>
    </row>
    <row r="68" spans="1:2" ht="12.75" x14ac:dyDescent="0.2">
      <c r="A68" t="s">
        <v>167</v>
      </c>
      <c r="B68" s="134"/>
    </row>
    <row r="69" spans="1:2" ht="12.75" x14ac:dyDescent="0.2">
      <c r="A69" t="s">
        <v>168</v>
      </c>
      <c r="B69" s="134"/>
    </row>
    <row r="70" spans="1:2" ht="12.75" x14ac:dyDescent="0.2">
      <c r="A70" t="s">
        <v>169</v>
      </c>
      <c r="B70" s="134"/>
    </row>
    <row r="71" spans="1:2" ht="12.75" x14ac:dyDescent="0.2">
      <c r="A71" t="s">
        <v>170</v>
      </c>
    </row>
    <row r="72" spans="1:2" ht="12.75" x14ac:dyDescent="0.2">
      <c r="A72" t="s">
        <v>171</v>
      </c>
    </row>
    <row r="73" spans="1:2" ht="12.75" x14ac:dyDescent="0.2">
      <c r="A73" t="s">
        <v>172</v>
      </c>
    </row>
    <row r="74" spans="1:2" ht="12.75" x14ac:dyDescent="0.2">
      <c r="A74" t="s">
        <v>173</v>
      </c>
    </row>
    <row r="75" spans="1:2" ht="12.75" x14ac:dyDescent="0.2">
      <c r="A75" t="s">
        <v>174</v>
      </c>
    </row>
    <row r="76" spans="1:2" ht="12.75" x14ac:dyDescent="0.2">
      <c r="A76" t="s">
        <v>175</v>
      </c>
    </row>
    <row r="77" spans="1:2" ht="12.75" x14ac:dyDescent="0.2">
      <c r="A77" t="s">
        <v>176</v>
      </c>
    </row>
    <row r="78" spans="1:2" ht="12.75" x14ac:dyDescent="0.2">
      <c r="A78" t="s">
        <v>177</v>
      </c>
    </row>
    <row r="79" spans="1:2" ht="12.75" x14ac:dyDescent="0.2">
      <c r="A79" t="s">
        <v>178</v>
      </c>
    </row>
    <row r="80" spans="1:2" ht="12.75" x14ac:dyDescent="0.2">
      <c r="A80" t="s">
        <v>179</v>
      </c>
    </row>
    <row r="81" spans="1:1" ht="12.75" x14ac:dyDescent="0.2">
      <c r="A81" t="s">
        <v>180</v>
      </c>
    </row>
    <row r="82" spans="1:1" ht="12.75" x14ac:dyDescent="0.2">
      <c r="A82" t="s">
        <v>181</v>
      </c>
    </row>
    <row r="83" spans="1:1" ht="12.75" x14ac:dyDescent="0.2">
      <c r="A83" t="s">
        <v>182</v>
      </c>
    </row>
    <row r="84" spans="1:1" ht="12.75" x14ac:dyDescent="0.2">
      <c r="A84" t="s">
        <v>183</v>
      </c>
    </row>
    <row r="85" spans="1:1" ht="12.75" x14ac:dyDescent="0.2">
      <c r="A85" t="s">
        <v>184</v>
      </c>
    </row>
    <row r="86" spans="1:1" ht="12.75" x14ac:dyDescent="0.2">
      <c r="A86" t="s">
        <v>185</v>
      </c>
    </row>
    <row r="87" spans="1:1" ht="12.75" x14ac:dyDescent="0.2">
      <c r="A87" t="s">
        <v>186</v>
      </c>
    </row>
    <row r="88" spans="1:1" ht="12.75" x14ac:dyDescent="0.2">
      <c r="A88" t="s">
        <v>187</v>
      </c>
    </row>
    <row r="89" spans="1:1" ht="12.75" x14ac:dyDescent="0.2">
      <c r="A89" t="s">
        <v>188</v>
      </c>
    </row>
    <row r="90" spans="1:1" ht="12.75" x14ac:dyDescent="0.2">
      <c r="A90" t="s">
        <v>189</v>
      </c>
    </row>
    <row r="91" spans="1:1" ht="12.75" x14ac:dyDescent="0.2">
      <c r="A91" t="s">
        <v>190</v>
      </c>
    </row>
    <row r="92" spans="1:1" ht="12.75" x14ac:dyDescent="0.2">
      <c r="A92" t="s">
        <v>191</v>
      </c>
    </row>
    <row r="93" spans="1:1" ht="12.75" x14ac:dyDescent="0.2">
      <c r="A93" t="s">
        <v>192</v>
      </c>
    </row>
    <row r="94" spans="1:1" ht="12.75" x14ac:dyDescent="0.2">
      <c r="A94" t="s">
        <v>193</v>
      </c>
    </row>
    <row r="95" spans="1:1" ht="12.75" x14ac:dyDescent="0.2">
      <c r="A95" t="s">
        <v>194</v>
      </c>
    </row>
    <row r="96" spans="1:1" ht="12.75" x14ac:dyDescent="0.2">
      <c r="A96" t="s">
        <v>535</v>
      </c>
    </row>
    <row r="97" spans="1:1" ht="12.75" x14ac:dyDescent="0.2">
      <c r="A97" t="s">
        <v>195</v>
      </c>
    </row>
    <row r="98" spans="1:1" ht="12.75" x14ac:dyDescent="0.2">
      <c r="A98" t="s">
        <v>196</v>
      </c>
    </row>
    <row r="99" spans="1:1" ht="12.75" x14ac:dyDescent="0.2">
      <c r="A99" t="s">
        <v>197</v>
      </c>
    </row>
    <row r="100" spans="1:1" ht="12.75" x14ac:dyDescent="0.2">
      <c r="A100" t="s">
        <v>198</v>
      </c>
    </row>
    <row r="101" spans="1:1" ht="12.75" x14ac:dyDescent="0.2">
      <c r="A101" t="s">
        <v>199</v>
      </c>
    </row>
    <row r="102" spans="1:1" ht="12.75" x14ac:dyDescent="0.2">
      <c r="A102" t="s">
        <v>200</v>
      </c>
    </row>
    <row r="103" spans="1:1" ht="12.75" x14ac:dyDescent="0.2">
      <c r="A103" t="s">
        <v>201</v>
      </c>
    </row>
    <row r="104" spans="1:1" ht="12.75" x14ac:dyDescent="0.2">
      <c r="A104" t="s">
        <v>202</v>
      </c>
    </row>
    <row r="105" spans="1:1" ht="12.75" x14ac:dyDescent="0.2">
      <c r="A105" t="s">
        <v>203</v>
      </c>
    </row>
    <row r="106" spans="1:1" ht="12.75" x14ac:dyDescent="0.2">
      <c r="A106" t="s">
        <v>204</v>
      </c>
    </row>
    <row r="107" spans="1:1" ht="12.75" x14ac:dyDescent="0.2">
      <c r="A107" t="s">
        <v>205</v>
      </c>
    </row>
    <row r="108" spans="1:1" ht="12.75" x14ac:dyDescent="0.2">
      <c r="A108" t="s">
        <v>206</v>
      </c>
    </row>
    <row r="109" spans="1:1" ht="12.75" x14ac:dyDescent="0.2">
      <c r="A109" t="s">
        <v>207</v>
      </c>
    </row>
    <row r="110" spans="1:1" ht="12.75" x14ac:dyDescent="0.2">
      <c r="A110" t="s">
        <v>208</v>
      </c>
    </row>
    <row r="111" spans="1:1" ht="12.75" x14ac:dyDescent="0.2">
      <c r="A111" t="s">
        <v>209</v>
      </c>
    </row>
    <row r="112" spans="1:1" ht="12.75" x14ac:dyDescent="0.2">
      <c r="A112" t="s">
        <v>210</v>
      </c>
    </row>
    <row r="113" spans="1:1" ht="12.75" x14ac:dyDescent="0.2">
      <c r="A113" t="s">
        <v>211</v>
      </c>
    </row>
    <row r="114" spans="1:1" ht="12.75" x14ac:dyDescent="0.2">
      <c r="A114" t="s">
        <v>212</v>
      </c>
    </row>
    <row r="115" spans="1:1" ht="12.75" x14ac:dyDescent="0.2">
      <c r="A115" t="s">
        <v>213</v>
      </c>
    </row>
    <row r="116" spans="1:1" ht="12.75" x14ac:dyDescent="0.2">
      <c r="A116" t="s">
        <v>214</v>
      </c>
    </row>
    <row r="117" spans="1:1" ht="12.75" x14ac:dyDescent="0.2">
      <c r="A117" t="s">
        <v>215</v>
      </c>
    </row>
    <row r="118" spans="1:1" ht="12.75" x14ac:dyDescent="0.2">
      <c r="A118" t="s">
        <v>216</v>
      </c>
    </row>
    <row r="119" spans="1:1" ht="12.75" x14ac:dyDescent="0.2">
      <c r="A119" t="s">
        <v>217</v>
      </c>
    </row>
    <row r="120" spans="1:1" ht="12.75" x14ac:dyDescent="0.2">
      <c r="A120" t="s">
        <v>218</v>
      </c>
    </row>
    <row r="121" spans="1:1" ht="12.75" x14ac:dyDescent="0.2">
      <c r="A121" t="s">
        <v>219</v>
      </c>
    </row>
    <row r="122" spans="1:1" ht="12.75" x14ac:dyDescent="0.2">
      <c r="A122" t="s">
        <v>220</v>
      </c>
    </row>
    <row r="123" spans="1:1" ht="12.75" x14ac:dyDescent="0.2">
      <c r="A123" t="s">
        <v>221</v>
      </c>
    </row>
    <row r="124" spans="1:1" ht="12.75" x14ac:dyDescent="0.2">
      <c r="A124" t="s">
        <v>222</v>
      </c>
    </row>
    <row r="125" spans="1:1" ht="12.75" x14ac:dyDescent="0.2">
      <c r="A125" t="s">
        <v>223</v>
      </c>
    </row>
    <row r="126" spans="1:1" ht="12.75" x14ac:dyDescent="0.2">
      <c r="A126" t="s">
        <v>224</v>
      </c>
    </row>
    <row r="127" spans="1:1" ht="12.75" x14ac:dyDescent="0.2">
      <c r="A127" t="s">
        <v>225</v>
      </c>
    </row>
    <row r="128" spans="1:1" ht="12.75" x14ac:dyDescent="0.2">
      <c r="A128" t="s">
        <v>226</v>
      </c>
    </row>
    <row r="129" spans="1:1" ht="12.75" x14ac:dyDescent="0.2">
      <c r="A129" t="s">
        <v>227</v>
      </c>
    </row>
    <row r="130" spans="1:1" ht="12.75" x14ac:dyDescent="0.2">
      <c r="A130" t="s">
        <v>228</v>
      </c>
    </row>
    <row r="131" spans="1:1" ht="12.75" x14ac:dyDescent="0.2">
      <c r="A131" t="s">
        <v>229</v>
      </c>
    </row>
    <row r="132" spans="1:1" ht="12.75" x14ac:dyDescent="0.2">
      <c r="A132" t="s">
        <v>230</v>
      </c>
    </row>
    <row r="133" spans="1:1" ht="12.75" x14ac:dyDescent="0.2">
      <c r="A133" t="s">
        <v>231</v>
      </c>
    </row>
    <row r="134" spans="1:1" ht="12.75" x14ac:dyDescent="0.2">
      <c r="A134" t="s">
        <v>232</v>
      </c>
    </row>
    <row r="135" spans="1:1" ht="12.75" x14ac:dyDescent="0.2">
      <c r="A135" t="s">
        <v>233</v>
      </c>
    </row>
    <row r="136" spans="1:1" ht="12.75" x14ac:dyDescent="0.2">
      <c r="A136" t="s">
        <v>234</v>
      </c>
    </row>
    <row r="137" spans="1:1" ht="12.75" x14ac:dyDescent="0.2">
      <c r="A137" t="s">
        <v>235</v>
      </c>
    </row>
    <row r="138" spans="1:1" ht="12.75" x14ac:dyDescent="0.2">
      <c r="A138" t="s">
        <v>236</v>
      </c>
    </row>
    <row r="139" spans="1:1" ht="12.75" x14ac:dyDescent="0.2">
      <c r="A139" t="s">
        <v>237</v>
      </c>
    </row>
    <row r="140" spans="1:1" ht="12.75" x14ac:dyDescent="0.2">
      <c r="A140" t="s">
        <v>238</v>
      </c>
    </row>
    <row r="141" spans="1:1" ht="12.75" x14ac:dyDescent="0.2">
      <c r="A141" t="s">
        <v>239</v>
      </c>
    </row>
    <row r="142" spans="1:1" ht="12.75" x14ac:dyDescent="0.2">
      <c r="A142" t="s">
        <v>240</v>
      </c>
    </row>
    <row r="143" spans="1:1" ht="12.75" x14ac:dyDescent="0.2">
      <c r="A143" t="s">
        <v>241</v>
      </c>
    </row>
    <row r="144" spans="1:1" ht="12.75" x14ac:dyDescent="0.2">
      <c r="A144" t="s">
        <v>242</v>
      </c>
    </row>
    <row r="145" spans="1:1" ht="12.75" x14ac:dyDescent="0.2">
      <c r="A145" t="s">
        <v>243</v>
      </c>
    </row>
    <row r="146" spans="1:1" ht="12.75" x14ac:dyDescent="0.2">
      <c r="A146" t="s">
        <v>244</v>
      </c>
    </row>
    <row r="147" spans="1:1" ht="12.75" x14ac:dyDescent="0.2">
      <c r="A147" t="s">
        <v>245</v>
      </c>
    </row>
    <row r="148" spans="1:1" ht="12.75" x14ac:dyDescent="0.2">
      <c r="A148" t="s">
        <v>246</v>
      </c>
    </row>
    <row r="149" spans="1:1" ht="12.75" x14ac:dyDescent="0.2">
      <c r="A149" t="s">
        <v>247</v>
      </c>
    </row>
    <row r="150" spans="1:1" ht="12.75" x14ac:dyDescent="0.2">
      <c r="A150" t="s">
        <v>248</v>
      </c>
    </row>
    <row r="151" spans="1:1" ht="12.75" x14ac:dyDescent="0.2">
      <c r="A151" t="s">
        <v>249</v>
      </c>
    </row>
    <row r="152" spans="1:1" ht="12.75" x14ac:dyDescent="0.2">
      <c r="A152" t="s">
        <v>250</v>
      </c>
    </row>
    <row r="153" spans="1:1" ht="12.75" x14ac:dyDescent="0.2">
      <c r="A153" s="208" t="s">
        <v>536</v>
      </c>
    </row>
    <row r="154" spans="1:1" ht="12.75" x14ac:dyDescent="0.2">
      <c r="A154" t="s">
        <v>251</v>
      </c>
    </row>
    <row r="155" spans="1:1" ht="12.75" x14ac:dyDescent="0.2">
      <c r="A155" t="s">
        <v>252</v>
      </c>
    </row>
    <row r="156" spans="1:1" ht="12.75" x14ac:dyDescent="0.2">
      <c r="A156" t="s">
        <v>253</v>
      </c>
    </row>
    <row r="157" spans="1:1" ht="12.75" x14ac:dyDescent="0.2">
      <c r="A157" t="s">
        <v>254</v>
      </c>
    </row>
    <row r="158" spans="1:1" ht="12.75" x14ac:dyDescent="0.2">
      <c r="A158" t="s">
        <v>255</v>
      </c>
    </row>
    <row r="159" spans="1:1" ht="12.75" x14ac:dyDescent="0.2">
      <c r="A159" t="s">
        <v>256</v>
      </c>
    </row>
    <row r="160" spans="1:1" ht="12.75" x14ac:dyDescent="0.2">
      <c r="A160" t="s">
        <v>257</v>
      </c>
    </row>
    <row r="161" spans="1:1" ht="12.75" x14ac:dyDescent="0.2">
      <c r="A161" t="s">
        <v>258</v>
      </c>
    </row>
    <row r="162" spans="1:1" ht="12.75" x14ac:dyDescent="0.2">
      <c r="A162" t="s">
        <v>259</v>
      </c>
    </row>
    <row r="163" spans="1:1" ht="12.75" x14ac:dyDescent="0.2">
      <c r="A163" t="s">
        <v>260</v>
      </c>
    </row>
    <row r="164" spans="1:1" ht="12.75" x14ac:dyDescent="0.2">
      <c r="A164" t="s">
        <v>261</v>
      </c>
    </row>
    <row r="165" spans="1:1" ht="12.75" x14ac:dyDescent="0.2">
      <c r="A165" t="s">
        <v>262</v>
      </c>
    </row>
    <row r="166" spans="1:1" ht="12.75" x14ac:dyDescent="0.2">
      <c r="A166" t="s">
        <v>263</v>
      </c>
    </row>
    <row r="167" spans="1:1" ht="12.75" x14ac:dyDescent="0.2">
      <c r="A167" t="s">
        <v>264</v>
      </c>
    </row>
    <row r="168" spans="1:1" ht="12.75" x14ac:dyDescent="0.2">
      <c r="A168" t="s">
        <v>265</v>
      </c>
    </row>
    <row r="169" spans="1:1" ht="12.75" x14ac:dyDescent="0.2">
      <c r="A169" t="s">
        <v>266</v>
      </c>
    </row>
    <row r="170" spans="1:1" ht="12.75" x14ac:dyDescent="0.2">
      <c r="A170" t="s">
        <v>267</v>
      </c>
    </row>
    <row r="171" spans="1:1" ht="12.75" x14ac:dyDescent="0.2">
      <c r="A171" t="s">
        <v>268</v>
      </c>
    </row>
    <row r="172" spans="1:1" ht="12.75" x14ac:dyDescent="0.2">
      <c r="A172" t="s">
        <v>269</v>
      </c>
    </row>
    <row r="173" spans="1:1" ht="12.75" x14ac:dyDescent="0.2">
      <c r="A173" t="s">
        <v>270</v>
      </c>
    </row>
    <row r="174" spans="1:1" ht="12.75" x14ac:dyDescent="0.2">
      <c r="A174" t="s">
        <v>271</v>
      </c>
    </row>
    <row r="175" spans="1:1" ht="12.75" x14ac:dyDescent="0.2">
      <c r="A175" t="s">
        <v>272</v>
      </c>
    </row>
    <row r="176" spans="1:1" ht="12.75" x14ac:dyDescent="0.2">
      <c r="A176" t="s">
        <v>273</v>
      </c>
    </row>
    <row r="177" spans="1:1" ht="12.75" x14ac:dyDescent="0.2">
      <c r="A177" t="s">
        <v>274</v>
      </c>
    </row>
    <row r="178" spans="1:1" ht="12.75" x14ac:dyDescent="0.2">
      <c r="A178" t="s">
        <v>275</v>
      </c>
    </row>
    <row r="179" spans="1:1" ht="12.75" x14ac:dyDescent="0.2">
      <c r="A179" t="s">
        <v>276</v>
      </c>
    </row>
    <row r="180" spans="1:1" ht="12.75" x14ac:dyDescent="0.2">
      <c r="A180" t="s">
        <v>277</v>
      </c>
    </row>
    <row r="181" spans="1:1" ht="12.75" x14ac:dyDescent="0.2">
      <c r="A181" t="s">
        <v>278</v>
      </c>
    </row>
    <row r="182" spans="1:1" ht="12.75" x14ac:dyDescent="0.2">
      <c r="A182" t="s">
        <v>279</v>
      </c>
    </row>
    <row r="183" spans="1:1" ht="12.75" x14ac:dyDescent="0.2">
      <c r="A183" t="s">
        <v>280</v>
      </c>
    </row>
    <row r="184" spans="1:1" ht="12.75" x14ac:dyDescent="0.2">
      <c r="A184" t="s">
        <v>281</v>
      </c>
    </row>
    <row r="185" spans="1:1" ht="12.75" x14ac:dyDescent="0.2">
      <c r="A185" t="s">
        <v>282</v>
      </c>
    </row>
    <row r="186" spans="1:1" ht="12.75" x14ac:dyDescent="0.2">
      <c r="A186" t="s">
        <v>283</v>
      </c>
    </row>
    <row r="187" spans="1:1" ht="12.75" x14ac:dyDescent="0.2">
      <c r="A187" t="s">
        <v>284</v>
      </c>
    </row>
    <row r="188" spans="1:1" ht="12.75" x14ac:dyDescent="0.2">
      <c r="A188" t="s">
        <v>285</v>
      </c>
    </row>
    <row r="189" spans="1:1" ht="12.75" x14ac:dyDescent="0.2">
      <c r="A189" t="s">
        <v>286</v>
      </c>
    </row>
    <row r="190" spans="1:1" ht="12.75" x14ac:dyDescent="0.2">
      <c r="A190" t="s">
        <v>287</v>
      </c>
    </row>
    <row r="191" spans="1:1" ht="12.75" x14ac:dyDescent="0.2">
      <c r="A191" t="s">
        <v>288</v>
      </c>
    </row>
    <row r="192" spans="1:1" ht="12.75" x14ac:dyDescent="0.2">
      <c r="A192" t="s">
        <v>289</v>
      </c>
    </row>
    <row r="193" spans="1:1" ht="12.75" x14ac:dyDescent="0.2">
      <c r="A193" t="s">
        <v>290</v>
      </c>
    </row>
    <row r="194" spans="1:1" ht="12.75" x14ac:dyDescent="0.2">
      <c r="A194" t="s">
        <v>291</v>
      </c>
    </row>
    <row r="195" spans="1:1" ht="12.75" x14ac:dyDescent="0.2">
      <c r="A195" t="s">
        <v>292</v>
      </c>
    </row>
    <row r="196" spans="1:1" ht="12.75" x14ac:dyDescent="0.2">
      <c r="A196" t="s">
        <v>293</v>
      </c>
    </row>
    <row r="197" spans="1:1" ht="12.75" x14ac:dyDescent="0.2">
      <c r="A197" t="s">
        <v>294</v>
      </c>
    </row>
    <row r="198" spans="1:1" ht="12.75" x14ac:dyDescent="0.2">
      <c r="A198" t="s">
        <v>295</v>
      </c>
    </row>
    <row r="199" spans="1:1" ht="12.75" x14ac:dyDescent="0.2">
      <c r="A199" t="s">
        <v>296</v>
      </c>
    </row>
    <row r="200" spans="1:1" ht="12.75" x14ac:dyDescent="0.2">
      <c r="A200" t="s">
        <v>297</v>
      </c>
    </row>
    <row r="201" spans="1:1" ht="12.75" x14ac:dyDescent="0.2">
      <c r="A201" t="s">
        <v>298</v>
      </c>
    </row>
    <row r="202" spans="1:1" ht="12.75" x14ac:dyDescent="0.2">
      <c r="A202" t="s">
        <v>299</v>
      </c>
    </row>
    <row r="203" spans="1:1" ht="12.75" x14ac:dyDescent="0.2">
      <c r="A203" t="s">
        <v>300</v>
      </c>
    </row>
    <row r="204" spans="1:1" ht="12.75" x14ac:dyDescent="0.2">
      <c r="A204" t="s">
        <v>301</v>
      </c>
    </row>
    <row r="205" spans="1:1" ht="12.75" x14ac:dyDescent="0.2">
      <c r="A205" t="s">
        <v>302</v>
      </c>
    </row>
    <row r="206" spans="1:1" ht="12.75" x14ac:dyDescent="0.2">
      <c r="A206" t="s">
        <v>303</v>
      </c>
    </row>
    <row r="207" spans="1:1" ht="12.75" x14ac:dyDescent="0.2">
      <c r="A207" t="s">
        <v>304</v>
      </c>
    </row>
    <row r="208" spans="1:1" ht="12.75" x14ac:dyDescent="0.2">
      <c r="A208" t="s">
        <v>305</v>
      </c>
    </row>
    <row r="209" spans="1:1" ht="12.75" x14ac:dyDescent="0.2">
      <c r="A209" t="s">
        <v>306</v>
      </c>
    </row>
    <row r="210" spans="1:1" ht="12.75" x14ac:dyDescent="0.2">
      <c r="A210" t="s">
        <v>307</v>
      </c>
    </row>
    <row r="211" spans="1:1" ht="12.75" x14ac:dyDescent="0.2">
      <c r="A211" t="s">
        <v>308</v>
      </c>
    </row>
    <row r="212" spans="1:1" ht="12.75" x14ac:dyDescent="0.2">
      <c r="A212" t="s">
        <v>309</v>
      </c>
    </row>
    <row r="213" spans="1:1" ht="12.75" x14ac:dyDescent="0.2">
      <c r="A213" t="s">
        <v>310</v>
      </c>
    </row>
    <row r="214" spans="1:1" ht="12.75" x14ac:dyDescent="0.2">
      <c r="A214" t="s">
        <v>311</v>
      </c>
    </row>
    <row r="215" spans="1:1" ht="12.75" x14ac:dyDescent="0.2">
      <c r="A215" t="s">
        <v>312</v>
      </c>
    </row>
    <row r="216" spans="1:1" ht="12.75" x14ac:dyDescent="0.2">
      <c r="A216" t="s">
        <v>313</v>
      </c>
    </row>
    <row r="217" spans="1:1" ht="12.75" x14ac:dyDescent="0.2">
      <c r="A217" t="s">
        <v>314</v>
      </c>
    </row>
    <row r="218" spans="1:1" ht="12.75" x14ac:dyDescent="0.2">
      <c r="A218" t="s">
        <v>315</v>
      </c>
    </row>
    <row r="219" spans="1:1" ht="12.75" x14ac:dyDescent="0.2">
      <c r="A219" t="s">
        <v>316</v>
      </c>
    </row>
    <row r="220" spans="1:1" ht="12.75" x14ac:dyDescent="0.2">
      <c r="A220" t="s">
        <v>317</v>
      </c>
    </row>
    <row r="221" spans="1:1" ht="12.75" x14ac:dyDescent="0.2">
      <c r="A221" t="s">
        <v>318</v>
      </c>
    </row>
    <row r="222" spans="1:1" ht="12.75" x14ac:dyDescent="0.2">
      <c r="A222" t="s">
        <v>319</v>
      </c>
    </row>
    <row r="223" spans="1:1" ht="12.75" x14ac:dyDescent="0.2">
      <c r="A223" t="s">
        <v>320</v>
      </c>
    </row>
    <row r="224" spans="1:1" ht="12.75" x14ac:dyDescent="0.2">
      <c r="A224" t="s">
        <v>321</v>
      </c>
    </row>
    <row r="225" spans="1:1" ht="12.75" x14ac:dyDescent="0.2">
      <c r="A225" t="s">
        <v>322</v>
      </c>
    </row>
    <row r="226" spans="1:1" ht="12.75" x14ac:dyDescent="0.2">
      <c r="A226" t="s">
        <v>323</v>
      </c>
    </row>
    <row r="227" spans="1:1" ht="12.75" x14ac:dyDescent="0.2">
      <c r="A227" t="s">
        <v>324</v>
      </c>
    </row>
    <row r="228" spans="1:1" ht="12.75" x14ac:dyDescent="0.2">
      <c r="A228" t="s">
        <v>325</v>
      </c>
    </row>
    <row r="229" spans="1:1" ht="12.75" x14ac:dyDescent="0.2">
      <c r="A229" t="s">
        <v>326</v>
      </c>
    </row>
    <row r="230" spans="1:1" ht="12.75" x14ac:dyDescent="0.2">
      <c r="A230" t="s">
        <v>327</v>
      </c>
    </row>
    <row r="231" spans="1:1" ht="12.75" x14ac:dyDescent="0.2">
      <c r="A231" t="s">
        <v>328</v>
      </c>
    </row>
    <row r="232" spans="1:1" ht="12.75" x14ac:dyDescent="0.2">
      <c r="A232" t="s">
        <v>329</v>
      </c>
    </row>
    <row r="233" spans="1:1" ht="12.75" x14ac:dyDescent="0.2">
      <c r="A233" t="s">
        <v>330</v>
      </c>
    </row>
    <row r="234" spans="1:1" ht="12.75" x14ac:dyDescent="0.2">
      <c r="A234" t="s">
        <v>331</v>
      </c>
    </row>
    <row r="235" spans="1:1" ht="12.75" x14ac:dyDescent="0.2">
      <c r="A235" t="s">
        <v>332</v>
      </c>
    </row>
    <row r="236" spans="1:1" ht="12.75" x14ac:dyDescent="0.2">
      <c r="A236" t="s">
        <v>333</v>
      </c>
    </row>
    <row r="237" spans="1:1" ht="12.75" x14ac:dyDescent="0.2">
      <c r="A237" t="s">
        <v>334</v>
      </c>
    </row>
    <row r="238" spans="1:1" ht="12.75" x14ac:dyDescent="0.2">
      <c r="A238" t="s">
        <v>335</v>
      </c>
    </row>
    <row r="239" spans="1:1" ht="12.75" x14ac:dyDescent="0.2">
      <c r="A239" t="s">
        <v>336</v>
      </c>
    </row>
    <row r="240" spans="1:1" ht="12.75" x14ac:dyDescent="0.2">
      <c r="A240" t="s">
        <v>337</v>
      </c>
    </row>
    <row r="241" spans="1:1" ht="12.75" x14ac:dyDescent="0.2">
      <c r="A241" t="s">
        <v>338</v>
      </c>
    </row>
    <row r="242" spans="1:1" ht="12.75" x14ac:dyDescent="0.2">
      <c r="A242" t="s">
        <v>339</v>
      </c>
    </row>
    <row r="243" spans="1:1" ht="12.75" x14ac:dyDescent="0.2">
      <c r="A243" t="s">
        <v>340</v>
      </c>
    </row>
    <row r="244" spans="1:1" ht="12.75" x14ac:dyDescent="0.2">
      <c r="A244" t="s">
        <v>341</v>
      </c>
    </row>
    <row r="245" spans="1:1" ht="12.75" x14ac:dyDescent="0.2">
      <c r="A245" t="s">
        <v>342</v>
      </c>
    </row>
    <row r="246" spans="1:1" ht="12.75" x14ac:dyDescent="0.2">
      <c r="A246" t="s">
        <v>343</v>
      </c>
    </row>
    <row r="247" spans="1:1" ht="12.75" x14ac:dyDescent="0.2">
      <c r="A247" t="s">
        <v>344</v>
      </c>
    </row>
    <row r="248" spans="1:1" ht="12.75" x14ac:dyDescent="0.2">
      <c r="A248" t="s">
        <v>345</v>
      </c>
    </row>
    <row r="249" spans="1:1" ht="12.75" x14ac:dyDescent="0.2">
      <c r="A249" t="s">
        <v>346</v>
      </c>
    </row>
    <row r="250" spans="1:1" ht="12.75" x14ac:dyDescent="0.2">
      <c r="A250" t="s">
        <v>347</v>
      </c>
    </row>
    <row r="251" spans="1:1" ht="12.75" x14ac:dyDescent="0.2">
      <c r="A251" t="s">
        <v>348</v>
      </c>
    </row>
    <row r="252" spans="1:1" ht="12.75" x14ac:dyDescent="0.2">
      <c r="A252" t="s">
        <v>349</v>
      </c>
    </row>
    <row r="253" spans="1:1" ht="12.75" x14ac:dyDescent="0.2">
      <c r="A253" t="s">
        <v>350</v>
      </c>
    </row>
    <row r="254" spans="1:1" ht="12.75" x14ac:dyDescent="0.2">
      <c r="A254" t="s">
        <v>351</v>
      </c>
    </row>
    <row r="255" spans="1:1" ht="12.75" x14ac:dyDescent="0.2">
      <c r="A255" t="s">
        <v>352</v>
      </c>
    </row>
    <row r="256" spans="1:1" ht="12.75" x14ac:dyDescent="0.2">
      <c r="A256" t="s">
        <v>353</v>
      </c>
    </row>
    <row r="257" spans="1:1" ht="12.75" x14ac:dyDescent="0.2">
      <c r="A257" t="s">
        <v>354</v>
      </c>
    </row>
    <row r="258" spans="1:1" ht="12.75" x14ac:dyDescent="0.2">
      <c r="A258" t="s">
        <v>355</v>
      </c>
    </row>
    <row r="259" spans="1:1" ht="12.75" x14ac:dyDescent="0.2">
      <c r="A259" t="s">
        <v>356</v>
      </c>
    </row>
    <row r="260" spans="1:1" ht="12.75" x14ac:dyDescent="0.2">
      <c r="A260" t="s">
        <v>357</v>
      </c>
    </row>
    <row r="261" spans="1:1" ht="12.75" x14ac:dyDescent="0.2">
      <c r="A261" t="s">
        <v>358</v>
      </c>
    </row>
    <row r="262" spans="1:1" ht="12.75" x14ac:dyDescent="0.2">
      <c r="A262" t="s">
        <v>359</v>
      </c>
    </row>
    <row r="263" spans="1:1" ht="12.75" x14ac:dyDescent="0.2">
      <c r="A263" t="s">
        <v>360</v>
      </c>
    </row>
    <row r="264" spans="1:1" ht="12.75" x14ac:dyDescent="0.2">
      <c r="A264" t="s">
        <v>361</v>
      </c>
    </row>
    <row r="265" spans="1:1" ht="12.75" x14ac:dyDescent="0.2">
      <c r="A265" t="s">
        <v>362</v>
      </c>
    </row>
    <row r="266" spans="1:1" ht="12.75" x14ac:dyDescent="0.2">
      <c r="A266" t="s">
        <v>363</v>
      </c>
    </row>
    <row r="267" spans="1:1" ht="12.75" x14ac:dyDescent="0.2">
      <c r="A267" t="s">
        <v>364</v>
      </c>
    </row>
    <row r="268" spans="1:1" ht="12.75" x14ac:dyDescent="0.2">
      <c r="A268" t="s">
        <v>365</v>
      </c>
    </row>
    <row r="269" spans="1:1" ht="12.75" x14ac:dyDescent="0.2">
      <c r="A269" t="s">
        <v>366</v>
      </c>
    </row>
    <row r="270" spans="1:1" ht="12.75" x14ac:dyDescent="0.2">
      <c r="A270" t="s">
        <v>367</v>
      </c>
    </row>
    <row r="271" spans="1:1" ht="12.75" x14ac:dyDescent="0.2">
      <c r="A271" t="s">
        <v>368</v>
      </c>
    </row>
    <row r="272" spans="1:1" ht="12.75" x14ac:dyDescent="0.2">
      <c r="A272" t="s">
        <v>369</v>
      </c>
    </row>
    <row r="273" spans="1:1" ht="12.75" x14ac:dyDescent="0.2">
      <c r="A273" t="s">
        <v>370</v>
      </c>
    </row>
    <row r="274" spans="1:1" ht="12.75" x14ac:dyDescent="0.2">
      <c r="A274" t="s">
        <v>371</v>
      </c>
    </row>
    <row r="275" spans="1:1" ht="12.75" x14ac:dyDescent="0.2">
      <c r="A275" t="s">
        <v>372</v>
      </c>
    </row>
    <row r="276" spans="1:1" ht="12.75" x14ac:dyDescent="0.2">
      <c r="A276" t="s">
        <v>373</v>
      </c>
    </row>
    <row r="277" spans="1:1" ht="12.75" x14ac:dyDescent="0.2">
      <c r="A277" t="s">
        <v>374</v>
      </c>
    </row>
    <row r="278" spans="1:1" ht="12.75" x14ac:dyDescent="0.2">
      <c r="A278" t="s">
        <v>375</v>
      </c>
    </row>
    <row r="279" spans="1:1" ht="12.75" x14ac:dyDescent="0.2">
      <c r="A279" t="s">
        <v>376</v>
      </c>
    </row>
    <row r="280" spans="1:1" ht="12.75" x14ac:dyDescent="0.2">
      <c r="A280" t="s">
        <v>377</v>
      </c>
    </row>
    <row r="281" spans="1:1" ht="12.75" x14ac:dyDescent="0.2">
      <c r="A281" t="s">
        <v>378</v>
      </c>
    </row>
    <row r="282" spans="1:1" ht="12.75" x14ac:dyDescent="0.2">
      <c r="A282" t="s">
        <v>379</v>
      </c>
    </row>
    <row r="283" spans="1:1" ht="12.75" x14ac:dyDescent="0.2">
      <c r="A283" t="s">
        <v>380</v>
      </c>
    </row>
    <row r="284" spans="1:1" ht="12.75" x14ac:dyDescent="0.2">
      <c r="A284" t="s">
        <v>381</v>
      </c>
    </row>
    <row r="285" spans="1:1" ht="12.75" x14ac:dyDescent="0.2">
      <c r="A285" t="s">
        <v>382</v>
      </c>
    </row>
    <row r="286" spans="1:1" ht="12.75" x14ac:dyDescent="0.2">
      <c r="A286" t="s">
        <v>383</v>
      </c>
    </row>
    <row r="287" spans="1:1" ht="12.75" x14ac:dyDescent="0.2">
      <c r="A287" t="s">
        <v>384</v>
      </c>
    </row>
    <row r="288" spans="1:1" ht="12.75" x14ac:dyDescent="0.2">
      <c r="A288" t="s">
        <v>385</v>
      </c>
    </row>
    <row r="289" spans="1:1" ht="12.75" x14ac:dyDescent="0.2">
      <c r="A289" t="s">
        <v>386</v>
      </c>
    </row>
    <row r="290" spans="1:1" ht="12.75" x14ac:dyDescent="0.2">
      <c r="A290" t="s">
        <v>387</v>
      </c>
    </row>
    <row r="291" spans="1:1" ht="12.75" x14ac:dyDescent="0.2">
      <c r="A291" t="s">
        <v>388</v>
      </c>
    </row>
    <row r="292" spans="1:1" ht="12.75" x14ac:dyDescent="0.2">
      <c r="A292" t="s">
        <v>389</v>
      </c>
    </row>
    <row r="293" spans="1:1" ht="12.75" x14ac:dyDescent="0.2">
      <c r="A293" t="s">
        <v>390</v>
      </c>
    </row>
    <row r="294" spans="1:1" ht="12.75" x14ac:dyDescent="0.2">
      <c r="A294" t="s">
        <v>391</v>
      </c>
    </row>
    <row r="295" spans="1:1" ht="12.75" x14ac:dyDescent="0.2">
      <c r="A295" t="s">
        <v>392</v>
      </c>
    </row>
    <row r="296" spans="1:1" ht="12.75" x14ac:dyDescent="0.2">
      <c r="A296" t="s">
        <v>393</v>
      </c>
    </row>
    <row r="297" spans="1:1" ht="12.75" x14ac:dyDescent="0.2">
      <c r="A297" t="s">
        <v>394</v>
      </c>
    </row>
    <row r="298" spans="1:1" ht="12.75" x14ac:dyDescent="0.2">
      <c r="A298" t="s">
        <v>395</v>
      </c>
    </row>
    <row r="299" spans="1:1" ht="12.75" x14ac:dyDescent="0.2">
      <c r="A299" t="s">
        <v>396</v>
      </c>
    </row>
    <row r="300" spans="1:1" ht="12.75" x14ac:dyDescent="0.2">
      <c r="A300" t="s">
        <v>397</v>
      </c>
    </row>
    <row r="301" spans="1:1" ht="12.75" x14ac:dyDescent="0.2">
      <c r="A301" t="s">
        <v>398</v>
      </c>
    </row>
    <row r="302" spans="1:1" ht="12.75" x14ac:dyDescent="0.2">
      <c r="A302" t="s">
        <v>399</v>
      </c>
    </row>
    <row r="303" spans="1:1" ht="12.75" x14ac:dyDescent="0.2">
      <c r="A303" t="s">
        <v>400</v>
      </c>
    </row>
    <row r="304" spans="1:1" ht="12.75" x14ac:dyDescent="0.2">
      <c r="A304" t="s">
        <v>401</v>
      </c>
    </row>
    <row r="305" spans="1:1" ht="12.75" x14ac:dyDescent="0.2">
      <c r="A305" t="s">
        <v>402</v>
      </c>
    </row>
    <row r="306" spans="1:1" ht="12.75" x14ac:dyDescent="0.2">
      <c r="A306" t="s">
        <v>403</v>
      </c>
    </row>
    <row r="307" spans="1:1" ht="12.75" x14ac:dyDescent="0.2">
      <c r="A307" t="s">
        <v>404</v>
      </c>
    </row>
    <row r="308" spans="1:1" ht="12.75" x14ac:dyDescent="0.2">
      <c r="A308" t="s">
        <v>405</v>
      </c>
    </row>
    <row r="309" spans="1:1" ht="12.75" x14ac:dyDescent="0.2">
      <c r="A309" t="s">
        <v>406</v>
      </c>
    </row>
    <row r="310" spans="1:1" ht="12.75" x14ac:dyDescent="0.2">
      <c r="A310" t="s">
        <v>407</v>
      </c>
    </row>
    <row r="311" spans="1:1" ht="12.75" x14ac:dyDescent="0.2">
      <c r="A311" t="s">
        <v>408</v>
      </c>
    </row>
    <row r="312" spans="1:1" ht="12.75" x14ac:dyDescent="0.2">
      <c r="A312" t="s">
        <v>409</v>
      </c>
    </row>
    <row r="313" spans="1:1" ht="12.75" x14ac:dyDescent="0.2">
      <c r="A313" t="s">
        <v>410</v>
      </c>
    </row>
    <row r="314" spans="1:1" ht="12.75" x14ac:dyDescent="0.2">
      <c r="A314" t="s">
        <v>411</v>
      </c>
    </row>
    <row r="315" spans="1:1" ht="12.75" x14ac:dyDescent="0.2">
      <c r="A315" t="s">
        <v>412</v>
      </c>
    </row>
    <row r="316" spans="1:1" ht="12.75" x14ac:dyDescent="0.2">
      <c r="A316" t="s">
        <v>413</v>
      </c>
    </row>
    <row r="317" spans="1:1" ht="12.75" x14ac:dyDescent="0.2">
      <c r="A317" t="s">
        <v>414</v>
      </c>
    </row>
    <row r="318" spans="1:1" ht="12.75" x14ac:dyDescent="0.2">
      <c r="A318" t="s">
        <v>415</v>
      </c>
    </row>
    <row r="319" spans="1:1" ht="12.75" x14ac:dyDescent="0.2">
      <c r="A319" t="s">
        <v>416</v>
      </c>
    </row>
    <row r="320" spans="1:1" ht="12.75" x14ac:dyDescent="0.2">
      <c r="A320" t="s">
        <v>417</v>
      </c>
    </row>
    <row r="321" spans="1:1" ht="12.75" x14ac:dyDescent="0.2">
      <c r="A321" t="s">
        <v>418</v>
      </c>
    </row>
    <row r="322" spans="1:1" ht="12.75" x14ac:dyDescent="0.2">
      <c r="A322" t="s">
        <v>419</v>
      </c>
    </row>
    <row r="323" spans="1:1" ht="12.75" x14ac:dyDescent="0.2">
      <c r="A323" t="s">
        <v>420</v>
      </c>
    </row>
    <row r="324" spans="1:1" ht="12.75" x14ac:dyDescent="0.2">
      <c r="A324" t="s">
        <v>421</v>
      </c>
    </row>
    <row r="325" spans="1:1" ht="12.75" x14ac:dyDescent="0.2">
      <c r="A325" t="s">
        <v>422</v>
      </c>
    </row>
    <row r="326" spans="1:1" ht="12.75" x14ac:dyDescent="0.2">
      <c r="A326" t="s">
        <v>423</v>
      </c>
    </row>
    <row r="327" spans="1:1" ht="12.75" x14ac:dyDescent="0.2">
      <c r="A327" t="s">
        <v>424</v>
      </c>
    </row>
    <row r="328" spans="1:1" ht="12.75" x14ac:dyDescent="0.2">
      <c r="A328" t="s">
        <v>425</v>
      </c>
    </row>
    <row r="329" spans="1:1" ht="12.75" x14ac:dyDescent="0.2">
      <c r="A329" t="s">
        <v>426</v>
      </c>
    </row>
    <row r="330" spans="1:1" ht="12.75" x14ac:dyDescent="0.2">
      <c r="A330" t="s">
        <v>427</v>
      </c>
    </row>
    <row r="331" spans="1:1" ht="12.75" x14ac:dyDescent="0.2">
      <c r="A331" t="s">
        <v>428</v>
      </c>
    </row>
    <row r="332" spans="1:1" ht="12.75" x14ac:dyDescent="0.2">
      <c r="A332" t="s">
        <v>429</v>
      </c>
    </row>
    <row r="333" spans="1:1" ht="12.75" x14ac:dyDescent="0.2">
      <c r="A333" t="s">
        <v>430</v>
      </c>
    </row>
    <row r="334" spans="1:1" ht="12.75" x14ac:dyDescent="0.2">
      <c r="A334" t="s">
        <v>431</v>
      </c>
    </row>
    <row r="335" spans="1:1" ht="12.75" x14ac:dyDescent="0.2">
      <c r="A335" t="s">
        <v>432</v>
      </c>
    </row>
    <row r="336" spans="1:1" ht="12.75" x14ac:dyDescent="0.2">
      <c r="A336" t="s">
        <v>433</v>
      </c>
    </row>
    <row r="337" spans="1:1" ht="12.75" x14ac:dyDescent="0.2">
      <c r="A337" t="s">
        <v>434</v>
      </c>
    </row>
    <row r="338" spans="1:1" ht="12.75" x14ac:dyDescent="0.2">
      <c r="A338" t="s">
        <v>435</v>
      </c>
    </row>
    <row r="339" spans="1:1" ht="12.75" x14ac:dyDescent="0.2">
      <c r="A339" t="s">
        <v>436</v>
      </c>
    </row>
    <row r="340" spans="1:1" ht="12.75" x14ac:dyDescent="0.2">
      <c r="A340" t="s">
        <v>437</v>
      </c>
    </row>
    <row r="341" spans="1:1" ht="12.75" x14ac:dyDescent="0.2">
      <c r="A341" t="s">
        <v>438</v>
      </c>
    </row>
    <row r="342" spans="1:1" ht="12.75" x14ac:dyDescent="0.2">
      <c r="A342" t="s">
        <v>439</v>
      </c>
    </row>
    <row r="343" spans="1:1" ht="12.75" x14ac:dyDescent="0.2">
      <c r="A343" t="s">
        <v>440</v>
      </c>
    </row>
    <row r="344" spans="1:1" ht="12.75" x14ac:dyDescent="0.2">
      <c r="A344" t="s">
        <v>441</v>
      </c>
    </row>
    <row r="345" spans="1:1" ht="12.75" x14ac:dyDescent="0.2">
      <c r="A345" t="s">
        <v>442</v>
      </c>
    </row>
    <row r="346" spans="1:1" ht="12.75" x14ac:dyDescent="0.2">
      <c r="A346" t="s">
        <v>443</v>
      </c>
    </row>
    <row r="347" spans="1:1" ht="12.75" x14ac:dyDescent="0.2">
      <c r="A347" t="s">
        <v>444</v>
      </c>
    </row>
    <row r="348" spans="1:1" ht="12.75" x14ac:dyDescent="0.2">
      <c r="A348" t="s">
        <v>445</v>
      </c>
    </row>
    <row r="349" spans="1:1" ht="12.75" x14ac:dyDescent="0.2">
      <c r="A349" t="s">
        <v>446</v>
      </c>
    </row>
    <row r="350" spans="1:1" ht="12.75" x14ac:dyDescent="0.2">
      <c r="A350" t="s">
        <v>447</v>
      </c>
    </row>
    <row r="351" spans="1:1" ht="12.75" x14ac:dyDescent="0.2">
      <c r="A351" t="s">
        <v>448</v>
      </c>
    </row>
    <row r="352" spans="1:1" ht="12.75" x14ac:dyDescent="0.2">
      <c r="A352" t="s">
        <v>449</v>
      </c>
    </row>
    <row r="353" spans="1:1" ht="12.75" x14ac:dyDescent="0.2">
      <c r="A353" t="s">
        <v>450</v>
      </c>
    </row>
    <row r="354" spans="1:1" ht="12.75" x14ac:dyDescent="0.2">
      <c r="A354" t="s">
        <v>451</v>
      </c>
    </row>
    <row r="355" spans="1:1" ht="12.75" x14ac:dyDescent="0.2">
      <c r="A355" t="s">
        <v>452</v>
      </c>
    </row>
    <row r="356" spans="1:1" ht="12.75" x14ac:dyDescent="0.2">
      <c r="A356" t="s">
        <v>453</v>
      </c>
    </row>
    <row r="357" spans="1:1" ht="12.75" x14ac:dyDescent="0.2">
      <c r="A357" t="s">
        <v>454</v>
      </c>
    </row>
    <row r="358" spans="1:1" ht="12.75" x14ac:dyDescent="0.2">
      <c r="A358" t="s">
        <v>455</v>
      </c>
    </row>
    <row r="359" spans="1:1" ht="12.75" x14ac:dyDescent="0.2">
      <c r="A359" t="s">
        <v>456</v>
      </c>
    </row>
    <row r="360" spans="1:1" ht="12.75" x14ac:dyDescent="0.2">
      <c r="A360" t="s">
        <v>457</v>
      </c>
    </row>
    <row r="361" spans="1:1" ht="12.75" x14ac:dyDescent="0.2">
      <c r="A361" t="s">
        <v>458</v>
      </c>
    </row>
    <row r="362" spans="1:1" ht="12.75" x14ac:dyDescent="0.2">
      <c r="A362" t="s">
        <v>459</v>
      </c>
    </row>
    <row r="363" spans="1:1" ht="12.75" x14ac:dyDescent="0.2">
      <c r="A363" t="s">
        <v>460</v>
      </c>
    </row>
    <row r="364" spans="1:1" ht="12.75" x14ac:dyDescent="0.2">
      <c r="A364" t="s">
        <v>461</v>
      </c>
    </row>
    <row r="365" spans="1:1" ht="12.75" x14ac:dyDescent="0.2">
      <c r="A365" t="s">
        <v>462</v>
      </c>
    </row>
    <row r="366" spans="1:1" ht="12.75" x14ac:dyDescent="0.2">
      <c r="A366" t="s">
        <v>463</v>
      </c>
    </row>
    <row r="367" spans="1:1" ht="12.75" x14ac:dyDescent="0.2">
      <c r="A367" t="s">
        <v>464</v>
      </c>
    </row>
    <row r="368" spans="1:1" ht="12.75" x14ac:dyDescent="0.2">
      <c r="A368" t="s">
        <v>465</v>
      </c>
    </row>
    <row r="369" spans="1:1" ht="12.75" x14ac:dyDescent="0.2">
      <c r="A369" t="s">
        <v>466</v>
      </c>
    </row>
    <row r="370" spans="1:1" ht="12.75" x14ac:dyDescent="0.2">
      <c r="A370" t="s">
        <v>467</v>
      </c>
    </row>
    <row r="371" spans="1:1" ht="12.75" x14ac:dyDescent="0.2">
      <c r="A371" t="s">
        <v>468</v>
      </c>
    </row>
    <row r="372" spans="1:1" ht="12.75" x14ac:dyDescent="0.2">
      <c r="A372" t="s">
        <v>469</v>
      </c>
    </row>
    <row r="373" spans="1:1" ht="12.75" x14ac:dyDescent="0.2">
      <c r="A373" t="s">
        <v>470</v>
      </c>
    </row>
    <row r="374" spans="1:1" ht="12.75" x14ac:dyDescent="0.2">
      <c r="A374" t="s">
        <v>471</v>
      </c>
    </row>
    <row r="375" spans="1:1" ht="12.75" x14ac:dyDescent="0.2">
      <c r="A375" t="s">
        <v>472</v>
      </c>
    </row>
    <row r="376" spans="1:1" ht="12.75" x14ac:dyDescent="0.2">
      <c r="A376" t="s">
        <v>473</v>
      </c>
    </row>
    <row r="377" spans="1:1" ht="12.75" x14ac:dyDescent="0.2">
      <c r="A377" t="s">
        <v>474</v>
      </c>
    </row>
    <row r="378" spans="1:1" ht="12.75" x14ac:dyDescent="0.2">
      <c r="A378" t="s">
        <v>475</v>
      </c>
    </row>
    <row r="379" spans="1:1" ht="12.75" x14ac:dyDescent="0.2">
      <c r="A379" t="s">
        <v>476</v>
      </c>
    </row>
    <row r="380" spans="1:1" ht="12.75" x14ac:dyDescent="0.2">
      <c r="A380" t="s">
        <v>477</v>
      </c>
    </row>
    <row r="381" spans="1:1" ht="12.75" x14ac:dyDescent="0.2">
      <c r="A381" t="s">
        <v>478</v>
      </c>
    </row>
    <row r="382" spans="1:1" ht="12.75" x14ac:dyDescent="0.2">
      <c r="A382" t="s">
        <v>479</v>
      </c>
    </row>
    <row r="383" spans="1:1" ht="12.75" x14ac:dyDescent="0.2">
      <c r="A383" t="s">
        <v>480</v>
      </c>
    </row>
    <row r="384" spans="1:1" ht="12.75" x14ac:dyDescent="0.2">
      <c r="A384" t="s">
        <v>481</v>
      </c>
    </row>
    <row r="385" spans="1:1" ht="12.75" x14ac:dyDescent="0.2">
      <c r="A385" t="s">
        <v>482</v>
      </c>
    </row>
    <row r="386" spans="1:1" ht="12.75" x14ac:dyDescent="0.2">
      <c r="A386" t="s">
        <v>483</v>
      </c>
    </row>
    <row r="387" spans="1:1" ht="12.75" x14ac:dyDescent="0.2">
      <c r="A387" t="s">
        <v>484</v>
      </c>
    </row>
    <row r="388" spans="1:1" ht="12.75" x14ac:dyDescent="0.2">
      <c r="A388" t="s">
        <v>485</v>
      </c>
    </row>
    <row r="389" spans="1:1" ht="12.75" x14ac:dyDescent="0.2">
      <c r="A389" t="s">
        <v>486</v>
      </c>
    </row>
    <row r="390" spans="1:1" ht="12.75" x14ac:dyDescent="0.2">
      <c r="A390" t="s">
        <v>487</v>
      </c>
    </row>
    <row r="391" spans="1:1" ht="12.75" x14ac:dyDescent="0.2">
      <c r="A391" t="s">
        <v>488</v>
      </c>
    </row>
    <row r="392" spans="1:1" ht="12.75" x14ac:dyDescent="0.2">
      <c r="A392" t="s">
        <v>489</v>
      </c>
    </row>
    <row r="393" spans="1:1" ht="12.75" x14ac:dyDescent="0.2">
      <c r="A393" t="s">
        <v>490</v>
      </c>
    </row>
    <row r="394" spans="1:1" ht="12.75" x14ac:dyDescent="0.2">
      <c r="A394" t="s">
        <v>491</v>
      </c>
    </row>
    <row r="395" spans="1:1" ht="12.75" x14ac:dyDescent="0.2">
      <c r="A395" t="s">
        <v>492</v>
      </c>
    </row>
    <row r="396" spans="1:1" ht="12.75" x14ac:dyDescent="0.2">
      <c r="A396" t="s">
        <v>493</v>
      </c>
    </row>
    <row r="397" spans="1:1" ht="12.75" x14ac:dyDescent="0.2">
      <c r="A397" t="s">
        <v>494</v>
      </c>
    </row>
    <row r="398" spans="1:1" ht="12.75" x14ac:dyDescent="0.2">
      <c r="A398" t="s">
        <v>495</v>
      </c>
    </row>
    <row r="399" spans="1:1" ht="12.75" x14ac:dyDescent="0.2">
      <c r="A399" t="s">
        <v>496</v>
      </c>
    </row>
    <row r="400" spans="1:1" ht="12.75" x14ac:dyDescent="0.2">
      <c r="A400" t="s">
        <v>497</v>
      </c>
    </row>
    <row r="401" spans="1:1" ht="12.75" x14ac:dyDescent="0.2">
      <c r="A401" t="s">
        <v>498</v>
      </c>
    </row>
    <row r="402" spans="1:1" ht="12.75" x14ac:dyDescent="0.2">
      <c r="A402" t="s">
        <v>499</v>
      </c>
    </row>
    <row r="403" spans="1:1" ht="12.75" x14ac:dyDescent="0.2">
      <c r="A403" t="s">
        <v>500</v>
      </c>
    </row>
    <row r="404" spans="1:1" ht="12.75" x14ac:dyDescent="0.2">
      <c r="A404" t="s">
        <v>501</v>
      </c>
    </row>
    <row r="405" spans="1:1" ht="12.75" x14ac:dyDescent="0.2">
      <c r="A405" t="s">
        <v>502</v>
      </c>
    </row>
    <row r="406" spans="1:1" ht="12.75" x14ac:dyDescent="0.2">
      <c r="A406" t="s">
        <v>503</v>
      </c>
    </row>
    <row r="407" spans="1:1" ht="12.75" x14ac:dyDescent="0.2">
      <c r="A407" t="s">
        <v>504</v>
      </c>
    </row>
    <row r="408" spans="1:1" ht="12.75" x14ac:dyDescent="0.2">
      <c r="A408" t="s">
        <v>505</v>
      </c>
    </row>
    <row r="409" spans="1:1" ht="12.75" x14ac:dyDescent="0.2">
      <c r="A409" t="s">
        <v>506</v>
      </c>
    </row>
    <row r="410" spans="1:1" ht="12.75" x14ac:dyDescent="0.2">
      <c r="A410" t="s">
        <v>507</v>
      </c>
    </row>
    <row r="411" spans="1:1" ht="12.75" x14ac:dyDescent="0.2">
      <c r="A411" t="s">
        <v>508</v>
      </c>
    </row>
    <row r="412" spans="1:1" ht="12.75" x14ac:dyDescent="0.2">
      <c r="A412" t="s">
        <v>509</v>
      </c>
    </row>
    <row r="413" spans="1:1" ht="12.75" x14ac:dyDescent="0.2">
      <c r="A413" t="s">
        <v>510</v>
      </c>
    </row>
    <row r="414" spans="1:1" ht="12.75" x14ac:dyDescent="0.2">
      <c r="A414" t="s">
        <v>511</v>
      </c>
    </row>
    <row r="415" spans="1:1" ht="12.75" x14ac:dyDescent="0.2">
      <c r="A415" t="s">
        <v>512</v>
      </c>
    </row>
    <row r="416" spans="1:1" ht="12.75" x14ac:dyDescent="0.2">
      <c r="A416" t="s">
        <v>513</v>
      </c>
    </row>
    <row r="417" spans="1:1" ht="12.75" x14ac:dyDescent="0.2">
      <c r="A417" t="s">
        <v>514</v>
      </c>
    </row>
    <row r="418" spans="1:1" ht="12.75" x14ac:dyDescent="0.2">
      <c r="A418" t="s">
        <v>515</v>
      </c>
    </row>
    <row r="419" spans="1:1" ht="12.75" x14ac:dyDescent="0.2">
      <c r="A419" t="s">
        <v>516</v>
      </c>
    </row>
    <row r="420" spans="1:1" ht="12.75" x14ac:dyDescent="0.2">
      <c r="A420" t="s">
        <v>517</v>
      </c>
    </row>
    <row r="421" spans="1:1" ht="12.75" x14ac:dyDescent="0.2">
      <c r="A421" t="s">
        <v>518</v>
      </c>
    </row>
    <row r="422" spans="1:1" ht="12.75" x14ac:dyDescent="0.2">
      <c r="A422" t="s">
        <v>519</v>
      </c>
    </row>
    <row r="423" spans="1:1" ht="12.75" x14ac:dyDescent="0.2">
      <c r="A423" t="s">
        <v>520</v>
      </c>
    </row>
    <row r="424" spans="1:1" ht="12.75" x14ac:dyDescent="0.2">
      <c r="A424" t="s">
        <v>521</v>
      </c>
    </row>
    <row r="425" spans="1:1" ht="12.75" x14ac:dyDescent="0.2">
      <c r="A425"/>
    </row>
  </sheetData>
  <sheetProtection algorithmName="SHA-512" hashValue="fJgnI1duw3aR/L39rodkhZa7nPX2sgCnaG/MzAMl88JtcN1mHZUNwLlAL83BdGuatIV1TbawnBNK/dNTZsWS2w==" saltValue="FC1oLVnxyjUKh8477wg2s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topLeftCell="G1" workbookViewId="0">
      <selection activeCell="H3" sqref="H3"/>
    </sheetView>
  </sheetViews>
  <sheetFormatPr defaultRowHeight="12.75" x14ac:dyDescent="0.2"/>
  <cols>
    <col min="1" max="1" width="29.28515625" customWidth="1"/>
    <col min="2" max="11" width="15.7109375" customWidth="1"/>
  </cols>
  <sheetData>
    <row r="1" spans="1:11" ht="13.5" thickTop="1" x14ac:dyDescent="0.2">
      <c r="B1" s="7"/>
      <c r="C1" s="8"/>
      <c r="D1" s="9" t="s">
        <v>21</v>
      </c>
      <c r="E1" s="9"/>
      <c r="F1" s="8"/>
      <c r="G1" s="7"/>
      <c r="H1" s="2"/>
      <c r="I1" s="9" t="s">
        <v>22</v>
      </c>
      <c r="J1" s="9"/>
      <c r="K1" s="10"/>
    </row>
    <row r="2" spans="1:11" x14ac:dyDescent="0.2">
      <c r="B2" s="11"/>
      <c r="C2" s="12"/>
      <c r="D2" s="6" t="s">
        <v>23</v>
      </c>
      <c r="E2" s="41"/>
      <c r="F2" s="12"/>
      <c r="G2" s="11"/>
      <c r="H2" s="13" t="s">
        <v>23</v>
      </c>
      <c r="I2" s="44"/>
      <c r="J2" s="44"/>
      <c r="K2" s="14"/>
    </row>
    <row r="3" spans="1:11" x14ac:dyDescent="0.2">
      <c r="A3" s="25" t="s">
        <v>24</v>
      </c>
      <c r="B3" s="28" t="e">
        <f t="shared" ref="B3:K3" si="0">SUM(B6:B105)</f>
        <v>#REF!</v>
      </c>
      <c r="C3" s="28" t="e">
        <f t="shared" si="0"/>
        <v>#REF!</v>
      </c>
      <c r="D3" s="28" t="e">
        <f t="shared" si="0"/>
        <v>#REF!</v>
      </c>
      <c r="E3" s="28" t="e">
        <f t="shared" si="0"/>
        <v>#REF!</v>
      </c>
      <c r="F3" s="29" t="e">
        <f t="shared" si="0"/>
        <v>#REF!</v>
      </c>
      <c r="G3" s="30" t="e">
        <f t="shared" si="0"/>
        <v>#REF!</v>
      </c>
      <c r="H3" s="28" t="e">
        <f t="shared" si="0"/>
        <v>#REF!</v>
      </c>
      <c r="I3" s="28" t="e">
        <f t="shared" si="0"/>
        <v>#REF!</v>
      </c>
      <c r="J3" s="28" t="e">
        <f t="shared" si="0"/>
        <v>#REF!</v>
      </c>
      <c r="K3" s="31" t="e">
        <f t="shared" si="0"/>
        <v>#REF!</v>
      </c>
    </row>
    <row r="4" spans="1:11" ht="13.5" thickBot="1" x14ac:dyDescent="0.25">
      <c r="B4" s="15" t="s">
        <v>25</v>
      </c>
      <c r="C4" s="15" t="s">
        <v>26</v>
      </c>
      <c r="D4" s="16" t="s">
        <v>27</v>
      </c>
      <c r="E4" s="42" t="s">
        <v>28</v>
      </c>
      <c r="F4" s="3" t="s">
        <v>28</v>
      </c>
      <c r="G4" s="17" t="s">
        <v>25</v>
      </c>
      <c r="H4" s="17" t="s">
        <v>26</v>
      </c>
      <c r="I4" s="16" t="s">
        <v>27</v>
      </c>
      <c r="J4" s="16" t="s">
        <v>28</v>
      </c>
      <c r="K4" s="18" t="s">
        <v>28</v>
      </c>
    </row>
    <row r="5" spans="1:11" ht="13.5" thickTop="1" x14ac:dyDescent="0.2">
      <c r="A5" s="27" t="s">
        <v>29</v>
      </c>
      <c r="B5" s="19" t="s">
        <v>30</v>
      </c>
      <c r="C5" s="19" t="s">
        <v>31</v>
      </c>
      <c r="D5" s="20" t="s">
        <v>31</v>
      </c>
      <c r="E5" s="43" t="s">
        <v>32</v>
      </c>
      <c r="F5" s="21" t="s">
        <v>33</v>
      </c>
      <c r="G5" s="22" t="s">
        <v>30</v>
      </c>
      <c r="H5" s="22" t="s">
        <v>31</v>
      </c>
      <c r="I5" s="20" t="s">
        <v>31</v>
      </c>
      <c r="J5" s="20" t="s">
        <v>32</v>
      </c>
      <c r="K5" s="23" t="s">
        <v>33</v>
      </c>
    </row>
    <row r="6" spans="1:11" x14ac:dyDescent="0.2">
      <c r="A6" s="26" t="str">
        <f>IF('Option A'!B10="","",'Option A'!B10)</f>
        <v/>
      </c>
      <c r="B6" s="24" t="e">
        <f>IF('Option A'!#REF!="","",'Option A'!#REF!)</f>
        <v>#REF!</v>
      </c>
      <c r="C6" s="24" t="str">
        <f>IF('Option A'!D10="","",'Option A'!#REF!)</f>
        <v/>
      </c>
      <c r="D6" s="24" t="e">
        <f>IF('Option A'!#REF!="","",'Option A'!#REF!)</f>
        <v>#REF!</v>
      </c>
      <c r="E6" s="24" t="e">
        <f>IF('Option A'!#REF!="","",'Option A'!#REF!)</f>
        <v>#REF!</v>
      </c>
      <c r="F6" s="24" t="e">
        <f>IF('Option A'!#REF!="","",'Option A'!#REF!)</f>
        <v>#REF!</v>
      </c>
      <c r="G6" s="24" t="e">
        <f>IF('Option A'!#REF!="","",'Option A'!#REF!)</f>
        <v>#REF!</v>
      </c>
      <c r="H6" s="24" t="str">
        <f>IF('Option A'!D10="","",'Option A'!#REF!)</f>
        <v/>
      </c>
      <c r="I6" s="24" t="e">
        <f>IF('Option A'!#REF!="","",'Option A'!#REF!)</f>
        <v>#REF!</v>
      </c>
      <c r="J6" s="24" t="e">
        <f>IF('Option A'!#REF!="","",'Option A'!#REF!)</f>
        <v>#REF!</v>
      </c>
      <c r="K6" s="24" t="e">
        <f>IF('Option A'!#REF!="","",'Option A'!#REF!)</f>
        <v>#REF!</v>
      </c>
    </row>
    <row r="7" spans="1:11" x14ac:dyDescent="0.2">
      <c r="A7" s="26" t="str">
        <f>IF('Option A'!B11="","",'Option A'!B11)</f>
        <v/>
      </c>
      <c r="B7" s="24" t="e">
        <f>IF('Option A'!#REF!="","",'Option A'!#REF!)</f>
        <v>#REF!</v>
      </c>
      <c r="C7" s="24" t="str">
        <f>IF('Option A'!D11="","",'Option A'!#REF!)</f>
        <v/>
      </c>
      <c r="D7" s="24" t="e">
        <f>IF('Option A'!#REF!="","",'Option A'!#REF!)</f>
        <v>#REF!</v>
      </c>
      <c r="E7" s="24" t="e">
        <f>IF('Option A'!#REF!="","",'Option A'!#REF!)</f>
        <v>#REF!</v>
      </c>
      <c r="F7" s="24" t="e">
        <f>IF('Option A'!#REF!="","",'Option A'!#REF!)</f>
        <v>#REF!</v>
      </c>
      <c r="G7" s="24" t="e">
        <f>IF('Option A'!#REF!="","",'Option A'!#REF!)</f>
        <v>#REF!</v>
      </c>
      <c r="H7" s="24" t="str">
        <f>IF('Option A'!D11="","",'Option A'!#REF!)</f>
        <v/>
      </c>
      <c r="I7" s="24" t="e">
        <f>IF('Option A'!#REF!="","",'Option A'!#REF!)</f>
        <v>#REF!</v>
      </c>
      <c r="J7" s="24" t="e">
        <f>IF('Option A'!#REF!="","",'Option A'!#REF!)</f>
        <v>#REF!</v>
      </c>
      <c r="K7" s="24" t="e">
        <f>IF('Option A'!#REF!="","",'Option A'!#REF!)</f>
        <v>#REF!</v>
      </c>
    </row>
    <row r="8" spans="1:11" x14ac:dyDescent="0.2">
      <c r="A8" s="26" t="str">
        <f>IF('Option A'!B107="","",'Option A'!B107)</f>
        <v/>
      </c>
      <c r="B8" s="24" t="e">
        <f>IF('Option A'!#REF!="","",'Option A'!#REF!)</f>
        <v>#REF!</v>
      </c>
      <c r="C8" s="24" t="str">
        <f>IF('Option A'!D107="","",'Option A'!#REF!)</f>
        <v/>
      </c>
      <c r="D8" s="24" t="e">
        <f>IF('Option A'!#REF!="","",'Option A'!#REF!)</f>
        <v>#REF!</v>
      </c>
      <c r="E8" s="24" t="e">
        <f>IF('Option A'!#REF!="","",'Option A'!#REF!)</f>
        <v>#REF!</v>
      </c>
      <c r="F8" s="24" t="e">
        <f>IF('Option A'!#REF!="","",'Option A'!#REF!)</f>
        <v>#REF!</v>
      </c>
      <c r="G8" s="24" t="e">
        <f>IF('Option A'!#REF!="","",'Option A'!#REF!)</f>
        <v>#REF!</v>
      </c>
      <c r="H8" s="24" t="str">
        <f>IF('Option A'!D107="","",'Option A'!#REF!)</f>
        <v/>
      </c>
      <c r="I8" s="24" t="e">
        <f>IF('Option A'!#REF!="","",'Option A'!#REF!)</f>
        <v>#REF!</v>
      </c>
      <c r="J8" s="24" t="e">
        <f>IF('Option A'!#REF!="","",'Option A'!#REF!)</f>
        <v>#REF!</v>
      </c>
      <c r="K8" s="24" t="e">
        <f>IF('Option A'!#REF!="","",'Option A'!#REF!)</f>
        <v>#REF!</v>
      </c>
    </row>
    <row r="9" spans="1:11" x14ac:dyDescent="0.2">
      <c r="A9" s="26" t="str">
        <f>IF('Option A'!B108="","",'Option A'!B108)</f>
        <v/>
      </c>
      <c r="B9" s="24" t="e">
        <f>IF('Option A'!#REF!="","",'Option A'!#REF!)</f>
        <v>#REF!</v>
      </c>
      <c r="C9" s="24" t="str">
        <f>IF('Option A'!D108="","",'Option A'!#REF!)</f>
        <v/>
      </c>
      <c r="D9" s="24" t="e">
        <f>IF('Option A'!#REF!="","",'Option A'!#REF!)</f>
        <v>#REF!</v>
      </c>
      <c r="E9" s="24" t="e">
        <f>IF('Option A'!#REF!="","",'Option A'!#REF!)</f>
        <v>#REF!</v>
      </c>
      <c r="F9" s="24" t="e">
        <f>IF('Option A'!#REF!="","",'Option A'!#REF!)</f>
        <v>#REF!</v>
      </c>
      <c r="G9" s="24" t="e">
        <f>IF('Option A'!#REF!="","",'Option A'!#REF!)</f>
        <v>#REF!</v>
      </c>
      <c r="H9" s="24" t="str">
        <f>IF('Option A'!D108="","",'Option A'!#REF!)</f>
        <v/>
      </c>
      <c r="I9" s="24" t="e">
        <f>IF('Option A'!#REF!="","",'Option A'!#REF!)</f>
        <v>#REF!</v>
      </c>
      <c r="J9" s="24" t="e">
        <f>IF('Option A'!#REF!="","",'Option A'!#REF!)</f>
        <v>#REF!</v>
      </c>
      <c r="K9" s="24" t="e">
        <f>IF('Option A'!#REF!="","",'Option A'!#REF!)</f>
        <v>#REF!</v>
      </c>
    </row>
    <row r="10" spans="1:11" x14ac:dyDescent="0.2">
      <c r="A10" s="26" t="str">
        <f>IF('Option A'!B109="","",'Option A'!B109)</f>
        <v/>
      </c>
      <c r="B10" s="24" t="e">
        <f>IF('Option A'!#REF!="","",'Option A'!#REF!)</f>
        <v>#REF!</v>
      </c>
      <c r="C10" s="24" t="str">
        <f>IF('Option A'!D109="","",'Option A'!#REF!)</f>
        <v/>
      </c>
      <c r="D10" s="24" t="e">
        <f>IF('Option A'!#REF!="","",'Option A'!#REF!)</f>
        <v>#REF!</v>
      </c>
      <c r="E10" s="24" t="e">
        <f>IF('Option A'!#REF!="","",'Option A'!#REF!)</f>
        <v>#REF!</v>
      </c>
      <c r="F10" s="24" t="e">
        <f>IF('Option A'!#REF!="","",'Option A'!#REF!)</f>
        <v>#REF!</v>
      </c>
      <c r="G10" s="24" t="e">
        <f>IF('Option A'!#REF!="","",'Option A'!#REF!)</f>
        <v>#REF!</v>
      </c>
      <c r="H10" s="24" t="str">
        <f>IF('Option A'!D109="","",'Option A'!#REF!)</f>
        <v/>
      </c>
      <c r="I10" s="24" t="e">
        <f>IF('Option A'!#REF!="","",'Option A'!#REF!)</f>
        <v>#REF!</v>
      </c>
      <c r="J10" s="24" t="e">
        <f>IF('Option A'!#REF!="","",'Option A'!#REF!)</f>
        <v>#REF!</v>
      </c>
      <c r="K10" s="24" t="e">
        <f>IF('Option A'!#REF!="","",'Option A'!#REF!)</f>
        <v>#REF!</v>
      </c>
    </row>
    <row r="11" spans="1:11" x14ac:dyDescent="0.2">
      <c r="A11" s="26" t="str">
        <f>IF('Option A'!B110="","",'Option A'!B110)</f>
        <v/>
      </c>
      <c r="B11" s="24" t="e">
        <f>IF('Option A'!#REF!="","",'Option A'!#REF!)</f>
        <v>#REF!</v>
      </c>
      <c r="C11" s="24" t="str">
        <f>IF('Option A'!D110="","",'Option A'!#REF!)</f>
        <v/>
      </c>
      <c r="D11" s="24" t="e">
        <f>IF('Option A'!#REF!="","",'Option A'!#REF!)</f>
        <v>#REF!</v>
      </c>
      <c r="E11" s="24" t="e">
        <f>IF('Option A'!#REF!="","",'Option A'!#REF!)</f>
        <v>#REF!</v>
      </c>
      <c r="F11" s="24" t="e">
        <f>IF('Option A'!#REF!="","",'Option A'!#REF!)</f>
        <v>#REF!</v>
      </c>
      <c r="G11" s="24" t="e">
        <f>IF('Option A'!#REF!="","",'Option A'!#REF!)</f>
        <v>#REF!</v>
      </c>
      <c r="H11" s="24" t="str">
        <f>IF('Option A'!D110="","",'Option A'!#REF!)</f>
        <v/>
      </c>
      <c r="I11" s="24" t="e">
        <f>IF('Option A'!#REF!="","",'Option A'!#REF!)</f>
        <v>#REF!</v>
      </c>
      <c r="J11" s="24" t="e">
        <f>IF('Option A'!#REF!="","",'Option A'!#REF!)</f>
        <v>#REF!</v>
      </c>
      <c r="K11" s="24" t="e">
        <f>IF('Option A'!#REF!="","",'Option A'!#REF!)</f>
        <v>#REF!</v>
      </c>
    </row>
    <row r="12" spans="1:11" x14ac:dyDescent="0.2">
      <c r="A12" s="26" t="str">
        <f>IF('Option A'!B111="","",'Option A'!B111)</f>
        <v/>
      </c>
      <c r="B12" s="24" t="e">
        <f>IF('Option A'!#REF!="","",'Option A'!#REF!)</f>
        <v>#REF!</v>
      </c>
      <c r="C12" s="24" t="str">
        <f>IF('Option A'!D111="","",'Option A'!#REF!)</f>
        <v/>
      </c>
      <c r="D12" s="24" t="e">
        <f>IF('Option A'!#REF!="","",'Option A'!#REF!)</f>
        <v>#REF!</v>
      </c>
      <c r="E12" s="24" t="e">
        <f>IF('Option A'!#REF!="","",'Option A'!#REF!)</f>
        <v>#REF!</v>
      </c>
      <c r="F12" s="24" t="e">
        <f>IF('Option A'!#REF!="","",'Option A'!#REF!)</f>
        <v>#REF!</v>
      </c>
      <c r="G12" s="24" t="e">
        <f>IF('Option A'!#REF!="","",'Option A'!#REF!)</f>
        <v>#REF!</v>
      </c>
      <c r="H12" s="24" t="str">
        <f>IF('Option A'!D111="","",'Option A'!#REF!)</f>
        <v/>
      </c>
      <c r="I12" s="24" t="e">
        <f>IF('Option A'!#REF!="","",'Option A'!#REF!)</f>
        <v>#REF!</v>
      </c>
      <c r="J12" s="24" t="e">
        <f>IF('Option A'!#REF!="","",'Option A'!#REF!)</f>
        <v>#REF!</v>
      </c>
      <c r="K12" s="24" t="e">
        <f>IF('Option A'!#REF!="","",'Option A'!#REF!)</f>
        <v>#REF!</v>
      </c>
    </row>
    <row r="13" spans="1:11" x14ac:dyDescent="0.2">
      <c r="A13" s="26" t="str">
        <f>IF('Option A'!B112="","",'Option A'!B112)</f>
        <v/>
      </c>
      <c r="B13" s="24" t="e">
        <f>IF('Option A'!#REF!="","",'Option A'!#REF!)</f>
        <v>#REF!</v>
      </c>
      <c r="C13" s="24" t="str">
        <f>IF('Option A'!D112="","",'Option A'!#REF!)</f>
        <v/>
      </c>
      <c r="D13" s="24" t="e">
        <f>IF('Option A'!#REF!="","",'Option A'!#REF!)</f>
        <v>#REF!</v>
      </c>
      <c r="E13" s="24" t="e">
        <f>IF('Option A'!#REF!="","",'Option A'!#REF!)</f>
        <v>#REF!</v>
      </c>
      <c r="F13" s="24" t="e">
        <f>IF('Option A'!#REF!="","",'Option A'!#REF!)</f>
        <v>#REF!</v>
      </c>
      <c r="G13" s="24" t="e">
        <f>IF('Option A'!#REF!="","",'Option A'!#REF!)</f>
        <v>#REF!</v>
      </c>
      <c r="H13" s="24" t="str">
        <f>IF('Option A'!D112="","",'Option A'!#REF!)</f>
        <v/>
      </c>
      <c r="I13" s="24" t="e">
        <f>IF('Option A'!#REF!="","",'Option A'!#REF!)</f>
        <v>#REF!</v>
      </c>
      <c r="J13" s="24" t="e">
        <f>IF('Option A'!#REF!="","",'Option A'!#REF!)</f>
        <v>#REF!</v>
      </c>
      <c r="K13" s="24" t="e">
        <f>IF('Option A'!#REF!="","",'Option A'!#REF!)</f>
        <v>#REF!</v>
      </c>
    </row>
    <row r="14" spans="1:11" x14ac:dyDescent="0.2">
      <c r="A14" s="26" t="str">
        <f>IF('Option A'!B113="","",'Option A'!B113)</f>
        <v/>
      </c>
      <c r="B14" s="24" t="e">
        <f>IF('Option A'!#REF!="","",'Option A'!#REF!)</f>
        <v>#REF!</v>
      </c>
      <c r="C14" s="24" t="str">
        <f>IF('Option A'!D113="","",'Option A'!#REF!)</f>
        <v/>
      </c>
      <c r="D14" s="24" t="e">
        <f>IF('Option A'!#REF!="","",'Option A'!#REF!)</f>
        <v>#REF!</v>
      </c>
      <c r="E14" s="24" t="e">
        <f>IF('Option A'!#REF!="","",'Option A'!#REF!)</f>
        <v>#REF!</v>
      </c>
      <c r="F14" s="24" t="e">
        <f>IF('Option A'!#REF!="","",'Option A'!#REF!)</f>
        <v>#REF!</v>
      </c>
      <c r="G14" s="24" t="e">
        <f>IF('Option A'!#REF!="","",'Option A'!#REF!)</f>
        <v>#REF!</v>
      </c>
      <c r="H14" s="24" t="str">
        <f>IF('Option A'!D113="","",'Option A'!#REF!)</f>
        <v/>
      </c>
      <c r="I14" s="24" t="e">
        <f>IF('Option A'!#REF!="","",'Option A'!#REF!)</f>
        <v>#REF!</v>
      </c>
      <c r="J14" s="24" t="e">
        <f>IF('Option A'!#REF!="","",'Option A'!#REF!)</f>
        <v>#REF!</v>
      </c>
      <c r="K14" s="24" t="e">
        <f>IF('Option A'!#REF!="","",'Option A'!#REF!)</f>
        <v>#REF!</v>
      </c>
    </row>
    <row r="15" spans="1:11" x14ac:dyDescent="0.2">
      <c r="A15" s="26" t="str">
        <f>IF('Option A'!B114="","",'Option A'!B114)</f>
        <v/>
      </c>
      <c r="B15" s="24" t="e">
        <f>IF('Option A'!#REF!="","",'Option A'!#REF!)</f>
        <v>#REF!</v>
      </c>
      <c r="C15" s="24" t="str">
        <f>IF('Option A'!D114="","",'Option A'!#REF!)</f>
        <v/>
      </c>
      <c r="D15" s="24" t="e">
        <f>IF('Option A'!#REF!="","",'Option A'!#REF!)</f>
        <v>#REF!</v>
      </c>
      <c r="E15" s="24" t="e">
        <f>IF('Option A'!#REF!="","",'Option A'!#REF!)</f>
        <v>#REF!</v>
      </c>
      <c r="F15" s="24" t="e">
        <f>IF('Option A'!#REF!="","",'Option A'!#REF!)</f>
        <v>#REF!</v>
      </c>
      <c r="G15" s="24" t="e">
        <f>IF('Option A'!#REF!="","",'Option A'!#REF!)</f>
        <v>#REF!</v>
      </c>
      <c r="H15" s="24" t="str">
        <f>IF('Option A'!D114="","",'Option A'!#REF!)</f>
        <v/>
      </c>
      <c r="I15" s="24" t="e">
        <f>IF('Option A'!#REF!="","",'Option A'!#REF!)</f>
        <v>#REF!</v>
      </c>
      <c r="J15" s="24" t="e">
        <f>IF('Option A'!#REF!="","",'Option A'!#REF!)</f>
        <v>#REF!</v>
      </c>
      <c r="K15" s="24" t="e">
        <f>IF('Option A'!#REF!="","",'Option A'!#REF!)</f>
        <v>#REF!</v>
      </c>
    </row>
    <row r="16" spans="1:11" x14ac:dyDescent="0.2">
      <c r="A16" s="26" t="str">
        <f>IF('Option A'!B115="","",'Option A'!B115)</f>
        <v/>
      </c>
      <c r="B16" s="24" t="e">
        <f>IF('Option A'!#REF!="","",'Option A'!#REF!)</f>
        <v>#REF!</v>
      </c>
      <c r="C16" s="24" t="str">
        <f>IF('Option A'!D115="","",'Option A'!#REF!)</f>
        <v/>
      </c>
      <c r="D16" s="24" t="e">
        <f>IF('Option A'!#REF!="","",'Option A'!#REF!)</f>
        <v>#REF!</v>
      </c>
      <c r="E16" s="24" t="e">
        <f>IF('Option A'!#REF!="","",'Option A'!#REF!)</f>
        <v>#REF!</v>
      </c>
      <c r="F16" s="24" t="e">
        <f>IF('Option A'!#REF!="","",'Option A'!#REF!)</f>
        <v>#REF!</v>
      </c>
      <c r="G16" s="24" t="e">
        <f>IF('Option A'!#REF!="","",'Option A'!#REF!)</f>
        <v>#REF!</v>
      </c>
      <c r="H16" s="24" t="str">
        <f>IF('Option A'!D115="","",'Option A'!#REF!)</f>
        <v/>
      </c>
      <c r="I16" s="24" t="e">
        <f>IF('Option A'!#REF!="","",'Option A'!#REF!)</f>
        <v>#REF!</v>
      </c>
      <c r="J16" s="24" t="e">
        <f>IF('Option A'!#REF!="","",'Option A'!#REF!)</f>
        <v>#REF!</v>
      </c>
      <c r="K16" s="24" t="e">
        <f>IF('Option A'!#REF!="","",'Option A'!#REF!)</f>
        <v>#REF!</v>
      </c>
    </row>
    <row r="17" spans="1:11" x14ac:dyDescent="0.2">
      <c r="A17" s="26" t="str">
        <f>IF('Option A'!B116="","",'Option A'!B116)</f>
        <v/>
      </c>
      <c r="B17" s="24" t="e">
        <f>IF('Option A'!#REF!="","",'Option A'!#REF!)</f>
        <v>#REF!</v>
      </c>
      <c r="C17" s="24" t="str">
        <f>IF('Option A'!D116="","",'Option A'!#REF!)</f>
        <v/>
      </c>
      <c r="D17" s="24" t="e">
        <f>IF('Option A'!#REF!="","",'Option A'!#REF!)</f>
        <v>#REF!</v>
      </c>
      <c r="E17" s="24" t="e">
        <f>IF('Option A'!#REF!="","",'Option A'!#REF!)</f>
        <v>#REF!</v>
      </c>
      <c r="F17" s="24" t="e">
        <f>IF('Option A'!#REF!="","",'Option A'!#REF!)</f>
        <v>#REF!</v>
      </c>
      <c r="G17" s="24" t="e">
        <f>IF('Option A'!#REF!="","",'Option A'!#REF!)</f>
        <v>#REF!</v>
      </c>
      <c r="H17" s="24" t="str">
        <f>IF('Option A'!D116="","",'Option A'!#REF!)</f>
        <v/>
      </c>
      <c r="I17" s="24" t="e">
        <f>IF('Option A'!#REF!="","",'Option A'!#REF!)</f>
        <v>#REF!</v>
      </c>
      <c r="J17" s="24" t="e">
        <f>IF('Option A'!#REF!="","",'Option A'!#REF!)</f>
        <v>#REF!</v>
      </c>
      <c r="K17" s="24" t="e">
        <f>IF('Option A'!#REF!="","",'Option A'!#REF!)</f>
        <v>#REF!</v>
      </c>
    </row>
    <row r="18" spans="1:11" x14ac:dyDescent="0.2">
      <c r="A18" s="26" t="str">
        <f>IF('Option A'!B117="","",'Option A'!B117)</f>
        <v/>
      </c>
      <c r="B18" s="24" t="e">
        <f>IF('Option A'!#REF!="","",'Option A'!#REF!)</f>
        <v>#REF!</v>
      </c>
      <c r="C18" s="24" t="str">
        <f>IF('Option A'!D117="","",'Option A'!#REF!)</f>
        <v/>
      </c>
      <c r="D18" s="24" t="e">
        <f>IF('Option A'!#REF!="","",'Option A'!#REF!)</f>
        <v>#REF!</v>
      </c>
      <c r="E18" s="24" t="e">
        <f>IF('Option A'!#REF!="","",'Option A'!#REF!)</f>
        <v>#REF!</v>
      </c>
      <c r="F18" s="24" t="e">
        <f>IF('Option A'!#REF!="","",'Option A'!#REF!)</f>
        <v>#REF!</v>
      </c>
      <c r="G18" s="24" t="e">
        <f>IF('Option A'!#REF!="","",'Option A'!#REF!)</f>
        <v>#REF!</v>
      </c>
      <c r="H18" s="24" t="str">
        <f>IF('Option A'!D117="","",'Option A'!#REF!)</f>
        <v/>
      </c>
      <c r="I18" s="24" t="e">
        <f>IF('Option A'!#REF!="","",'Option A'!#REF!)</f>
        <v>#REF!</v>
      </c>
      <c r="J18" s="24" t="e">
        <f>IF('Option A'!#REF!="","",'Option A'!#REF!)</f>
        <v>#REF!</v>
      </c>
      <c r="K18" s="24" t="e">
        <f>IF('Option A'!#REF!="","",'Option A'!#REF!)</f>
        <v>#REF!</v>
      </c>
    </row>
    <row r="19" spans="1:11" x14ac:dyDescent="0.2">
      <c r="A19" s="26" t="str">
        <f>IF('Option A'!B118="","",'Option A'!B118)</f>
        <v/>
      </c>
      <c r="B19" s="24" t="e">
        <f>IF('Option A'!#REF!="","",'Option A'!#REF!)</f>
        <v>#REF!</v>
      </c>
      <c r="C19" s="24" t="str">
        <f>IF('Option A'!D118="","",'Option A'!#REF!)</f>
        <v/>
      </c>
      <c r="D19" s="24" t="e">
        <f>IF('Option A'!#REF!="","",'Option A'!#REF!)</f>
        <v>#REF!</v>
      </c>
      <c r="E19" s="24" t="e">
        <f>IF('Option A'!#REF!="","",'Option A'!#REF!)</f>
        <v>#REF!</v>
      </c>
      <c r="F19" s="24" t="e">
        <f>IF('Option A'!#REF!="","",'Option A'!#REF!)</f>
        <v>#REF!</v>
      </c>
      <c r="G19" s="24" t="e">
        <f>IF('Option A'!#REF!="","",'Option A'!#REF!)</f>
        <v>#REF!</v>
      </c>
      <c r="H19" s="24" t="str">
        <f>IF('Option A'!D118="","",'Option A'!#REF!)</f>
        <v/>
      </c>
      <c r="I19" s="24" t="e">
        <f>IF('Option A'!#REF!="","",'Option A'!#REF!)</f>
        <v>#REF!</v>
      </c>
      <c r="J19" s="24" t="e">
        <f>IF('Option A'!#REF!="","",'Option A'!#REF!)</f>
        <v>#REF!</v>
      </c>
      <c r="K19" s="24" t="e">
        <f>IF('Option A'!#REF!="","",'Option A'!#REF!)</f>
        <v>#REF!</v>
      </c>
    </row>
    <row r="20" spans="1:11" x14ac:dyDescent="0.2">
      <c r="A20" s="26" t="str">
        <f>IF('Option A'!B119="","",'Option A'!B119)</f>
        <v/>
      </c>
      <c r="B20" s="24" t="e">
        <f>IF('Option A'!#REF!="","",'Option A'!#REF!)</f>
        <v>#REF!</v>
      </c>
      <c r="C20" s="24" t="str">
        <f>IF('Option A'!D119="","",'Option A'!#REF!)</f>
        <v/>
      </c>
      <c r="D20" s="24" t="e">
        <f>IF('Option A'!#REF!="","",'Option A'!#REF!)</f>
        <v>#REF!</v>
      </c>
      <c r="E20" s="24" t="e">
        <f>IF('Option A'!#REF!="","",'Option A'!#REF!)</f>
        <v>#REF!</v>
      </c>
      <c r="F20" s="24" t="e">
        <f>IF('Option A'!#REF!="","",'Option A'!#REF!)</f>
        <v>#REF!</v>
      </c>
      <c r="G20" s="24" t="e">
        <f>IF('Option A'!#REF!="","",'Option A'!#REF!)</f>
        <v>#REF!</v>
      </c>
      <c r="H20" s="24" t="str">
        <f>IF('Option A'!D119="","",'Option A'!#REF!)</f>
        <v/>
      </c>
      <c r="I20" s="24" t="e">
        <f>IF('Option A'!#REF!="","",'Option A'!#REF!)</f>
        <v>#REF!</v>
      </c>
      <c r="J20" s="24" t="e">
        <f>IF('Option A'!#REF!="","",'Option A'!#REF!)</f>
        <v>#REF!</v>
      </c>
      <c r="K20" s="24" t="e">
        <f>IF('Option A'!#REF!="","",'Option A'!#REF!)</f>
        <v>#REF!</v>
      </c>
    </row>
    <row r="21" spans="1:11" x14ac:dyDescent="0.2">
      <c r="A21" s="26" t="str">
        <f>IF('Option A'!B120="","",'Option A'!B120)</f>
        <v/>
      </c>
      <c r="B21" s="24" t="e">
        <f>IF('Option A'!#REF!="","",'Option A'!#REF!)</f>
        <v>#REF!</v>
      </c>
      <c r="C21" s="24" t="str">
        <f>IF('Option A'!D120="","",'Option A'!#REF!)</f>
        <v/>
      </c>
      <c r="D21" s="24" t="e">
        <f>IF('Option A'!#REF!="","",'Option A'!#REF!)</f>
        <v>#REF!</v>
      </c>
      <c r="E21" s="24" t="e">
        <f>IF('Option A'!#REF!="","",'Option A'!#REF!)</f>
        <v>#REF!</v>
      </c>
      <c r="F21" s="24" t="e">
        <f>IF('Option A'!#REF!="","",'Option A'!#REF!)</f>
        <v>#REF!</v>
      </c>
      <c r="G21" s="24" t="e">
        <f>IF('Option A'!#REF!="","",'Option A'!#REF!)</f>
        <v>#REF!</v>
      </c>
      <c r="H21" s="24" t="str">
        <f>IF('Option A'!D120="","",'Option A'!#REF!)</f>
        <v/>
      </c>
      <c r="I21" s="24" t="e">
        <f>IF('Option A'!#REF!="","",'Option A'!#REF!)</f>
        <v>#REF!</v>
      </c>
      <c r="J21" s="24" t="e">
        <f>IF('Option A'!#REF!="","",'Option A'!#REF!)</f>
        <v>#REF!</v>
      </c>
      <c r="K21" s="24" t="e">
        <f>IF('Option A'!#REF!="","",'Option A'!#REF!)</f>
        <v>#REF!</v>
      </c>
    </row>
    <row r="22" spans="1:11" x14ac:dyDescent="0.2">
      <c r="A22" s="26" t="str">
        <f>IF('Option A'!B121="","",'Option A'!B121)</f>
        <v/>
      </c>
      <c r="B22" s="24" t="e">
        <f>IF('Option A'!#REF!="","",'Option A'!#REF!)</f>
        <v>#REF!</v>
      </c>
      <c r="C22" s="24" t="str">
        <f>IF('Option A'!D121="","",'Option A'!#REF!)</f>
        <v/>
      </c>
      <c r="D22" s="24" t="e">
        <f>IF('Option A'!#REF!="","",'Option A'!#REF!)</f>
        <v>#REF!</v>
      </c>
      <c r="E22" s="24" t="e">
        <f>IF('Option A'!#REF!="","",'Option A'!#REF!)</f>
        <v>#REF!</v>
      </c>
      <c r="F22" s="24" t="e">
        <f>IF('Option A'!#REF!="","",'Option A'!#REF!)</f>
        <v>#REF!</v>
      </c>
      <c r="G22" s="24" t="e">
        <f>IF('Option A'!#REF!="","",'Option A'!#REF!)</f>
        <v>#REF!</v>
      </c>
      <c r="H22" s="24" t="str">
        <f>IF('Option A'!D121="","",'Option A'!#REF!)</f>
        <v/>
      </c>
      <c r="I22" s="24" t="e">
        <f>IF('Option A'!#REF!="","",'Option A'!#REF!)</f>
        <v>#REF!</v>
      </c>
      <c r="J22" s="24" t="e">
        <f>IF('Option A'!#REF!="","",'Option A'!#REF!)</f>
        <v>#REF!</v>
      </c>
      <c r="K22" s="24" t="e">
        <f>IF('Option A'!#REF!="","",'Option A'!#REF!)</f>
        <v>#REF!</v>
      </c>
    </row>
    <row r="23" spans="1:11" x14ac:dyDescent="0.2">
      <c r="A23" s="26" t="str">
        <f>IF('Option A'!B122="","",'Option A'!B122)</f>
        <v/>
      </c>
      <c r="B23" s="24" t="e">
        <f>IF('Option A'!#REF!="","",'Option A'!#REF!)</f>
        <v>#REF!</v>
      </c>
      <c r="C23" s="24" t="str">
        <f>IF('Option A'!D122="","",'Option A'!#REF!)</f>
        <v/>
      </c>
      <c r="D23" s="24" t="e">
        <f>IF('Option A'!#REF!="","",'Option A'!#REF!)</f>
        <v>#REF!</v>
      </c>
      <c r="E23" s="24" t="e">
        <f>IF('Option A'!#REF!="","",'Option A'!#REF!)</f>
        <v>#REF!</v>
      </c>
      <c r="F23" s="24" t="e">
        <f>IF('Option A'!#REF!="","",'Option A'!#REF!)</f>
        <v>#REF!</v>
      </c>
      <c r="G23" s="24" t="e">
        <f>IF('Option A'!#REF!="","",'Option A'!#REF!)</f>
        <v>#REF!</v>
      </c>
      <c r="H23" s="24" t="str">
        <f>IF('Option A'!D122="","",'Option A'!#REF!)</f>
        <v/>
      </c>
      <c r="I23" s="24" t="e">
        <f>IF('Option A'!#REF!="","",'Option A'!#REF!)</f>
        <v>#REF!</v>
      </c>
      <c r="J23" s="24" t="e">
        <f>IF('Option A'!#REF!="","",'Option A'!#REF!)</f>
        <v>#REF!</v>
      </c>
      <c r="K23" s="24" t="e">
        <f>IF('Option A'!#REF!="","",'Option A'!#REF!)</f>
        <v>#REF!</v>
      </c>
    </row>
    <row r="24" spans="1:11" x14ac:dyDescent="0.2">
      <c r="A24" s="26" t="str">
        <f>IF('Option A'!B123="","",'Option A'!B123)</f>
        <v/>
      </c>
      <c r="B24" s="24" t="e">
        <f>IF('Option A'!#REF!="","",'Option A'!#REF!)</f>
        <v>#REF!</v>
      </c>
      <c r="C24" s="24" t="str">
        <f>IF('Option A'!D123="","",'Option A'!#REF!)</f>
        <v/>
      </c>
      <c r="D24" s="24" t="e">
        <f>IF('Option A'!#REF!="","",'Option A'!#REF!)</f>
        <v>#REF!</v>
      </c>
      <c r="E24" s="24" t="e">
        <f>IF('Option A'!#REF!="","",'Option A'!#REF!)</f>
        <v>#REF!</v>
      </c>
      <c r="F24" s="24" t="e">
        <f>IF('Option A'!#REF!="","",'Option A'!#REF!)</f>
        <v>#REF!</v>
      </c>
      <c r="G24" s="24" t="e">
        <f>IF('Option A'!#REF!="","",'Option A'!#REF!)</f>
        <v>#REF!</v>
      </c>
      <c r="H24" s="24" t="str">
        <f>IF('Option A'!D123="","",'Option A'!#REF!)</f>
        <v/>
      </c>
      <c r="I24" s="24" t="e">
        <f>IF('Option A'!#REF!="","",'Option A'!#REF!)</f>
        <v>#REF!</v>
      </c>
      <c r="J24" s="24" t="e">
        <f>IF('Option A'!#REF!="","",'Option A'!#REF!)</f>
        <v>#REF!</v>
      </c>
      <c r="K24" s="24" t="e">
        <f>IF('Option A'!#REF!="","",'Option A'!#REF!)</f>
        <v>#REF!</v>
      </c>
    </row>
    <row r="25" spans="1:11" x14ac:dyDescent="0.2">
      <c r="A25" s="26" t="e">
        <f>IF('Option A'!#REF!="","",'Option A'!#REF!)</f>
        <v>#REF!</v>
      </c>
      <c r="B25" s="24" t="e">
        <f>IF('Option A'!#REF!="","",'Option A'!#REF!)</f>
        <v>#REF!</v>
      </c>
      <c r="C25" s="24" t="str">
        <f>IF('Option A'!D124="","",'Option A'!#REF!)</f>
        <v/>
      </c>
      <c r="D25" s="24" t="e">
        <f>IF('Option A'!#REF!="","",'Option A'!#REF!)</f>
        <v>#REF!</v>
      </c>
      <c r="E25" s="24" t="e">
        <f>IF('Option A'!#REF!="","",'Option A'!#REF!)</f>
        <v>#REF!</v>
      </c>
      <c r="F25" s="24" t="e">
        <f>IF('Option A'!#REF!="","",'Option A'!#REF!)</f>
        <v>#REF!</v>
      </c>
      <c r="G25" s="24" t="e">
        <f>IF('Option A'!#REF!="","",'Option A'!#REF!)</f>
        <v>#REF!</v>
      </c>
      <c r="H25" s="24" t="str">
        <f>IF('Option A'!D124="","",'Option A'!#REF!)</f>
        <v/>
      </c>
      <c r="I25" s="24" t="e">
        <f>IF('Option A'!#REF!="","",'Option A'!#REF!)</f>
        <v>#REF!</v>
      </c>
      <c r="J25" s="24" t="e">
        <f>IF('Option A'!#REF!="","",'Option A'!#REF!)</f>
        <v>#REF!</v>
      </c>
      <c r="K25" s="24" t="e">
        <f>IF('Option A'!#REF!="","",'Option A'!#REF!)</f>
        <v>#REF!</v>
      </c>
    </row>
    <row r="26" spans="1:11" x14ac:dyDescent="0.2">
      <c r="A26" s="26" t="e">
        <f>IF('Option A'!#REF!="","",'Option A'!#REF!)</f>
        <v>#REF!</v>
      </c>
      <c r="B26" s="24" t="e">
        <f>IF('Option A'!#REF!="","",'Option A'!#REF!)</f>
        <v>#REF!</v>
      </c>
      <c r="C26" s="24" t="str">
        <f>IF('Option A'!D125="","",'Option A'!#REF!)</f>
        <v/>
      </c>
      <c r="D26" s="24" t="e">
        <f>IF('Option A'!#REF!="","",'Option A'!#REF!)</f>
        <v>#REF!</v>
      </c>
      <c r="E26" s="24" t="e">
        <f>IF('Option A'!#REF!="","",'Option A'!#REF!)</f>
        <v>#REF!</v>
      </c>
      <c r="F26" s="24" t="e">
        <f>IF('Option A'!#REF!="","",'Option A'!#REF!)</f>
        <v>#REF!</v>
      </c>
      <c r="G26" s="24" t="e">
        <f>IF('Option A'!#REF!="","",'Option A'!#REF!)</f>
        <v>#REF!</v>
      </c>
      <c r="H26" s="24" t="str">
        <f>IF('Option A'!D125="","",'Option A'!#REF!)</f>
        <v/>
      </c>
      <c r="I26" s="24" t="e">
        <f>IF('Option A'!#REF!="","",'Option A'!#REF!)</f>
        <v>#REF!</v>
      </c>
      <c r="J26" s="24" t="e">
        <f>IF('Option A'!#REF!="","",'Option A'!#REF!)</f>
        <v>#REF!</v>
      </c>
      <c r="K26" s="24" t="e">
        <f>IF('Option A'!#REF!="","",'Option A'!#REF!)</f>
        <v>#REF!</v>
      </c>
    </row>
    <row r="27" spans="1:11" x14ac:dyDescent="0.2">
      <c r="A27" s="26" t="e">
        <f>IF('Option A'!#REF!="","",'Option A'!#REF!)</f>
        <v>#REF!</v>
      </c>
      <c r="B27" s="24" t="e">
        <f>IF('Option A'!#REF!="","",'Option A'!#REF!)</f>
        <v>#REF!</v>
      </c>
      <c r="C27" s="24" t="str">
        <f>IF('Option A'!D126="","",'Option A'!#REF!)</f>
        <v/>
      </c>
      <c r="D27" s="24" t="e">
        <f>IF('Option A'!#REF!="","",'Option A'!#REF!)</f>
        <v>#REF!</v>
      </c>
      <c r="E27" s="24" t="e">
        <f>IF('Option A'!#REF!="","",'Option A'!#REF!)</f>
        <v>#REF!</v>
      </c>
      <c r="F27" s="24" t="e">
        <f>IF('Option A'!#REF!="","",'Option A'!#REF!)</f>
        <v>#REF!</v>
      </c>
      <c r="G27" s="24" t="e">
        <f>IF('Option A'!#REF!="","",'Option A'!#REF!)</f>
        <v>#REF!</v>
      </c>
      <c r="H27" s="24" t="str">
        <f>IF('Option A'!D126="","",'Option A'!#REF!)</f>
        <v/>
      </c>
      <c r="I27" s="24" t="e">
        <f>IF('Option A'!#REF!="","",'Option A'!#REF!)</f>
        <v>#REF!</v>
      </c>
      <c r="J27" s="24" t="e">
        <f>IF('Option A'!#REF!="","",'Option A'!#REF!)</f>
        <v>#REF!</v>
      </c>
      <c r="K27" s="24" t="e">
        <f>IF('Option A'!#REF!="","",'Option A'!#REF!)</f>
        <v>#REF!</v>
      </c>
    </row>
    <row r="28" spans="1:11" x14ac:dyDescent="0.2">
      <c r="A28" s="26" t="e">
        <f>IF('Option A'!#REF!="","",'Option A'!#REF!)</f>
        <v>#REF!</v>
      </c>
      <c r="B28" s="24" t="e">
        <f>IF('Option A'!#REF!="","",'Option A'!#REF!)</f>
        <v>#REF!</v>
      </c>
      <c r="C28" s="24" t="e">
        <f>IF('Option A'!#REF!="","",'Option A'!#REF!)</f>
        <v>#REF!</v>
      </c>
      <c r="D28" s="24" t="e">
        <f>IF('Option A'!#REF!="","",'Option A'!#REF!)</f>
        <v>#REF!</v>
      </c>
      <c r="E28" s="24" t="e">
        <f>IF('Option A'!#REF!="","",'Option A'!#REF!)</f>
        <v>#REF!</v>
      </c>
      <c r="F28" s="24" t="e">
        <f>IF('Option A'!#REF!="","",'Option A'!#REF!)</f>
        <v>#REF!</v>
      </c>
      <c r="G28" s="24" t="e">
        <f>IF('Option A'!#REF!="","",'Option A'!#REF!)</f>
        <v>#REF!</v>
      </c>
      <c r="H28" s="24" t="e">
        <f>IF('Option A'!#REF!="","",'Option A'!#REF!)</f>
        <v>#REF!</v>
      </c>
      <c r="I28" s="24" t="e">
        <f>IF('Option A'!#REF!="","",'Option A'!#REF!)</f>
        <v>#REF!</v>
      </c>
      <c r="J28" s="24" t="e">
        <f>IF('Option A'!#REF!="","",'Option A'!#REF!)</f>
        <v>#REF!</v>
      </c>
      <c r="K28" s="24" t="e">
        <f>IF('Option A'!#REF!="","",'Option A'!#REF!)</f>
        <v>#REF!</v>
      </c>
    </row>
    <row r="29" spans="1:11" x14ac:dyDescent="0.2">
      <c r="A29" s="26" t="str">
        <f>IF('Option A'!B124="","",'Option A'!B124)</f>
        <v/>
      </c>
      <c r="B29" s="24" t="e">
        <f>IF('Option A'!#REF!="","",'Option A'!#REF!)</f>
        <v>#REF!</v>
      </c>
      <c r="C29" s="24" t="e">
        <f>IF('Option A'!#REF!="","",'Option A'!#REF!)</f>
        <v>#REF!</v>
      </c>
      <c r="D29" s="24" t="e">
        <f>IF('Option A'!#REF!="","",'Option A'!#REF!)</f>
        <v>#REF!</v>
      </c>
      <c r="E29" s="24" t="e">
        <f>IF('Option A'!#REF!="","",'Option A'!#REF!)</f>
        <v>#REF!</v>
      </c>
      <c r="F29" s="24" t="e">
        <f>IF('Option A'!#REF!="","",'Option A'!#REF!)</f>
        <v>#REF!</v>
      </c>
      <c r="G29" s="24" t="e">
        <f>IF('Option A'!#REF!="","",'Option A'!#REF!)</f>
        <v>#REF!</v>
      </c>
      <c r="H29" s="24" t="e">
        <f>IF('Option A'!#REF!="","",'Option A'!#REF!)</f>
        <v>#REF!</v>
      </c>
      <c r="I29" s="24" t="e">
        <f>IF('Option A'!#REF!="","",'Option A'!#REF!)</f>
        <v>#REF!</v>
      </c>
      <c r="J29" s="24" t="e">
        <f>IF('Option A'!#REF!="","",'Option A'!#REF!)</f>
        <v>#REF!</v>
      </c>
      <c r="K29" s="24" t="e">
        <f>IF('Option A'!#REF!="","",'Option A'!#REF!)</f>
        <v>#REF!</v>
      </c>
    </row>
    <row r="30" spans="1:11" x14ac:dyDescent="0.2">
      <c r="A30" s="26" t="str">
        <f>IF('Option A'!B125="","",'Option A'!B125)</f>
        <v/>
      </c>
      <c r="B30" s="24" t="e">
        <f>IF('Option A'!#REF!="","",'Option A'!#REF!)</f>
        <v>#REF!</v>
      </c>
      <c r="C30" s="24" t="e">
        <f>IF('Option A'!#REF!="","",'Option A'!#REF!)</f>
        <v>#REF!</v>
      </c>
      <c r="D30" s="24" t="e">
        <f>IF('Option A'!#REF!="","",'Option A'!#REF!)</f>
        <v>#REF!</v>
      </c>
      <c r="E30" s="24" t="e">
        <f>IF('Option A'!#REF!="","",'Option A'!#REF!)</f>
        <v>#REF!</v>
      </c>
      <c r="F30" s="24" t="e">
        <f>IF('Option A'!#REF!="","",'Option A'!#REF!)</f>
        <v>#REF!</v>
      </c>
      <c r="G30" s="24" t="e">
        <f>IF('Option A'!#REF!="","",'Option A'!#REF!)</f>
        <v>#REF!</v>
      </c>
      <c r="H30" s="24" t="e">
        <f>IF('Option A'!#REF!="","",'Option A'!#REF!)</f>
        <v>#REF!</v>
      </c>
      <c r="I30" s="24" t="e">
        <f>IF('Option A'!#REF!="","",'Option A'!#REF!)</f>
        <v>#REF!</v>
      </c>
      <c r="J30" s="24" t="e">
        <f>IF('Option A'!#REF!="","",'Option A'!#REF!)</f>
        <v>#REF!</v>
      </c>
      <c r="K30" s="24" t="e">
        <f>IF('Option A'!#REF!="","",'Option A'!#REF!)</f>
        <v>#REF!</v>
      </c>
    </row>
    <row r="31" spans="1:11" x14ac:dyDescent="0.2">
      <c r="A31" s="26" t="str">
        <f>IF('Option A'!B126="","",'Option A'!B126)</f>
        <v/>
      </c>
      <c r="B31" s="24" t="e">
        <f>IF('Option A'!#REF!="","",'Option A'!#REF!)</f>
        <v>#REF!</v>
      </c>
      <c r="C31" s="24" t="str">
        <f>IF('Option A'!D127="","",'Option A'!#REF!)</f>
        <v/>
      </c>
      <c r="D31" s="24" t="e">
        <f>IF('Option A'!#REF!="","",'Option A'!#REF!)</f>
        <v>#REF!</v>
      </c>
      <c r="E31" s="24" t="e">
        <f>IF('Option A'!#REF!="","",'Option A'!#REF!)</f>
        <v>#REF!</v>
      </c>
      <c r="F31" s="24" t="e">
        <f>IF('Option A'!#REF!="","",'Option A'!#REF!)</f>
        <v>#REF!</v>
      </c>
      <c r="G31" s="24" t="e">
        <f>IF('Option A'!#REF!="","",'Option A'!#REF!)</f>
        <v>#REF!</v>
      </c>
      <c r="H31" s="24" t="str">
        <f>IF('Option A'!D127="","",'Option A'!#REF!)</f>
        <v/>
      </c>
      <c r="I31" s="24" t="e">
        <f>IF('Option A'!#REF!="","",'Option A'!#REF!)</f>
        <v>#REF!</v>
      </c>
      <c r="J31" s="24" t="e">
        <f>IF('Option A'!#REF!="","",'Option A'!#REF!)</f>
        <v>#REF!</v>
      </c>
      <c r="K31" s="24" t="e">
        <f>IF('Option A'!#REF!="","",'Option A'!#REF!)</f>
        <v>#REF!</v>
      </c>
    </row>
    <row r="32" spans="1:11" x14ac:dyDescent="0.2">
      <c r="A32" s="26" t="str">
        <f>IF('Option A'!B128="","",'Option A'!B128)</f>
        <v/>
      </c>
      <c r="B32" s="24" t="e">
        <f>IF('Option A'!#REF!="","",'Option A'!#REF!)</f>
        <v>#REF!</v>
      </c>
      <c r="C32" s="24" t="str">
        <f>IF('Option A'!D128="","",'Option A'!#REF!)</f>
        <v/>
      </c>
      <c r="D32" s="24" t="e">
        <f>IF('Option A'!#REF!="","",'Option A'!#REF!)</f>
        <v>#REF!</v>
      </c>
      <c r="E32" s="24" t="e">
        <f>IF('Option A'!#REF!="","",'Option A'!#REF!)</f>
        <v>#REF!</v>
      </c>
      <c r="F32" s="24" t="e">
        <f>IF('Option A'!#REF!="","",'Option A'!#REF!)</f>
        <v>#REF!</v>
      </c>
      <c r="G32" s="24" t="e">
        <f>IF('Option A'!#REF!="","",'Option A'!#REF!)</f>
        <v>#REF!</v>
      </c>
      <c r="H32" s="24" t="str">
        <f>IF('Option A'!D128="","",'Option A'!#REF!)</f>
        <v/>
      </c>
      <c r="I32" s="24" t="e">
        <f>IF('Option A'!#REF!="","",'Option A'!#REF!)</f>
        <v>#REF!</v>
      </c>
      <c r="J32" s="24" t="e">
        <f>IF('Option A'!#REF!="","",'Option A'!#REF!)</f>
        <v>#REF!</v>
      </c>
      <c r="K32" s="24" t="e">
        <f>IF('Option A'!#REF!="","",'Option A'!#REF!)</f>
        <v>#REF!</v>
      </c>
    </row>
    <row r="33" spans="1:11" x14ac:dyDescent="0.2">
      <c r="A33" s="26" t="str">
        <f>IF('Option A'!B129="","",'Option A'!B129)</f>
        <v/>
      </c>
      <c r="B33" s="24" t="e">
        <f>IF('Option A'!#REF!="","",'Option A'!#REF!)</f>
        <v>#REF!</v>
      </c>
      <c r="C33" s="24" t="str">
        <f>IF('Option A'!D129="","",'Option A'!#REF!)</f>
        <v/>
      </c>
      <c r="D33" s="24" t="e">
        <f>IF('Option A'!#REF!="","",'Option A'!#REF!)</f>
        <v>#REF!</v>
      </c>
      <c r="E33" s="24" t="e">
        <f>IF('Option A'!#REF!="","",'Option A'!#REF!)</f>
        <v>#REF!</v>
      </c>
      <c r="F33" s="24" t="e">
        <f>IF('Option A'!#REF!="","",'Option A'!#REF!)</f>
        <v>#REF!</v>
      </c>
      <c r="G33" s="24" t="e">
        <f>IF('Option A'!#REF!="","",'Option A'!#REF!)</f>
        <v>#REF!</v>
      </c>
      <c r="H33" s="24" t="str">
        <f>IF('Option A'!D129="","",'Option A'!#REF!)</f>
        <v/>
      </c>
      <c r="I33" s="24" t="e">
        <f>IF('Option A'!#REF!="","",'Option A'!#REF!)</f>
        <v>#REF!</v>
      </c>
      <c r="J33" s="24" t="e">
        <f>IF('Option A'!#REF!="","",'Option A'!#REF!)</f>
        <v>#REF!</v>
      </c>
      <c r="K33" s="24" t="e">
        <f>IF('Option A'!#REF!="","",'Option A'!#REF!)</f>
        <v>#REF!</v>
      </c>
    </row>
    <row r="34" spans="1:11" x14ac:dyDescent="0.2">
      <c r="A34" s="26" t="str">
        <f>IF('Option A'!B130="","",'Option A'!B130)</f>
        <v/>
      </c>
      <c r="B34" s="24" t="e">
        <f>IF('Option A'!#REF!="","",'Option A'!#REF!)</f>
        <v>#REF!</v>
      </c>
      <c r="C34" s="24" t="str">
        <f>IF('Option A'!D130="","",'Option A'!#REF!)</f>
        <v/>
      </c>
      <c r="D34" s="24" t="e">
        <f>IF('Option A'!#REF!="","",'Option A'!#REF!)</f>
        <v>#REF!</v>
      </c>
      <c r="E34" s="24" t="e">
        <f>IF('Option A'!#REF!="","",'Option A'!#REF!)</f>
        <v>#REF!</v>
      </c>
      <c r="F34" s="24" t="e">
        <f>IF('Option A'!#REF!="","",'Option A'!#REF!)</f>
        <v>#REF!</v>
      </c>
      <c r="G34" s="24" t="e">
        <f>IF('Option A'!#REF!="","",'Option A'!#REF!)</f>
        <v>#REF!</v>
      </c>
      <c r="H34" s="24" t="str">
        <f>IF('Option A'!D130="","",'Option A'!#REF!)</f>
        <v/>
      </c>
      <c r="I34" s="24" t="e">
        <f>IF('Option A'!#REF!="","",'Option A'!#REF!)</f>
        <v>#REF!</v>
      </c>
      <c r="J34" s="24" t="e">
        <f>IF('Option A'!#REF!="","",'Option A'!#REF!)</f>
        <v>#REF!</v>
      </c>
      <c r="K34" s="24" t="e">
        <f>IF('Option A'!#REF!="","",'Option A'!#REF!)</f>
        <v>#REF!</v>
      </c>
    </row>
    <row r="35" spans="1:11" x14ac:dyDescent="0.2">
      <c r="A35" s="26" t="str">
        <f>IF('Option A'!B131="","",'Option A'!B131)</f>
        <v/>
      </c>
      <c r="B35" s="24" t="e">
        <f>IF('Option A'!#REF!="","",'Option A'!#REF!)</f>
        <v>#REF!</v>
      </c>
      <c r="C35" s="24" t="str">
        <f>IF('Option A'!D131="","",'Option A'!#REF!)</f>
        <v/>
      </c>
      <c r="D35" s="24" t="e">
        <f>IF('Option A'!#REF!="","",'Option A'!#REF!)</f>
        <v>#REF!</v>
      </c>
      <c r="E35" s="24" t="e">
        <f>IF('Option A'!#REF!="","",'Option A'!#REF!)</f>
        <v>#REF!</v>
      </c>
      <c r="F35" s="24" t="e">
        <f>IF('Option A'!#REF!="","",'Option A'!#REF!)</f>
        <v>#REF!</v>
      </c>
      <c r="G35" s="24" t="e">
        <f>IF('Option A'!#REF!="","",'Option A'!#REF!)</f>
        <v>#REF!</v>
      </c>
      <c r="H35" s="24" t="str">
        <f>IF('Option A'!D131="","",'Option A'!#REF!)</f>
        <v/>
      </c>
      <c r="I35" s="24" t="e">
        <f>IF('Option A'!#REF!="","",'Option A'!#REF!)</f>
        <v>#REF!</v>
      </c>
      <c r="J35" s="24" t="e">
        <f>IF('Option A'!#REF!="","",'Option A'!#REF!)</f>
        <v>#REF!</v>
      </c>
      <c r="K35" s="24" t="e">
        <f>IF('Option A'!#REF!="","",'Option A'!#REF!)</f>
        <v>#REF!</v>
      </c>
    </row>
    <row r="36" spans="1:11" x14ac:dyDescent="0.2">
      <c r="A36" s="26" t="str">
        <f>IF('Option A'!B132="","",'Option A'!B132)</f>
        <v/>
      </c>
      <c r="B36" s="24" t="e">
        <f>IF('Option A'!#REF!="","",'Option A'!#REF!)</f>
        <v>#REF!</v>
      </c>
      <c r="C36" s="24" t="str">
        <f>IF('Option A'!D132="","",'Option A'!#REF!)</f>
        <v/>
      </c>
      <c r="D36" s="24" t="e">
        <f>IF('Option A'!#REF!="","",'Option A'!#REF!)</f>
        <v>#REF!</v>
      </c>
      <c r="E36" s="24" t="e">
        <f>IF('Option A'!#REF!="","",'Option A'!#REF!)</f>
        <v>#REF!</v>
      </c>
      <c r="F36" s="24" t="e">
        <f>IF('Option A'!#REF!="","",'Option A'!#REF!)</f>
        <v>#REF!</v>
      </c>
      <c r="G36" s="24" t="e">
        <f>IF('Option A'!#REF!="","",'Option A'!#REF!)</f>
        <v>#REF!</v>
      </c>
      <c r="H36" s="24" t="str">
        <f>IF('Option A'!D132="","",'Option A'!#REF!)</f>
        <v/>
      </c>
      <c r="I36" s="24" t="e">
        <f>IF('Option A'!#REF!="","",'Option A'!#REF!)</f>
        <v>#REF!</v>
      </c>
      <c r="J36" s="24" t="e">
        <f>IF('Option A'!#REF!="","",'Option A'!#REF!)</f>
        <v>#REF!</v>
      </c>
      <c r="K36" s="24" t="e">
        <f>IF('Option A'!#REF!="","",'Option A'!#REF!)</f>
        <v>#REF!</v>
      </c>
    </row>
    <row r="37" spans="1:11" x14ac:dyDescent="0.2">
      <c r="A37" s="26" t="str">
        <f>IF('Option A'!B133="","",'Option A'!B133)</f>
        <v/>
      </c>
      <c r="B37" s="24" t="e">
        <f>IF('Option A'!#REF!="","",'Option A'!#REF!)</f>
        <v>#REF!</v>
      </c>
      <c r="C37" s="24" t="str">
        <f>IF('Option A'!D133="","",'Option A'!#REF!)</f>
        <v/>
      </c>
      <c r="D37" s="24" t="e">
        <f>IF('Option A'!#REF!="","",'Option A'!#REF!)</f>
        <v>#REF!</v>
      </c>
      <c r="E37" s="24" t="e">
        <f>IF('Option A'!#REF!="","",'Option A'!#REF!)</f>
        <v>#REF!</v>
      </c>
      <c r="F37" s="24" t="e">
        <f>IF('Option A'!#REF!="","",'Option A'!#REF!)</f>
        <v>#REF!</v>
      </c>
      <c r="G37" s="24" t="e">
        <f>IF('Option A'!#REF!="","",'Option A'!#REF!)</f>
        <v>#REF!</v>
      </c>
      <c r="H37" s="24" t="str">
        <f>IF('Option A'!D133="","",'Option A'!#REF!)</f>
        <v/>
      </c>
      <c r="I37" s="24" t="e">
        <f>IF('Option A'!#REF!="","",'Option A'!#REF!)</f>
        <v>#REF!</v>
      </c>
      <c r="J37" s="24" t="e">
        <f>IF('Option A'!#REF!="","",'Option A'!#REF!)</f>
        <v>#REF!</v>
      </c>
      <c r="K37" s="24" t="e">
        <f>IF('Option A'!#REF!="","",'Option A'!#REF!)</f>
        <v>#REF!</v>
      </c>
    </row>
    <row r="38" spans="1:11" x14ac:dyDescent="0.2">
      <c r="A38" s="26" t="str">
        <f>IF('Option A'!B134="","",'Option A'!B134)</f>
        <v/>
      </c>
      <c r="B38" s="24" t="e">
        <f>IF('Option A'!#REF!="","",'Option A'!#REF!)</f>
        <v>#REF!</v>
      </c>
      <c r="C38" s="24" t="str">
        <f>IF('Option A'!D134="","",'Option A'!#REF!)</f>
        <v/>
      </c>
      <c r="D38" s="24" t="e">
        <f>IF('Option A'!#REF!="","",'Option A'!#REF!)</f>
        <v>#REF!</v>
      </c>
      <c r="E38" s="24" t="e">
        <f>IF('Option A'!#REF!="","",'Option A'!#REF!)</f>
        <v>#REF!</v>
      </c>
      <c r="F38" s="24" t="e">
        <f>IF('Option A'!#REF!="","",'Option A'!#REF!)</f>
        <v>#REF!</v>
      </c>
      <c r="G38" s="24" t="e">
        <f>IF('Option A'!#REF!="","",'Option A'!#REF!)</f>
        <v>#REF!</v>
      </c>
      <c r="H38" s="24" t="str">
        <f>IF('Option A'!D134="","",'Option A'!#REF!)</f>
        <v/>
      </c>
      <c r="I38" s="24" t="e">
        <f>IF('Option A'!#REF!="","",'Option A'!#REF!)</f>
        <v>#REF!</v>
      </c>
      <c r="J38" s="24" t="e">
        <f>IF('Option A'!#REF!="","",'Option A'!#REF!)</f>
        <v>#REF!</v>
      </c>
      <c r="K38" s="24" t="e">
        <f>IF('Option A'!#REF!="","",'Option A'!#REF!)</f>
        <v>#REF!</v>
      </c>
    </row>
    <row r="39" spans="1:11" x14ac:dyDescent="0.2">
      <c r="A39" s="26" t="str">
        <f>IF('Option A'!B135="","",'Option A'!B135)</f>
        <v/>
      </c>
      <c r="B39" s="24" t="e">
        <f>IF('Option A'!#REF!="","",'Option A'!#REF!)</f>
        <v>#REF!</v>
      </c>
      <c r="C39" s="24" t="str">
        <f>IF('Option A'!D135="","",'Option A'!#REF!)</f>
        <v/>
      </c>
      <c r="D39" s="24" t="e">
        <f>IF('Option A'!#REF!="","",'Option A'!#REF!)</f>
        <v>#REF!</v>
      </c>
      <c r="E39" s="24" t="e">
        <f>IF('Option A'!#REF!="","",'Option A'!#REF!)</f>
        <v>#REF!</v>
      </c>
      <c r="F39" s="24" t="e">
        <f>IF('Option A'!#REF!="","",'Option A'!#REF!)</f>
        <v>#REF!</v>
      </c>
      <c r="G39" s="24" t="e">
        <f>IF('Option A'!#REF!="","",'Option A'!#REF!)</f>
        <v>#REF!</v>
      </c>
      <c r="H39" s="24" t="str">
        <f>IF('Option A'!D135="","",'Option A'!#REF!)</f>
        <v/>
      </c>
      <c r="I39" s="24" t="e">
        <f>IF('Option A'!#REF!="","",'Option A'!#REF!)</f>
        <v>#REF!</v>
      </c>
      <c r="J39" s="24" t="e">
        <f>IF('Option A'!#REF!="","",'Option A'!#REF!)</f>
        <v>#REF!</v>
      </c>
      <c r="K39" s="24" t="e">
        <f>IF('Option A'!#REF!="","",'Option A'!#REF!)</f>
        <v>#REF!</v>
      </c>
    </row>
    <row r="40" spans="1:11" x14ac:dyDescent="0.2">
      <c r="A40" s="26" t="str">
        <f>IF('Option A'!B136="","",'Option A'!B136)</f>
        <v/>
      </c>
      <c r="B40" s="24" t="e">
        <f>IF('Option A'!#REF!="","",'Option A'!#REF!)</f>
        <v>#REF!</v>
      </c>
      <c r="C40" s="24" t="str">
        <f>IF('Option A'!D136="","",'Option A'!#REF!)</f>
        <v/>
      </c>
      <c r="D40" s="24" t="e">
        <f>IF('Option A'!#REF!="","",'Option A'!#REF!)</f>
        <v>#REF!</v>
      </c>
      <c r="E40" s="24" t="e">
        <f>IF('Option A'!#REF!="","",'Option A'!#REF!)</f>
        <v>#REF!</v>
      </c>
      <c r="F40" s="24" t="e">
        <f>IF('Option A'!#REF!="","",'Option A'!#REF!)</f>
        <v>#REF!</v>
      </c>
      <c r="G40" s="24" t="e">
        <f>IF('Option A'!#REF!="","",'Option A'!#REF!)</f>
        <v>#REF!</v>
      </c>
      <c r="H40" s="24" t="str">
        <f>IF('Option A'!D136="","",'Option A'!#REF!)</f>
        <v/>
      </c>
      <c r="I40" s="24" t="e">
        <f>IF('Option A'!#REF!="","",'Option A'!#REF!)</f>
        <v>#REF!</v>
      </c>
      <c r="J40" s="24" t="e">
        <f>IF('Option A'!#REF!="","",'Option A'!#REF!)</f>
        <v>#REF!</v>
      </c>
      <c r="K40" s="24" t="e">
        <f>IF('Option A'!#REF!="","",'Option A'!#REF!)</f>
        <v>#REF!</v>
      </c>
    </row>
    <row r="41" spans="1:11" x14ac:dyDescent="0.2">
      <c r="A41" s="26" t="str">
        <f>IF('Option A'!B137="","",'Option A'!B137)</f>
        <v/>
      </c>
      <c r="B41" s="24" t="e">
        <f>IF('Option A'!#REF!="","",'Option A'!#REF!)</f>
        <v>#REF!</v>
      </c>
      <c r="C41" s="24" t="str">
        <f>IF('Option A'!D137="","",'Option A'!#REF!)</f>
        <v/>
      </c>
      <c r="D41" s="24" t="e">
        <f>IF('Option A'!#REF!="","",'Option A'!#REF!)</f>
        <v>#REF!</v>
      </c>
      <c r="E41" s="24" t="e">
        <f>IF('Option A'!#REF!="","",'Option A'!#REF!)</f>
        <v>#REF!</v>
      </c>
      <c r="F41" s="24" t="e">
        <f>IF('Option A'!#REF!="","",'Option A'!#REF!)</f>
        <v>#REF!</v>
      </c>
      <c r="G41" s="24" t="e">
        <f>IF('Option A'!#REF!="","",'Option A'!#REF!)</f>
        <v>#REF!</v>
      </c>
      <c r="H41" s="24" t="str">
        <f>IF('Option A'!D137="","",'Option A'!#REF!)</f>
        <v/>
      </c>
      <c r="I41" s="24" t="e">
        <f>IF('Option A'!#REF!="","",'Option A'!#REF!)</f>
        <v>#REF!</v>
      </c>
      <c r="J41" s="24" t="e">
        <f>IF('Option A'!#REF!="","",'Option A'!#REF!)</f>
        <v>#REF!</v>
      </c>
      <c r="K41" s="24" t="e">
        <f>IF('Option A'!#REF!="","",'Option A'!#REF!)</f>
        <v>#REF!</v>
      </c>
    </row>
    <row r="42" spans="1:11" x14ac:dyDescent="0.2">
      <c r="A42" s="26" t="str">
        <f>IF('Option A'!B138="","",'Option A'!B138)</f>
        <v/>
      </c>
      <c r="B42" s="24" t="e">
        <f>IF('Option A'!#REF!="","",'Option A'!#REF!)</f>
        <v>#REF!</v>
      </c>
      <c r="C42" s="24" t="str">
        <f>IF('Option A'!D138="","",'Option A'!#REF!)</f>
        <v/>
      </c>
      <c r="D42" s="24" t="e">
        <f>IF('Option A'!#REF!="","",'Option A'!#REF!)</f>
        <v>#REF!</v>
      </c>
      <c r="E42" s="24" t="e">
        <f>IF('Option A'!#REF!="","",'Option A'!#REF!)</f>
        <v>#REF!</v>
      </c>
      <c r="F42" s="24" t="e">
        <f>IF('Option A'!#REF!="","",'Option A'!#REF!)</f>
        <v>#REF!</v>
      </c>
      <c r="G42" s="24" t="e">
        <f>IF('Option A'!#REF!="","",'Option A'!#REF!)</f>
        <v>#REF!</v>
      </c>
      <c r="H42" s="24" t="str">
        <f>IF('Option A'!D138="","",'Option A'!#REF!)</f>
        <v/>
      </c>
      <c r="I42" s="24" t="e">
        <f>IF('Option A'!#REF!="","",'Option A'!#REF!)</f>
        <v>#REF!</v>
      </c>
      <c r="J42" s="24" t="e">
        <f>IF('Option A'!#REF!="","",'Option A'!#REF!)</f>
        <v>#REF!</v>
      </c>
      <c r="K42" s="24" t="e">
        <f>IF('Option A'!#REF!="","",'Option A'!#REF!)</f>
        <v>#REF!</v>
      </c>
    </row>
    <row r="43" spans="1:11" x14ac:dyDescent="0.2">
      <c r="A43" s="26" t="str">
        <f>IF('Option A'!B139="","",'Option A'!B139)</f>
        <v/>
      </c>
      <c r="B43" s="24" t="e">
        <f>IF('Option A'!#REF!="","",'Option A'!#REF!)</f>
        <v>#REF!</v>
      </c>
      <c r="C43" s="24" t="str">
        <f>IF('Option A'!D139="","",'Option A'!#REF!)</f>
        <v/>
      </c>
      <c r="D43" s="24" t="e">
        <f>IF('Option A'!#REF!="","",'Option A'!#REF!)</f>
        <v>#REF!</v>
      </c>
      <c r="E43" s="24" t="e">
        <f>IF('Option A'!#REF!="","",'Option A'!#REF!)</f>
        <v>#REF!</v>
      </c>
      <c r="F43" s="24" t="e">
        <f>IF('Option A'!#REF!="","",'Option A'!#REF!)</f>
        <v>#REF!</v>
      </c>
      <c r="G43" s="24" t="e">
        <f>IF('Option A'!#REF!="","",'Option A'!#REF!)</f>
        <v>#REF!</v>
      </c>
      <c r="H43" s="24" t="str">
        <f>IF('Option A'!D139="","",'Option A'!#REF!)</f>
        <v/>
      </c>
      <c r="I43" s="24" t="e">
        <f>IF('Option A'!#REF!="","",'Option A'!#REF!)</f>
        <v>#REF!</v>
      </c>
      <c r="J43" s="24" t="e">
        <f>IF('Option A'!#REF!="","",'Option A'!#REF!)</f>
        <v>#REF!</v>
      </c>
      <c r="K43" s="24" t="e">
        <f>IF('Option A'!#REF!="","",'Option A'!#REF!)</f>
        <v>#REF!</v>
      </c>
    </row>
    <row r="44" spans="1:11" x14ac:dyDescent="0.2">
      <c r="A44" s="26" t="str">
        <f>IF('Option A'!B140="","",'Option A'!B140)</f>
        <v/>
      </c>
      <c r="B44" s="24" t="e">
        <f>IF('Option A'!#REF!="","",'Option A'!#REF!)</f>
        <v>#REF!</v>
      </c>
      <c r="C44" s="24" t="str">
        <f>IF('Option A'!D140="","",'Option A'!#REF!)</f>
        <v/>
      </c>
      <c r="D44" s="24" t="e">
        <f>IF('Option A'!#REF!="","",'Option A'!#REF!)</f>
        <v>#REF!</v>
      </c>
      <c r="E44" s="24" t="e">
        <f>IF('Option A'!#REF!="","",'Option A'!#REF!)</f>
        <v>#REF!</v>
      </c>
      <c r="F44" s="24" t="e">
        <f>IF('Option A'!#REF!="","",'Option A'!#REF!)</f>
        <v>#REF!</v>
      </c>
      <c r="G44" s="24" t="e">
        <f>IF('Option A'!#REF!="","",'Option A'!#REF!)</f>
        <v>#REF!</v>
      </c>
      <c r="H44" s="24" t="str">
        <f>IF('Option A'!D140="","",'Option A'!#REF!)</f>
        <v/>
      </c>
      <c r="I44" s="24" t="e">
        <f>IF('Option A'!#REF!="","",'Option A'!#REF!)</f>
        <v>#REF!</v>
      </c>
      <c r="J44" s="24" t="e">
        <f>IF('Option A'!#REF!="","",'Option A'!#REF!)</f>
        <v>#REF!</v>
      </c>
      <c r="K44" s="24" t="e">
        <f>IF('Option A'!#REF!="","",'Option A'!#REF!)</f>
        <v>#REF!</v>
      </c>
    </row>
    <row r="45" spans="1:11" x14ac:dyDescent="0.2">
      <c r="A45" s="26" t="str">
        <f>IF('Option A'!B141="","",'Option A'!B141)</f>
        <v/>
      </c>
      <c r="B45" s="24" t="e">
        <f>IF('Option A'!#REF!="","",'Option A'!#REF!)</f>
        <v>#REF!</v>
      </c>
      <c r="C45" s="24" t="str">
        <f>IF('Option A'!D141="","",'Option A'!#REF!)</f>
        <v/>
      </c>
      <c r="D45" s="24" t="e">
        <f>IF('Option A'!#REF!="","",'Option A'!#REF!)</f>
        <v>#REF!</v>
      </c>
      <c r="E45" s="24" t="e">
        <f>IF('Option A'!#REF!="","",'Option A'!#REF!)</f>
        <v>#REF!</v>
      </c>
      <c r="F45" s="24" t="e">
        <f>IF('Option A'!#REF!="","",'Option A'!#REF!)</f>
        <v>#REF!</v>
      </c>
      <c r="G45" s="24" t="e">
        <f>IF('Option A'!#REF!="","",'Option A'!#REF!)</f>
        <v>#REF!</v>
      </c>
      <c r="H45" s="24" t="str">
        <f>IF('Option A'!D141="","",'Option A'!#REF!)</f>
        <v/>
      </c>
      <c r="I45" s="24" t="e">
        <f>IF('Option A'!#REF!="","",'Option A'!#REF!)</f>
        <v>#REF!</v>
      </c>
      <c r="J45" s="24" t="e">
        <f>IF('Option A'!#REF!="","",'Option A'!#REF!)</f>
        <v>#REF!</v>
      </c>
      <c r="K45" s="24" t="e">
        <f>IF('Option A'!#REF!="","",'Option A'!#REF!)</f>
        <v>#REF!</v>
      </c>
    </row>
    <row r="46" spans="1:11" x14ac:dyDescent="0.2">
      <c r="A46" s="26" t="str">
        <f>IF('Option A'!B142="","",'Option A'!B142)</f>
        <v/>
      </c>
      <c r="B46" s="24" t="e">
        <f>IF('Option A'!#REF!="","",'Option A'!#REF!)</f>
        <v>#REF!</v>
      </c>
      <c r="C46" s="24" t="str">
        <f>IF('Option A'!D142="","",'Option A'!#REF!)</f>
        <v/>
      </c>
      <c r="D46" s="24" t="e">
        <f>IF('Option A'!#REF!="","",'Option A'!#REF!)</f>
        <v>#REF!</v>
      </c>
      <c r="E46" s="24" t="e">
        <f>IF('Option A'!#REF!="","",'Option A'!#REF!)</f>
        <v>#REF!</v>
      </c>
      <c r="F46" s="24" t="e">
        <f>IF('Option A'!#REF!="","",'Option A'!#REF!)</f>
        <v>#REF!</v>
      </c>
      <c r="G46" s="24" t="e">
        <f>IF('Option A'!#REF!="","",'Option A'!#REF!)</f>
        <v>#REF!</v>
      </c>
      <c r="H46" s="24" t="str">
        <f>IF('Option A'!D142="","",'Option A'!#REF!)</f>
        <v/>
      </c>
      <c r="I46" s="24" t="e">
        <f>IF('Option A'!#REF!="","",'Option A'!#REF!)</f>
        <v>#REF!</v>
      </c>
      <c r="J46" s="24" t="e">
        <f>IF('Option A'!#REF!="","",'Option A'!#REF!)</f>
        <v>#REF!</v>
      </c>
      <c r="K46" s="24" t="e">
        <f>IF('Option A'!#REF!="","",'Option A'!#REF!)</f>
        <v>#REF!</v>
      </c>
    </row>
    <row r="47" spans="1:11" x14ac:dyDescent="0.2">
      <c r="A47" s="26" t="str">
        <f>IF('Option A'!B143="","",'Option A'!B143)</f>
        <v/>
      </c>
      <c r="B47" s="24" t="e">
        <f>IF('Option A'!#REF!="","",'Option A'!#REF!)</f>
        <v>#REF!</v>
      </c>
      <c r="C47" s="24" t="str">
        <f>IF('Option A'!D143="","",'Option A'!#REF!)</f>
        <v/>
      </c>
      <c r="D47" s="24" t="e">
        <f>IF('Option A'!#REF!="","",'Option A'!#REF!)</f>
        <v>#REF!</v>
      </c>
      <c r="E47" s="24" t="e">
        <f>IF('Option A'!#REF!="","",'Option A'!#REF!)</f>
        <v>#REF!</v>
      </c>
      <c r="F47" s="24" t="e">
        <f>IF('Option A'!#REF!="","",'Option A'!#REF!)</f>
        <v>#REF!</v>
      </c>
      <c r="G47" s="24" t="e">
        <f>IF('Option A'!#REF!="","",'Option A'!#REF!)</f>
        <v>#REF!</v>
      </c>
      <c r="H47" s="24" t="str">
        <f>IF('Option A'!D143="","",'Option A'!#REF!)</f>
        <v/>
      </c>
      <c r="I47" s="24" t="e">
        <f>IF('Option A'!#REF!="","",'Option A'!#REF!)</f>
        <v>#REF!</v>
      </c>
      <c r="J47" s="24" t="e">
        <f>IF('Option A'!#REF!="","",'Option A'!#REF!)</f>
        <v>#REF!</v>
      </c>
      <c r="K47" s="24" t="e">
        <f>IF('Option A'!#REF!="","",'Option A'!#REF!)</f>
        <v>#REF!</v>
      </c>
    </row>
    <row r="48" spans="1:11" x14ac:dyDescent="0.2">
      <c r="A48" s="26" t="str">
        <f>IF('Option A'!B144="","",'Option A'!B144)</f>
        <v/>
      </c>
      <c r="B48" s="24" t="e">
        <f>IF('Option A'!#REF!="","",'Option A'!#REF!)</f>
        <v>#REF!</v>
      </c>
      <c r="C48" s="24" t="str">
        <f>IF('Option A'!D144="","",'Option A'!#REF!)</f>
        <v/>
      </c>
      <c r="D48" s="24" t="e">
        <f>IF('Option A'!#REF!="","",'Option A'!#REF!)</f>
        <v>#REF!</v>
      </c>
      <c r="E48" s="24" t="e">
        <f>IF('Option A'!#REF!="","",'Option A'!#REF!)</f>
        <v>#REF!</v>
      </c>
      <c r="F48" s="24" t="e">
        <f>IF('Option A'!#REF!="","",'Option A'!#REF!)</f>
        <v>#REF!</v>
      </c>
      <c r="G48" s="24" t="e">
        <f>IF('Option A'!#REF!="","",'Option A'!#REF!)</f>
        <v>#REF!</v>
      </c>
      <c r="H48" s="24" t="str">
        <f>IF('Option A'!D144="","",'Option A'!#REF!)</f>
        <v/>
      </c>
      <c r="I48" s="24" t="e">
        <f>IF('Option A'!#REF!="","",'Option A'!#REF!)</f>
        <v>#REF!</v>
      </c>
      <c r="J48" s="24" t="e">
        <f>IF('Option A'!#REF!="","",'Option A'!#REF!)</f>
        <v>#REF!</v>
      </c>
      <c r="K48" s="24" t="e">
        <f>IF('Option A'!#REF!="","",'Option A'!#REF!)</f>
        <v>#REF!</v>
      </c>
    </row>
    <row r="49" spans="1:11" x14ac:dyDescent="0.2">
      <c r="A49" s="26" t="str">
        <f>IF('Option A'!B145="","",'Option A'!B145)</f>
        <v/>
      </c>
      <c r="B49" s="24" t="e">
        <f>IF('Option A'!#REF!="","",'Option A'!#REF!)</f>
        <v>#REF!</v>
      </c>
      <c r="C49" s="24" t="str">
        <f>IF('Option A'!D145="","",'Option A'!#REF!)</f>
        <v/>
      </c>
      <c r="D49" s="24" t="e">
        <f>IF('Option A'!#REF!="","",'Option A'!#REF!)</f>
        <v>#REF!</v>
      </c>
      <c r="E49" s="24" t="e">
        <f>IF('Option A'!#REF!="","",'Option A'!#REF!)</f>
        <v>#REF!</v>
      </c>
      <c r="F49" s="24" t="e">
        <f>IF('Option A'!#REF!="","",'Option A'!#REF!)</f>
        <v>#REF!</v>
      </c>
      <c r="G49" s="24" t="e">
        <f>IF('Option A'!#REF!="","",'Option A'!#REF!)</f>
        <v>#REF!</v>
      </c>
      <c r="H49" s="24" t="str">
        <f>IF('Option A'!D145="","",'Option A'!#REF!)</f>
        <v/>
      </c>
      <c r="I49" s="24" t="e">
        <f>IF('Option A'!#REF!="","",'Option A'!#REF!)</f>
        <v>#REF!</v>
      </c>
      <c r="J49" s="24" t="e">
        <f>IF('Option A'!#REF!="","",'Option A'!#REF!)</f>
        <v>#REF!</v>
      </c>
      <c r="K49" s="24" t="e">
        <f>IF('Option A'!#REF!="","",'Option A'!#REF!)</f>
        <v>#REF!</v>
      </c>
    </row>
    <row r="50" spans="1:11" x14ac:dyDescent="0.2">
      <c r="A50" s="26" t="str">
        <f>IF('Option A'!B146="","",'Option A'!B146)</f>
        <v/>
      </c>
      <c r="B50" s="24" t="e">
        <f>IF('Option A'!#REF!="","",'Option A'!#REF!)</f>
        <v>#REF!</v>
      </c>
      <c r="C50" s="24" t="str">
        <f>IF('Option A'!D146="","",'Option A'!#REF!)</f>
        <v/>
      </c>
      <c r="D50" s="24" t="e">
        <f>IF('Option A'!#REF!="","",'Option A'!#REF!)</f>
        <v>#REF!</v>
      </c>
      <c r="E50" s="24" t="e">
        <f>IF('Option A'!#REF!="","",'Option A'!#REF!)</f>
        <v>#REF!</v>
      </c>
      <c r="F50" s="24" t="e">
        <f>IF('Option A'!#REF!="","",'Option A'!#REF!)</f>
        <v>#REF!</v>
      </c>
      <c r="G50" s="24" t="e">
        <f>IF('Option A'!#REF!="","",'Option A'!#REF!)</f>
        <v>#REF!</v>
      </c>
      <c r="H50" s="24" t="str">
        <f>IF('Option A'!D146="","",'Option A'!#REF!)</f>
        <v/>
      </c>
      <c r="I50" s="24" t="e">
        <f>IF('Option A'!#REF!="","",'Option A'!#REF!)</f>
        <v>#REF!</v>
      </c>
      <c r="J50" s="24" t="e">
        <f>IF('Option A'!#REF!="","",'Option A'!#REF!)</f>
        <v>#REF!</v>
      </c>
      <c r="K50" s="24" t="e">
        <f>IF('Option A'!#REF!="","",'Option A'!#REF!)</f>
        <v>#REF!</v>
      </c>
    </row>
    <row r="51" spans="1:11" x14ac:dyDescent="0.2">
      <c r="A51" s="26" t="str">
        <f>IF('Option A'!B147="","",'Option A'!B147)</f>
        <v/>
      </c>
      <c r="B51" s="24" t="e">
        <f>IF('Option A'!#REF!="","",'Option A'!#REF!)</f>
        <v>#REF!</v>
      </c>
      <c r="C51" s="24" t="str">
        <f>IF('Option A'!D147="","",'Option A'!#REF!)</f>
        <v/>
      </c>
      <c r="D51" s="24" t="e">
        <f>IF('Option A'!#REF!="","",'Option A'!#REF!)</f>
        <v>#REF!</v>
      </c>
      <c r="E51" s="24" t="e">
        <f>IF('Option A'!#REF!="","",'Option A'!#REF!)</f>
        <v>#REF!</v>
      </c>
      <c r="F51" s="24" t="e">
        <f>IF('Option A'!#REF!="","",'Option A'!#REF!)</f>
        <v>#REF!</v>
      </c>
      <c r="G51" s="24" t="e">
        <f>IF('Option A'!#REF!="","",'Option A'!#REF!)</f>
        <v>#REF!</v>
      </c>
      <c r="H51" s="24" t="str">
        <f>IF('Option A'!D147="","",'Option A'!#REF!)</f>
        <v/>
      </c>
      <c r="I51" s="24" t="e">
        <f>IF('Option A'!#REF!="","",'Option A'!#REF!)</f>
        <v>#REF!</v>
      </c>
      <c r="J51" s="24" t="e">
        <f>IF('Option A'!#REF!="","",'Option A'!#REF!)</f>
        <v>#REF!</v>
      </c>
      <c r="K51" s="24" t="e">
        <f>IF('Option A'!#REF!="","",'Option A'!#REF!)</f>
        <v>#REF!</v>
      </c>
    </row>
    <row r="52" spans="1:11" x14ac:dyDescent="0.2">
      <c r="A52" s="26" t="str">
        <f>IF('Option A'!B148="","",'Option A'!B148)</f>
        <v/>
      </c>
      <c r="B52" s="24" t="e">
        <f>IF('Option A'!#REF!="","",'Option A'!#REF!)</f>
        <v>#REF!</v>
      </c>
      <c r="C52" s="24" t="str">
        <f>IF('Option A'!D148="","",'Option A'!#REF!)</f>
        <v/>
      </c>
      <c r="D52" s="24" t="e">
        <f>IF('Option A'!#REF!="","",'Option A'!#REF!)</f>
        <v>#REF!</v>
      </c>
      <c r="E52" s="24" t="e">
        <f>IF('Option A'!#REF!="","",'Option A'!#REF!)</f>
        <v>#REF!</v>
      </c>
      <c r="F52" s="24" t="e">
        <f>IF('Option A'!#REF!="","",'Option A'!#REF!)</f>
        <v>#REF!</v>
      </c>
      <c r="G52" s="24" t="e">
        <f>IF('Option A'!#REF!="","",'Option A'!#REF!)</f>
        <v>#REF!</v>
      </c>
      <c r="H52" s="24" t="str">
        <f>IF('Option A'!D148="","",'Option A'!#REF!)</f>
        <v/>
      </c>
      <c r="I52" s="24" t="e">
        <f>IF('Option A'!#REF!="","",'Option A'!#REF!)</f>
        <v>#REF!</v>
      </c>
      <c r="J52" s="24" t="e">
        <f>IF('Option A'!#REF!="","",'Option A'!#REF!)</f>
        <v>#REF!</v>
      </c>
      <c r="K52" s="24" t="e">
        <f>IF('Option A'!#REF!="","",'Option A'!#REF!)</f>
        <v>#REF!</v>
      </c>
    </row>
    <row r="53" spans="1:11" x14ac:dyDescent="0.2">
      <c r="A53" s="26" t="str">
        <f>IF('Option A'!B149="","",'Option A'!B149)</f>
        <v/>
      </c>
      <c r="B53" s="24" t="e">
        <f>IF('Option A'!#REF!="","",'Option A'!#REF!)</f>
        <v>#REF!</v>
      </c>
      <c r="C53" s="24" t="str">
        <f>IF('Option A'!D149="","",'Option A'!#REF!)</f>
        <v/>
      </c>
      <c r="D53" s="24" t="e">
        <f>IF('Option A'!#REF!="","",'Option A'!#REF!)</f>
        <v>#REF!</v>
      </c>
      <c r="E53" s="24" t="e">
        <f>IF('Option A'!#REF!="","",'Option A'!#REF!)</f>
        <v>#REF!</v>
      </c>
      <c r="F53" s="24" t="e">
        <f>IF('Option A'!#REF!="","",'Option A'!#REF!)</f>
        <v>#REF!</v>
      </c>
      <c r="G53" s="24" t="e">
        <f>IF('Option A'!#REF!="","",'Option A'!#REF!)</f>
        <v>#REF!</v>
      </c>
      <c r="H53" s="24" t="str">
        <f>IF('Option A'!D149="","",'Option A'!#REF!)</f>
        <v/>
      </c>
      <c r="I53" s="24" t="e">
        <f>IF('Option A'!#REF!="","",'Option A'!#REF!)</f>
        <v>#REF!</v>
      </c>
      <c r="J53" s="24" t="e">
        <f>IF('Option A'!#REF!="","",'Option A'!#REF!)</f>
        <v>#REF!</v>
      </c>
      <c r="K53" s="24" t="e">
        <f>IF('Option A'!#REF!="","",'Option A'!#REF!)</f>
        <v>#REF!</v>
      </c>
    </row>
    <row r="54" spans="1:11" x14ac:dyDescent="0.2">
      <c r="A54" s="26" t="str">
        <f>IF('Option A'!B150="","",'Option A'!B150)</f>
        <v/>
      </c>
      <c r="B54" s="24" t="e">
        <f>IF('Option A'!#REF!="","",'Option A'!#REF!)</f>
        <v>#REF!</v>
      </c>
      <c r="C54" s="24" t="str">
        <f>IF('Option A'!D150="","",'Option A'!#REF!)</f>
        <v/>
      </c>
      <c r="D54" s="24" t="e">
        <f>IF('Option A'!#REF!="","",'Option A'!#REF!)</f>
        <v>#REF!</v>
      </c>
      <c r="E54" s="24" t="e">
        <f>IF('Option A'!#REF!="","",'Option A'!#REF!)</f>
        <v>#REF!</v>
      </c>
      <c r="F54" s="24" t="e">
        <f>IF('Option A'!#REF!="","",'Option A'!#REF!)</f>
        <v>#REF!</v>
      </c>
      <c r="G54" s="24" t="e">
        <f>IF('Option A'!#REF!="","",'Option A'!#REF!)</f>
        <v>#REF!</v>
      </c>
      <c r="H54" s="24" t="str">
        <f>IF('Option A'!D150="","",'Option A'!#REF!)</f>
        <v/>
      </c>
      <c r="I54" s="24" t="e">
        <f>IF('Option A'!#REF!="","",'Option A'!#REF!)</f>
        <v>#REF!</v>
      </c>
      <c r="J54" s="24" t="e">
        <f>IF('Option A'!#REF!="","",'Option A'!#REF!)</f>
        <v>#REF!</v>
      </c>
      <c r="K54" s="24" t="e">
        <f>IF('Option A'!#REF!="","",'Option A'!#REF!)</f>
        <v>#REF!</v>
      </c>
    </row>
    <row r="55" spans="1:11" x14ac:dyDescent="0.2">
      <c r="A55" s="26" t="str">
        <f>IF('Option A'!B151="","",'Option A'!B151)</f>
        <v/>
      </c>
      <c r="B55" s="24" t="e">
        <f>IF('Option A'!#REF!="","",'Option A'!#REF!)</f>
        <v>#REF!</v>
      </c>
      <c r="C55" s="24" t="str">
        <f>IF('Option A'!D151="","",'Option A'!#REF!)</f>
        <v/>
      </c>
      <c r="D55" s="24" t="e">
        <f>IF('Option A'!#REF!="","",'Option A'!#REF!)</f>
        <v>#REF!</v>
      </c>
      <c r="E55" s="24" t="e">
        <f>IF('Option A'!#REF!="","",'Option A'!#REF!)</f>
        <v>#REF!</v>
      </c>
      <c r="F55" s="24" t="e">
        <f>IF('Option A'!#REF!="","",'Option A'!#REF!)</f>
        <v>#REF!</v>
      </c>
      <c r="G55" s="24" t="e">
        <f>IF('Option A'!#REF!="","",'Option A'!#REF!)</f>
        <v>#REF!</v>
      </c>
      <c r="H55" s="24" t="str">
        <f>IF('Option A'!D151="","",'Option A'!#REF!)</f>
        <v/>
      </c>
      <c r="I55" s="24" t="e">
        <f>IF('Option A'!#REF!="","",'Option A'!#REF!)</f>
        <v>#REF!</v>
      </c>
      <c r="J55" s="24" t="e">
        <f>IF('Option A'!#REF!="","",'Option A'!#REF!)</f>
        <v>#REF!</v>
      </c>
      <c r="K55" s="24" t="e">
        <f>IF('Option A'!#REF!="","",'Option A'!#REF!)</f>
        <v>#REF!</v>
      </c>
    </row>
    <row r="56" spans="1:11" x14ac:dyDescent="0.2">
      <c r="A56" s="26" t="str">
        <f>IF('Option A'!B152="","",'Option A'!B152)</f>
        <v/>
      </c>
      <c r="B56" s="24" t="e">
        <f>IF('Option A'!#REF!="","",'Option A'!#REF!)</f>
        <v>#REF!</v>
      </c>
      <c r="C56" s="24" t="str">
        <f>IF('Option A'!D152="","",'Option A'!#REF!)</f>
        <v/>
      </c>
      <c r="D56" s="24" t="e">
        <f>IF('Option A'!#REF!="","",'Option A'!#REF!)</f>
        <v>#REF!</v>
      </c>
      <c r="E56" s="24" t="e">
        <f>IF('Option A'!#REF!="","",'Option A'!#REF!)</f>
        <v>#REF!</v>
      </c>
      <c r="F56" s="24" t="e">
        <f>IF('Option A'!#REF!="","",'Option A'!#REF!)</f>
        <v>#REF!</v>
      </c>
      <c r="G56" s="24" t="e">
        <f>IF('Option A'!#REF!="","",'Option A'!#REF!)</f>
        <v>#REF!</v>
      </c>
      <c r="H56" s="24" t="str">
        <f>IF('Option A'!D152="","",'Option A'!#REF!)</f>
        <v/>
      </c>
      <c r="I56" s="24" t="e">
        <f>IF('Option A'!#REF!="","",'Option A'!#REF!)</f>
        <v>#REF!</v>
      </c>
      <c r="J56" s="24" t="e">
        <f>IF('Option A'!#REF!="","",'Option A'!#REF!)</f>
        <v>#REF!</v>
      </c>
      <c r="K56" s="24" t="e">
        <f>IF('Option A'!#REF!="","",'Option A'!#REF!)</f>
        <v>#REF!</v>
      </c>
    </row>
    <row r="57" spans="1:11" x14ac:dyDescent="0.2">
      <c r="A57" s="26" t="str">
        <f>IF('Option A'!B153="","",'Option A'!B153)</f>
        <v/>
      </c>
      <c r="B57" s="24" t="e">
        <f>IF('Option A'!#REF!="","",'Option A'!#REF!)</f>
        <v>#REF!</v>
      </c>
      <c r="C57" s="24" t="str">
        <f>IF('Option A'!D153="","",'Option A'!#REF!)</f>
        <v/>
      </c>
      <c r="D57" s="24" t="e">
        <f>IF('Option A'!#REF!="","",'Option A'!#REF!)</f>
        <v>#REF!</v>
      </c>
      <c r="E57" s="24" t="e">
        <f>IF('Option A'!#REF!="","",'Option A'!#REF!)</f>
        <v>#REF!</v>
      </c>
      <c r="F57" s="24" t="e">
        <f>IF('Option A'!#REF!="","",'Option A'!#REF!)</f>
        <v>#REF!</v>
      </c>
      <c r="G57" s="24" t="e">
        <f>IF('Option A'!#REF!="","",'Option A'!#REF!)</f>
        <v>#REF!</v>
      </c>
      <c r="H57" s="24" t="str">
        <f>IF('Option A'!D153="","",'Option A'!#REF!)</f>
        <v/>
      </c>
      <c r="I57" s="24" t="e">
        <f>IF('Option A'!#REF!="","",'Option A'!#REF!)</f>
        <v>#REF!</v>
      </c>
      <c r="J57" s="24" t="e">
        <f>IF('Option A'!#REF!="","",'Option A'!#REF!)</f>
        <v>#REF!</v>
      </c>
      <c r="K57" s="24" t="e">
        <f>IF('Option A'!#REF!="","",'Option A'!#REF!)</f>
        <v>#REF!</v>
      </c>
    </row>
    <row r="58" spans="1:11" x14ac:dyDescent="0.2">
      <c r="A58" s="26" t="str">
        <f>IF('Option A'!B154="","",'Option A'!B154)</f>
        <v/>
      </c>
      <c r="B58" s="24" t="e">
        <f>IF('Option A'!#REF!="","",'Option A'!#REF!)</f>
        <v>#REF!</v>
      </c>
      <c r="C58" s="24" t="str">
        <f>IF('Option A'!D154="","",'Option A'!#REF!)</f>
        <v/>
      </c>
      <c r="D58" s="24" t="e">
        <f>IF('Option A'!#REF!="","",'Option A'!#REF!)</f>
        <v>#REF!</v>
      </c>
      <c r="E58" s="24" t="e">
        <f>IF('Option A'!#REF!="","",'Option A'!#REF!)</f>
        <v>#REF!</v>
      </c>
      <c r="F58" s="24" t="e">
        <f>IF('Option A'!#REF!="","",'Option A'!#REF!)</f>
        <v>#REF!</v>
      </c>
      <c r="G58" s="24" t="e">
        <f>IF('Option A'!#REF!="","",'Option A'!#REF!)</f>
        <v>#REF!</v>
      </c>
      <c r="H58" s="24" t="str">
        <f>IF('Option A'!D154="","",'Option A'!#REF!)</f>
        <v/>
      </c>
      <c r="I58" s="24" t="e">
        <f>IF('Option A'!#REF!="","",'Option A'!#REF!)</f>
        <v>#REF!</v>
      </c>
      <c r="J58" s="24" t="e">
        <f>IF('Option A'!#REF!="","",'Option A'!#REF!)</f>
        <v>#REF!</v>
      </c>
      <c r="K58" s="24" t="e">
        <f>IF('Option A'!#REF!="","",'Option A'!#REF!)</f>
        <v>#REF!</v>
      </c>
    </row>
    <row r="59" spans="1:11" x14ac:dyDescent="0.2">
      <c r="A59" s="26" t="str">
        <f>IF('Option A'!B155="","",'Option A'!B155)</f>
        <v/>
      </c>
      <c r="B59" s="24" t="e">
        <f>IF('Option A'!#REF!="","",'Option A'!#REF!)</f>
        <v>#REF!</v>
      </c>
      <c r="C59" s="24" t="str">
        <f>IF('Option A'!D155="","",'Option A'!#REF!)</f>
        <v/>
      </c>
      <c r="D59" s="24" t="e">
        <f>IF('Option A'!#REF!="","",'Option A'!#REF!)</f>
        <v>#REF!</v>
      </c>
      <c r="E59" s="24" t="e">
        <f>IF('Option A'!#REF!="","",'Option A'!#REF!)</f>
        <v>#REF!</v>
      </c>
      <c r="F59" s="24" t="e">
        <f>IF('Option A'!#REF!="","",'Option A'!#REF!)</f>
        <v>#REF!</v>
      </c>
      <c r="G59" s="24" t="e">
        <f>IF('Option A'!#REF!="","",'Option A'!#REF!)</f>
        <v>#REF!</v>
      </c>
      <c r="H59" s="24" t="str">
        <f>IF('Option A'!D155="","",'Option A'!#REF!)</f>
        <v/>
      </c>
      <c r="I59" s="24" t="e">
        <f>IF('Option A'!#REF!="","",'Option A'!#REF!)</f>
        <v>#REF!</v>
      </c>
      <c r="J59" s="24" t="e">
        <f>IF('Option A'!#REF!="","",'Option A'!#REF!)</f>
        <v>#REF!</v>
      </c>
      <c r="K59" s="24" t="e">
        <f>IF('Option A'!#REF!="","",'Option A'!#REF!)</f>
        <v>#REF!</v>
      </c>
    </row>
    <row r="60" spans="1:11" x14ac:dyDescent="0.2">
      <c r="A60" s="26" t="str">
        <f>IF('Option A'!B156="","",'Option A'!B156)</f>
        <v/>
      </c>
      <c r="B60" s="24" t="e">
        <f>IF('Option A'!#REF!="","",'Option A'!#REF!)</f>
        <v>#REF!</v>
      </c>
      <c r="C60" s="24" t="str">
        <f>IF('Option A'!D156="","",'Option A'!#REF!)</f>
        <v/>
      </c>
      <c r="D60" s="24" t="e">
        <f>IF('Option A'!#REF!="","",'Option A'!#REF!)</f>
        <v>#REF!</v>
      </c>
      <c r="E60" s="24" t="e">
        <f>IF('Option A'!#REF!="","",'Option A'!#REF!)</f>
        <v>#REF!</v>
      </c>
      <c r="F60" s="24" t="e">
        <f>IF('Option A'!#REF!="","",'Option A'!#REF!)</f>
        <v>#REF!</v>
      </c>
      <c r="G60" s="24" t="e">
        <f>IF('Option A'!#REF!="","",'Option A'!#REF!)</f>
        <v>#REF!</v>
      </c>
      <c r="H60" s="24" t="str">
        <f>IF('Option A'!D156="","",'Option A'!#REF!)</f>
        <v/>
      </c>
      <c r="I60" s="24" t="e">
        <f>IF('Option A'!#REF!="","",'Option A'!#REF!)</f>
        <v>#REF!</v>
      </c>
      <c r="J60" s="24" t="e">
        <f>IF('Option A'!#REF!="","",'Option A'!#REF!)</f>
        <v>#REF!</v>
      </c>
      <c r="K60" s="24" t="e">
        <f>IF('Option A'!#REF!="","",'Option A'!#REF!)</f>
        <v>#REF!</v>
      </c>
    </row>
    <row r="61" spans="1:11" x14ac:dyDescent="0.2">
      <c r="A61" s="26" t="str">
        <f>IF('Option A'!B157="","",'Option A'!B157)</f>
        <v/>
      </c>
      <c r="B61" s="24" t="e">
        <f>IF('Option A'!#REF!="","",'Option A'!#REF!)</f>
        <v>#REF!</v>
      </c>
      <c r="C61" s="24" t="str">
        <f>IF('Option A'!D157="","",'Option A'!#REF!)</f>
        <v/>
      </c>
      <c r="D61" s="24" t="e">
        <f>IF('Option A'!#REF!="","",'Option A'!#REF!)</f>
        <v>#REF!</v>
      </c>
      <c r="E61" s="24" t="e">
        <f>IF('Option A'!#REF!="","",'Option A'!#REF!)</f>
        <v>#REF!</v>
      </c>
      <c r="F61" s="24" t="e">
        <f>IF('Option A'!#REF!="","",'Option A'!#REF!)</f>
        <v>#REF!</v>
      </c>
      <c r="G61" s="24" t="e">
        <f>IF('Option A'!#REF!="","",'Option A'!#REF!)</f>
        <v>#REF!</v>
      </c>
      <c r="H61" s="24" t="str">
        <f>IF('Option A'!D157="","",'Option A'!#REF!)</f>
        <v/>
      </c>
      <c r="I61" s="24" t="e">
        <f>IF('Option A'!#REF!="","",'Option A'!#REF!)</f>
        <v>#REF!</v>
      </c>
      <c r="J61" s="24" t="e">
        <f>IF('Option A'!#REF!="","",'Option A'!#REF!)</f>
        <v>#REF!</v>
      </c>
      <c r="K61" s="24" t="e">
        <f>IF('Option A'!#REF!="","",'Option A'!#REF!)</f>
        <v>#REF!</v>
      </c>
    </row>
    <row r="62" spans="1:11" x14ac:dyDescent="0.2">
      <c r="A62" s="26" t="str">
        <f>IF('Option A'!B158="","",'Option A'!B158)</f>
        <v/>
      </c>
      <c r="B62" s="24" t="e">
        <f>IF('Option A'!#REF!="","",'Option A'!#REF!)</f>
        <v>#REF!</v>
      </c>
      <c r="C62" s="24" t="str">
        <f>IF('Option A'!D158="","",'Option A'!#REF!)</f>
        <v/>
      </c>
      <c r="D62" s="24" t="e">
        <f>IF('Option A'!#REF!="","",'Option A'!#REF!)</f>
        <v>#REF!</v>
      </c>
      <c r="E62" s="24" t="e">
        <f>IF('Option A'!#REF!="","",'Option A'!#REF!)</f>
        <v>#REF!</v>
      </c>
      <c r="F62" s="24" t="e">
        <f>IF('Option A'!#REF!="","",'Option A'!#REF!)</f>
        <v>#REF!</v>
      </c>
      <c r="G62" s="24" t="e">
        <f>IF('Option A'!#REF!="","",'Option A'!#REF!)</f>
        <v>#REF!</v>
      </c>
      <c r="H62" s="24" t="str">
        <f>IF('Option A'!D158="","",'Option A'!#REF!)</f>
        <v/>
      </c>
      <c r="I62" s="24" t="e">
        <f>IF('Option A'!#REF!="","",'Option A'!#REF!)</f>
        <v>#REF!</v>
      </c>
      <c r="J62" s="24" t="e">
        <f>IF('Option A'!#REF!="","",'Option A'!#REF!)</f>
        <v>#REF!</v>
      </c>
      <c r="K62" s="24" t="e">
        <f>IF('Option A'!#REF!="","",'Option A'!#REF!)</f>
        <v>#REF!</v>
      </c>
    </row>
    <row r="63" spans="1:11" x14ac:dyDescent="0.2">
      <c r="A63" s="26" t="str">
        <f>IF('Option A'!B159="","",'Option A'!B159)</f>
        <v/>
      </c>
      <c r="B63" s="24" t="e">
        <f>IF('Option A'!#REF!="","",'Option A'!#REF!)</f>
        <v>#REF!</v>
      </c>
      <c r="C63" s="24" t="str">
        <f>IF('Option A'!D159="","",'Option A'!#REF!)</f>
        <v/>
      </c>
      <c r="D63" s="24" t="e">
        <f>IF('Option A'!#REF!="","",'Option A'!#REF!)</f>
        <v>#REF!</v>
      </c>
      <c r="E63" s="24" t="e">
        <f>IF('Option A'!#REF!="","",'Option A'!#REF!)</f>
        <v>#REF!</v>
      </c>
      <c r="F63" s="24" t="e">
        <f>IF('Option A'!#REF!="","",'Option A'!#REF!)</f>
        <v>#REF!</v>
      </c>
      <c r="G63" s="24" t="e">
        <f>IF('Option A'!#REF!="","",'Option A'!#REF!)</f>
        <v>#REF!</v>
      </c>
      <c r="H63" s="24" t="str">
        <f>IF('Option A'!D159="","",'Option A'!#REF!)</f>
        <v/>
      </c>
      <c r="I63" s="24" t="e">
        <f>IF('Option A'!#REF!="","",'Option A'!#REF!)</f>
        <v>#REF!</v>
      </c>
      <c r="J63" s="24" t="e">
        <f>IF('Option A'!#REF!="","",'Option A'!#REF!)</f>
        <v>#REF!</v>
      </c>
      <c r="K63" s="24" t="e">
        <f>IF('Option A'!#REF!="","",'Option A'!#REF!)</f>
        <v>#REF!</v>
      </c>
    </row>
    <row r="64" spans="1:11" x14ac:dyDescent="0.2">
      <c r="A64" s="26" t="str">
        <f>IF('Option A'!B160="","",'Option A'!B160)</f>
        <v/>
      </c>
      <c r="B64" s="24" t="e">
        <f>IF('Option A'!#REF!="","",'Option A'!#REF!)</f>
        <v>#REF!</v>
      </c>
      <c r="C64" s="24" t="str">
        <f>IF('Option A'!D160="","",'Option A'!#REF!)</f>
        <v/>
      </c>
      <c r="D64" s="24" t="e">
        <f>IF('Option A'!#REF!="","",'Option A'!#REF!)</f>
        <v>#REF!</v>
      </c>
      <c r="E64" s="24" t="e">
        <f>IF('Option A'!#REF!="","",'Option A'!#REF!)</f>
        <v>#REF!</v>
      </c>
      <c r="F64" s="24" t="e">
        <f>IF('Option A'!#REF!="","",'Option A'!#REF!)</f>
        <v>#REF!</v>
      </c>
      <c r="G64" s="24" t="e">
        <f>IF('Option A'!#REF!="","",'Option A'!#REF!)</f>
        <v>#REF!</v>
      </c>
      <c r="H64" s="24" t="str">
        <f>IF('Option A'!D160="","",'Option A'!#REF!)</f>
        <v/>
      </c>
      <c r="I64" s="24" t="e">
        <f>IF('Option A'!#REF!="","",'Option A'!#REF!)</f>
        <v>#REF!</v>
      </c>
      <c r="J64" s="24" t="e">
        <f>IF('Option A'!#REF!="","",'Option A'!#REF!)</f>
        <v>#REF!</v>
      </c>
      <c r="K64" s="24" t="e">
        <f>IF('Option A'!#REF!="","",'Option A'!#REF!)</f>
        <v>#REF!</v>
      </c>
    </row>
    <row r="65" spans="1:11" x14ac:dyDescent="0.2">
      <c r="A65" s="26" t="str">
        <f>IF('Option A'!B161="","",'Option A'!B161)</f>
        <v/>
      </c>
      <c r="B65" s="24" t="e">
        <f>IF('Option A'!#REF!="","",'Option A'!#REF!)</f>
        <v>#REF!</v>
      </c>
      <c r="C65" s="24" t="str">
        <f>IF('Option A'!D161="","",'Option A'!#REF!)</f>
        <v/>
      </c>
      <c r="D65" s="24" t="e">
        <f>IF('Option A'!#REF!="","",'Option A'!#REF!)</f>
        <v>#REF!</v>
      </c>
      <c r="E65" s="24" t="e">
        <f>IF('Option A'!#REF!="","",'Option A'!#REF!)</f>
        <v>#REF!</v>
      </c>
      <c r="F65" s="24" t="e">
        <f>IF('Option A'!#REF!="","",'Option A'!#REF!)</f>
        <v>#REF!</v>
      </c>
      <c r="G65" s="24" t="e">
        <f>IF('Option A'!#REF!="","",'Option A'!#REF!)</f>
        <v>#REF!</v>
      </c>
      <c r="H65" s="24" t="str">
        <f>IF('Option A'!D161="","",'Option A'!#REF!)</f>
        <v/>
      </c>
      <c r="I65" s="24" t="e">
        <f>IF('Option A'!#REF!="","",'Option A'!#REF!)</f>
        <v>#REF!</v>
      </c>
      <c r="J65" s="24" t="e">
        <f>IF('Option A'!#REF!="","",'Option A'!#REF!)</f>
        <v>#REF!</v>
      </c>
      <c r="K65" s="24" t="e">
        <f>IF('Option A'!#REF!="","",'Option A'!#REF!)</f>
        <v>#REF!</v>
      </c>
    </row>
    <row r="66" spans="1:11" x14ac:dyDescent="0.2">
      <c r="A66" s="26" t="str">
        <f>IF('Option A'!B162="","",'Option A'!B162)</f>
        <v/>
      </c>
      <c r="B66" s="24" t="e">
        <f>IF('Option A'!#REF!="","",'Option A'!#REF!)</f>
        <v>#REF!</v>
      </c>
      <c r="C66" s="24" t="str">
        <f>IF('Option A'!D162="","",'Option A'!#REF!)</f>
        <v/>
      </c>
      <c r="D66" s="24" t="e">
        <f>IF('Option A'!#REF!="","",'Option A'!#REF!)</f>
        <v>#REF!</v>
      </c>
      <c r="E66" s="24" t="e">
        <f>IF('Option A'!#REF!="","",'Option A'!#REF!)</f>
        <v>#REF!</v>
      </c>
      <c r="F66" s="24" t="e">
        <f>IF('Option A'!#REF!="","",'Option A'!#REF!)</f>
        <v>#REF!</v>
      </c>
      <c r="G66" s="24" t="e">
        <f>IF('Option A'!#REF!="","",'Option A'!#REF!)</f>
        <v>#REF!</v>
      </c>
      <c r="H66" s="24" t="str">
        <f>IF('Option A'!D162="","",'Option A'!#REF!)</f>
        <v/>
      </c>
      <c r="I66" s="24" t="e">
        <f>IF('Option A'!#REF!="","",'Option A'!#REF!)</f>
        <v>#REF!</v>
      </c>
      <c r="J66" s="24" t="e">
        <f>IF('Option A'!#REF!="","",'Option A'!#REF!)</f>
        <v>#REF!</v>
      </c>
      <c r="K66" s="24" t="e">
        <f>IF('Option A'!#REF!="","",'Option A'!#REF!)</f>
        <v>#REF!</v>
      </c>
    </row>
    <row r="67" spans="1:11" x14ac:dyDescent="0.2">
      <c r="A67" s="26" t="str">
        <f>IF('Option A'!B163="","",'Option A'!B163)</f>
        <v/>
      </c>
      <c r="B67" s="24" t="e">
        <f>IF('Option A'!#REF!="","",'Option A'!#REF!)</f>
        <v>#REF!</v>
      </c>
      <c r="C67" s="24" t="str">
        <f>IF('Option A'!D163="","",'Option A'!#REF!)</f>
        <v/>
      </c>
      <c r="D67" s="24" t="e">
        <f>IF('Option A'!#REF!="","",'Option A'!#REF!)</f>
        <v>#REF!</v>
      </c>
      <c r="E67" s="24" t="e">
        <f>IF('Option A'!#REF!="","",'Option A'!#REF!)</f>
        <v>#REF!</v>
      </c>
      <c r="F67" s="24" t="e">
        <f>IF('Option A'!#REF!="","",'Option A'!#REF!)</f>
        <v>#REF!</v>
      </c>
      <c r="G67" s="24" t="e">
        <f>IF('Option A'!#REF!="","",'Option A'!#REF!)</f>
        <v>#REF!</v>
      </c>
      <c r="H67" s="24" t="str">
        <f>IF('Option A'!D163="","",'Option A'!#REF!)</f>
        <v/>
      </c>
      <c r="I67" s="24" t="e">
        <f>IF('Option A'!#REF!="","",'Option A'!#REF!)</f>
        <v>#REF!</v>
      </c>
      <c r="J67" s="24" t="e">
        <f>IF('Option A'!#REF!="","",'Option A'!#REF!)</f>
        <v>#REF!</v>
      </c>
      <c r="K67" s="24" t="e">
        <f>IF('Option A'!#REF!="","",'Option A'!#REF!)</f>
        <v>#REF!</v>
      </c>
    </row>
    <row r="68" spans="1:11" x14ac:dyDescent="0.2">
      <c r="A68" s="26" t="str">
        <f>IF('Option A'!B164="","",'Option A'!B164)</f>
        <v/>
      </c>
      <c r="B68" s="24" t="e">
        <f>IF('Option A'!#REF!="","",'Option A'!#REF!)</f>
        <v>#REF!</v>
      </c>
      <c r="C68" s="24" t="str">
        <f>IF('Option A'!D164="","",'Option A'!#REF!)</f>
        <v/>
      </c>
      <c r="D68" s="24" t="e">
        <f>IF('Option A'!#REF!="","",'Option A'!#REF!)</f>
        <v>#REF!</v>
      </c>
      <c r="E68" s="24" t="e">
        <f>IF('Option A'!#REF!="","",'Option A'!#REF!)</f>
        <v>#REF!</v>
      </c>
      <c r="F68" s="24" t="e">
        <f>IF('Option A'!#REF!="","",'Option A'!#REF!)</f>
        <v>#REF!</v>
      </c>
      <c r="G68" s="24" t="e">
        <f>IF('Option A'!#REF!="","",'Option A'!#REF!)</f>
        <v>#REF!</v>
      </c>
      <c r="H68" s="24" t="str">
        <f>IF('Option A'!D164="","",'Option A'!#REF!)</f>
        <v/>
      </c>
      <c r="I68" s="24" t="e">
        <f>IF('Option A'!#REF!="","",'Option A'!#REF!)</f>
        <v>#REF!</v>
      </c>
      <c r="J68" s="24" t="e">
        <f>IF('Option A'!#REF!="","",'Option A'!#REF!)</f>
        <v>#REF!</v>
      </c>
      <c r="K68" s="24" t="e">
        <f>IF('Option A'!#REF!="","",'Option A'!#REF!)</f>
        <v>#REF!</v>
      </c>
    </row>
    <row r="69" spans="1:11" x14ac:dyDescent="0.2">
      <c r="A69" s="26" t="str">
        <f>IF('Option A'!B165="","",'Option A'!B165)</f>
        <v/>
      </c>
      <c r="B69" s="24" t="e">
        <f>IF('Option A'!#REF!="","",'Option A'!#REF!)</f>
        <v>#REF!</v>
      </c>
      <c r="C69" s="24" t="str">
        <f>IF('Option A'!D165="","",'Option A'!#REF!)</f>
        <v/>
      </c>
      <c r="D69" s="24" t="e">
        <f>IF('Option A'!#REF!="","",'Option A'!#REF!)</f>
        <v>#REF!</v>
      </c>
      <c r="E69" s="24" t="e">
        <f>IF('Option A'!#REF!="","",'Option A'!#REF!)</f>
        <v>#REF!</v>
      </c>
      <c r="F69" s="24" t="e">
        <f>IF('Option A'!#REF!="","",'Option A'!#REF!)</f>
        <v>#REF!</v>
      </c>
      <c r="G69" s="24" t="e">
        <f>IF('Option A'!#REF!="","",'Option A'!#REF!)</f>
        <v>#REF!</v>
      </c>
      <c r="H69" s="24" t="str">
        <f>IF('Option A'!D165="","",'Option A'!#REF!)</f>
        <v/>
      </c>
      <c r="I69" s="24" t="e">
        <f>IF('Option A'!#REF!="","",'Option A'!#REF!)</f>
        <v>#REF!</v>
      </c>
      <c r="J69" s="24" t="e">
        <f>IF('Option A'!#REF!="","",'Option A'!#REF!)</f>
        <v>#REF!</v>
      </c>
      <c r="K69" s="24" t="e">
        <f>IF('Option A'!#REF!="","",'Option A'!#REF!)</f>
        <v>#REF!</v>
      </c>
    </row>
    <row r="70" spans="1:11" x14ac:dyDescent="0.2">
      <c r="A70" s="26" t="str">
        <f>IF('Option A'!B166="","",'Option A'!B166)</f>
        <v/>
      </c>
      <c r="B70" s="24" t="e">
        <f>IF('Option A'!#REF!="","",'Option A'!#REF!)</f>
        <v>#REF!</v>
      </c>
      <c r="C70" s="24" t="str">
        <f>IF('Option A'!D166="","",'Option A'!#REF!)</f>
        <v/>
      </c>
      <c r="D70" s="24" t="e">
        <f>IF('Option A'!#REF!="","",'Option A'!#REF!)</f>
        <v>#REF!</v>
      </c>
      <c r="E70" s="24" t="e">
        <f>IF('Option A'!#REF!="","",'Option A'!#REF!)</f>
        <v>#REF!</v>
      </c>
      <c r="F70" s="24" t="e">
        <f>IF('Option A'!#REF!="","",'Option A'!#REF!)</f>
        <v>#REF!</v>
      </c>
      <c r="G70" s="24" t="e">
        <f>IF('Option A'!#REF!="","",'Option A'!#REF!)</f>
        <v>#REF!</v>
      </c>
      <c r="H70" s="24" t="str">
        <f>IF('Option A'!D166="","",'Option A'!#REF!)</f>
        <v/>
      </c>
      <c r="I70" s="24" t="e">
        <f>IF('Option A'!#REF!="","",'Option A'!#REF!)</f>
        <v>#REF!</v>
      </c>
      <c r="J70" s="24" t="e">
        <f>IF('Option A'!#REF!="","",'Option A'!#REF!)</f>
        <v>#REF!</v>
      </c>
      <c r="K70" s="24" t="e">
        <f>IF('Option A'!#REF!="","",'Option A'!#REF!)</f>
        <v>#REF!</v>
      </c>
    </row>
    <row r="71" spans="1:11" x14ac:dyDescent="0.2">
      <c r="A71" s="26" t="str">
        <f>IF('Option A'!B167="","",'Option A'!B167)</f>
        <v/>
      </c>
      <c r="B71" s="24" t="e">
        <f>IF('Option A'!#REF!="","",'Option A'!#REF!)</f>
        <v>#REF!</v>
      </c>
      <c r="C71" s="24" t="str">
        <f>IF('Option A'!D167="","",'Option A'!#REF!)</f>
        <v/>
      </c>
      <c r="D71" s="24" t="e">
        <f>IF('Option A'!#REF!="","",'Option A'!#REF!)</f>
        <v>#REF!</v>
      </c>
      <c r="E71" s="24" t="e">
        <f>IF('Option A'!#REF!="","",'Option A'!#REF!)</f>
        <v>#REF!</v>
      </c>
      <c r="F71" s="24" t="e">
        <f>IF('Option A'!#REF!="","",'Option A'!#REF!)</f>
        <v>#REF!</v>
      </c>
      <c r="G71" s="24" t="e">
        <f>IF('Option A'!#REF!="","",'Option A'!#REF!)</f>
        <v>#REF!</v>
      </c>
      <c r="H71" s="24" t="str">
        <f>IF('Option A'!D167="","",'Option A'!#REF!)</f>
        <v/>
      </c>
      <c r="I71" s="24" t="e">
        <f>IF('Option A'!#REF!="","",'Option A'!#REF!)</f>
        <v>#REF!</v>
      </c>
      <c r="J71" s="24" t="e">
        <f>IF('Option A'!#REF!="","",'Option A'!#REF!)</f>
        <v>#REF!</v>
      </c>
      <c r="K71" s="24" t="e">
        <f>IF('Option A'!#REF!="","",'Option A'!#REF!)</f>
        <v>#REF!</v>
      </c>
    </row>
    <row r="72" spans="1:11" x14ac:dyDescent="0.2">
      <c r="A72" s="26" t="str">
        <f>IF('Option A'!B168="","",'Option A'!B168)</f>
        <v/>
      </c>
      <c r="B72" s="24" t="e">
        <f>IF('Option A'!#REF!="","",'Option A'!#REF!)</f>
        <v>#REF!</v>
      </c>
      <c r="C72" s="24" t="str">
        <f>IF('Option A'!D168="","",'Option A'!#REF!)</f>
        <v/>
      </c>
      <c r="D72" s="24" t="e">
        <f>IF('Option A'!#REF!="","",'Option A'!#REF!)</f>
        <v>#REF!</v>
      </c>
      <c r="E72" s="24" t="e">
        <f>IF('Option A'!#REF!="","",'Option A'!#REF!)</f>
        <v>#REF!</v>
      </c>
      <c r="F72" s="24" t="e">
        <f>IF('Option A'!#REF!="","",'Option A'!#REF!)</f>
        <v>#REF!</v>
      </c>
      <c r="G72" s="24" t="e">
        <f>IF('Option A'!#REF!="","",'Option A'!#REF!)</f>
        <v>#REF!</v>
      </c>
      <c r="H72" s="24" t="str">
        <f>IF('Option A'!D168="","",'Option A'!#REF!)</f>
        <v/>
      </c>
      <c r="I72" s="24" t="e">
        <f>IF('Option A'!#REF!="","",'Option A'!#REF!)</f>
        <v>#REF!</v>
      </c>
      <c r="J72" s="24" t="e">
        <f>IF('Option A'!#REF!="","",'Option A'!#REF!)</f>
        <v>#REF!</v>
      </c>
      <c r="K72" s="24" t="e">
        <f>IF('Option A'!#REF!="","",'Option A'!#REF!)</f>
        <v>#REF!</v>
      </c>
    </row>
    <row r="73" spans="1:11" x14ac:dyDescent="0.2">
      <c r="A73" s="26" t="str">
        <f>IF('Option A'!B169="","",'Option A'!B169)</f>
        <v/>
      </c>
      <c r="B73" s="24" t="e">
        <f>IF('Option A'!#REF!="","",'Option A'!#REF!)</f>
        <v>#REF!</v>
      </c>
      <c r="C73" s="24" t="str">
        <f>IF('Option A'!D169="","",'Option A'!#REF!)</f>
        <v/>
      </c>
      <c r="D73" s="24" t="e">
        <f>IF('Option A'!#REF!="","",'Option A'!#REF!)</f>
        <v>#REF!</v>
      </c>
      <c r="E73" s="24" t="e">
        <f>IF('Option A'!#REF!="","",'Option A'!#REF!)</f>
        <v>#REF!</v>
      </c>
      <c r="F73" s="24" t="e">
        <f>IF('Option A'!#REF!="","",'Option A'!#REF!)</f>
        <v>#REF!</v>
      </c>
      <c r="G73" s="24" t="e">
        <f>IF('Option A'!#REF!="","",'Option A'!#REF!)</f>
        <v>#REF!</v>
      </c>
      <c r="H73" s="24" t="str">
        <f>IF('Option A'!D169="","",'Option A'!#REF!)</f>
        <v/>
      </c>
      <c r="I73" s="24" t="e">
        <f>IF('Option A'!#REF!="","",'Option A'!#REF!)</f>
        <v>#REF!</v>
      </c>
      <c r="J73" s="24" t="e">
        <f>IF('Option A'!#REF!="","",'Option A'!#REF!)</f>
        <v>#REF!</v>
      </c>
      <c r="K73" s="24" t="e">
        <f>IF('Option A'!#REF!="","",'Option A'!#REF!)</f>
        <v>#REF!</v>
      </c>
    </row>
    <row r="74" spans="1:11" x14ac:dyDescent="0.2">
      <c r="A74" s="26" t="str">
        <f>IF('Option A'!B170="","",'Option A'!B170)</f>
        <v/>
      </c>
      <c r="B74" s="24" t="e">
        <f>IF('Option A'!#REF!="","",'Option A'!#REF!)</f>
        <v>#REF!</v>
      </c>
      <c r="C74" s="24" t="str">
        <f>IF('Option A'!D170="","",'Option A'!#REF!)</f>
        <v/>
      </c>
      <c r="D74" s="24" t="e">
        <f>IF('Option A'!#REF!="","",'Option A'!#REF!)</f>
        <v>#REF!</v>
      </c>
      <c r="E74" s="24" t="e">
        <f>IF('Option A'!#REF!="","",'Option A'!#REF!)</f>
        <v>#REF!</v>
      </c>
      <c r="F74" s="24" t="e">
        <f>IF('Option A'!#REF!="","",'Option A'!#REF!)</f>
        <v>#REF!</v>
      </c>
      <c r="G74" s="24" t="e">
        <f>IF('Option A'!#REF!="","",'Option A'!#REF!)</f>
        <v>#REF!</v>
      </c>
      <c r="H74" s="24" t="str">
        <f>IF('Option A'!D170="","",'Option A'!#REF!)</f>
        <v/>
      </c>
      <c r="I74" s="24" t="e">
        <f>IF('Option A'!#REF!="","",'Option A'!#REF!)</f>
        <v>#REF!</v>
      </c>
      <c r="J74" s="24" t="e">
        <f>IF('Option A'!#REF!="","",'Option A'!#REF!)</f>
        <v>#REF!</v>
      </c>
      <c r="K74" s="24" t="e">
        <f>IF('Option A'!#REF!="","",'Option A'!#REF!)</f>
        <v>#REF!</v>
      </c>
    </row>
    <row r="75" spans="1:11" x14ac:dyDescent="0.2">
      <c r="A75" s="26" t="str">
        <f>IF('Option A'!B171="","",'Option A'!B171)</f>
        <v/>
      </c>
      <c r="B75" s="24" t="e">
        <f>IF('Option A'!#REF!="","",'Option A'!#REF!)</f>
        <v>#REF!</v>
      </c>
      <c r="C75" s="24" t="str">
        <f>IF('Option A'!D171="","",'Option A'!#REF!)</f>
        <v/>
      </c>
      <c r="D75" s="24" t="e">
        <f>IF('Option A'!#REF!="","",'Option A'!#REF!)</f>
        <v>#REF!</v>
      </c>
      <c r="E75" s="24" t="e">
        <f>IF('Option A'!#REF!="","",'Option A'!#REF!)</f>
        <v>#REF!</v>
      </c>
      <c r="F75" s="24" t="e">
        <f>IF('Option A'!#REF!="","",'Option A'!#REF!)</f>
        <v>#REF!</v>
      </c>
      <c r="G75" s="24" t="e">
        <f>IF('Option A'!#REF!="","",'Option A'!#REF!)</f>
        <v>#REF!</v>
      </c>
      <c r="H75" s="24" t="str">
        <f>IF('Option A'!D171="","",'Option A'!#REF!)</f>
        <v/>
      </c>
      <c r="I75" s="24" t="e">
        <f>IF('Option A'!#REF!="","",'Option A'!#REF!)</f>
        <v>#REF!</v>
      </c>
      <c r="J75" s="24" t="e">
        <f>IF('Option A'!#REF!="","",'Option A'!#REF!)</f>
        <v>#REF!</v>
      </c>
      <c r="K75" s="24" t="e">
        <f>IF('Option A'!#REF!="","",'Option A'!#REF!)</f>
        <v>#REF!</v>
      </c>
    </row>
    <row r="76" spans="1:11" x14ac:dyDescent="0.2">
      <c r="A76" s="26" t="str">
        <f>IF('Option A'!B172="","",'Option A'!B172)</f>
        <v/>
      </c>
      <c r="B76" s="24" t="e">
        <f>IF('Option A'!#REF!="","",'Option A'!#REF!)</f>
        <v>#REF!</v>
      </c>
      <c r="C76" s="24" t="str">
        <f>IF('Option A'!D172="","",'Option A'!#REF!)</f>
        <v/>
      </c>
      <c r="D76" s="24" t="e">
        <f>IF('Option A'!#REF!="","",'Option A'!#REF!)</f>
        <v>#REF!</v>
      </c>
      <c r="E76" s="24" t="e">
        <f>IF('Option A'!#REF!="","",'Option A'!#REF!)</f>
        <v>#REF!</v>
      </c>
      <c r="F76" s="24" t="e">
        <f>IF('Option A'!#REF!="","",'Option A'!#REF!)</f>
        <v>#REF!</v>
      </c>
      <c r="G76" s="24" t="e">
        <f>IF('Option A'!#REF!="","",'Option A'!#REF!)</f>
        <v>#REF!</v>
      </c>
      <c r="H76" s="24" t="str">
        <f>IF('Option A'!D172="","",'Option A'!#REF!)</f>
        <v/>
      </c>
      <c r="I76" s="24" t="e">
        <f>IF('Option A'!#REF!="","",'Option A'!#REF!)</f>
        <v>#REF!</v>
      </c>
      <c r="J76" s="24" t="e">
        <f>IF('Option A'!#REF!="","",'Option A'!#REF!)</f>
        <v>#REF!</v>
      </c>
      <c r="K76" s="24" t="e">
        <f>IF('Option A'!#REF!="","",'Option A'!#REF!)</f>
        <v>#REF!</v>
      </c>
    </row>
    <row r="77" spans="1:11" x14ac:dyDescent="0.2">
      <c r="A77" s="26" t="str">
        <f>IF('Option A'!B173="","",'Option A'!B173)</f>
        <v/>
      </c>
      <c r="B77" s="24" t="e">
        <f>IF('Option A'!#REF!="","",'Option A'!#REF!)</f>
        <v>#REF!</v>
      </c>
      <c r="C77" s="24" t="str">
        <f>IF('Option A'!D173="","",'Option A'!#REF!)</f>
        <v/>
      </c>
      <c r="D77" s="24" t="e">
        <f>IF('Option A'!#REF!="","",'Option A'!#REF!)</f>
        <v>#REF!</v>
      </c>
      <c r="E77" s="24" t="e">
        <f>IF('Option A'!#REF!="","",'Option A'!#REF!)</f>
        <v>#REF!</v>
      </c>
      <c r="F77" s="24" t="e">
        <f>IF('Option A'!#REF!="","",'Option A'!#REF!)</f>
        <v>#REF!</v>
      </c>
      <c r="G77" s="24" t="e">
        <f>IF('Option A'!#REF!="","",'Option A'!#REF!)</f>
        <v>#REF!</v>
      </c>
      <c r="H77" s="24" t="str">
        <f>IF('Option A'!D173="","",'Option A'!#REF!)</f>
        <v/>
      </c>
      <c r="I77" s="24" t="e">
        <f>IF('Option A'!#REF!="","",'Option A'!#REF!)</f>
        <v>#REF!</v>
      </c>
      <c r="J77" s="24" t="e">
        <f>IF('Option A'!#REF!="","",'Option A'!#REF!)</f>
        <v>#REF!</v>
      </c>
      <c r="K77" s="24" t="e">
        <f>IF('Option A'!#REF!="","",'Option A'!#REF!)</f>
        <v>#REF!</v>
      </c>
    </row>
    <row r="78" spans="1:11" x14ac:dyDescent="0.2">
      <c r="A78" s="26" t="str">
        <f>IF('Option A'!B174="","",'Option A'!B174)</f>
        <v/>
      </c>
      <c r="B78" s="24" t="e">
        <f>IF('Option A'!#REF!="","",'Option A'!#REF!)</f>
        <v>#REF!</v>
      </c>
      <c r="C78" s="24" t="str">
        <f>IF('Option A'!D174="","",'Option A'!#REF!)</f>
        <v/>
      </c>
      <c r="D78" s="24" t="e">
        <f>IF('Option A'!#REF!="","",'Option A'!#REF!)</f>
        <v>#REF!</v>
      </c>
      <c r="E78" s="24" t="e">
        <f>IF('Option A'!#REF!="","",'Option A'!#REF!)</f>
        <v>#REF!</v>
      </c>
      <c r="F78" s="24" t="e">
        <f>IF('Option A'!#REF!="","",'Option A'!#REF!)</f>
        <v>#REF!</v>
      </c>
      <c r="G78" s="24" t="e">
        <f>IF('Option A'!#REF!="","",'Option A'!#REF!)</f>
        <v>#REF!</v>
      </c>
      <c r="H78" s="24" t="str">
        <f>IF('Option A'!D174="","",'Option A'!#REF!)</f>
        <v/>
      </c>
      <c r="I78" s="24" t="e">
        <f>IF('Option A'!#REF!="","",'Option A'!#REF!)</f>
        <v>#REF!</v>
      </c>
      <c r="J78" s="24" t="e">
        <f>IF('Option A'!#REF!="","",'Option A'!#REF!)</f>
        <v>#REF!</v>
      </c>
      <c r="K78" s="24" t="e">
        <f>IF('Option A'!#REF!="","",'Option A'!#REF!)</f>
        <v>#REF!</v>
      </c>
    </row>
    <row r="79" spans="1:11" x14ac:dyDescent="0.2">
      <c r="A79" s="26" t="str">
        <f>IF('Option A'!B175="","",'Option A'!B175)</f>
        <v/>
      </c>
      <c r="B79" s="24" t="e">
        <f>IF('Option A'!#REF!="","",'Option A'!#REF!)</f>
        <v>#REF!</v>
      </c>
      <c r="C79" s="24" t="str">
        <f>IF('Option A'!D175="","",'Option A'!#REF!)</f>
        <v/>
      </c>
      <c r="D79" s="24" t="e">
        <f>IF('Option A'!#REF!="","",'Option A'!#REF!)</f>
        <v>#REF!</v>
      </c>
      <c r="E79" s="24" t="e">
        <f>IF('Option A'!#REF!="","",'Option A'!#REF!)</f>
        <v>#REF!</v>
      </c>
      <c r="F79" s="24" t="e">
        <f>IF('Option A'!#REF!="","",'Option A'!#REF!)</f>
        <v>#REF!</v>
      </c>
      <c r="G79" s="24" t="e">
        <f>IF('Option A'!#REF!="","",'Option A'!#REF!)</f>
        <v>#REF!</v>
      </c>
      <c r="H79" s="24" t="str">
        <f>IF('Option A'!D175="","",'Option A'!#REF!)</f>
        <v/>
      </c>
      <c r="I79" s="24" t="e">
        <f>IF('Option A'!#REF!="","",'Option A'!#REF!)</f>
        <v>#REF!</v>
      </c>
      <c r="J79" s="24" t="e">
        <f>IF('Option A'!#REF!="","",'Option A'!#REF!)</f>
        <v>#REF!</v>
      </c>
      <c r="K79" s="24" t="e">
        <f>IF('Option A'!#REF!="","",'Option A'!#REF!)</f>
        <v>#REF!</v>
      </c>
    </row>
    <row r="80" spans="1:11" x14ac:dyDescent="0.2">
      <c r="A80" s="26" t="str">
        <f>IF('Option A'!B176="","",'Option A'!B176)</f>
        <v/>
      </c>
      <c r="B80" s="24" t="e">
        <f>IF('Option A'!#REF!="","",'Option A'!#REF!)</f>
        <v>#REF!</v>
      </c>
      <c r="C80" s="24" t="str">
        <f>IF('Option A'!D176="","",'Option A'!#REF!)</f>
        <v/>
      </c>
      <c r="D80" s="24" t="e">
        <f>IF('Option A'!#REF!="","",'Option A'!#REF!)</f>
        <v>#REF!</v>
      </c>
      <c r="E80" s="24" t="e">
        <f>IF('Option A'!#REF!="","",'Option A'!#REF!)</f>
        <v>#REF!</v>
      </c>
      <c r="F80" s="24" t="e">
        <f>IF('Option A'!#REF!="","",'Option A'!#REF!)</f>
        <v>#REF!</v>
      </c>
      <c r="G80" s="24" t="e">
        <f>IF('Option A'!#REF!="","",'Option A'!#REF!)</f>
        <v>#REF!</v>
      </c>
      <c r="H80" s="24" t="str">
        <f>IF('Option A'!D176="","",'Option A'!#REF!)</f>
        <v/>
      </c>
      <c r="I80" s="24" t="e">
        <f>IF('Option A'!#REF!="","",'Option A'!#REF!)</f>
        <v>#REF!</v>
      </c>
      <c r="J80" s="24" t="e">
        <f>IF('Option A'!#REF!="","",'Option A'!#REF!)</f>
        <v>#REF!</v>
      </c>
      <c r="K80" s="24" t="e">
        <f>IF('Option A'!#REF!="","",'Option A'!#REF!)</f>
        <v>#REF!</v>
      </c>
    </row>
    <row r="81" spans="1:11" x14ac:dyDescent="0.2">
      <c r="A81" s="26" t="str">
        <f>IF('Option A'!B177="","",'Option A'!B177)</f>
        <v/>
      </c>
      <c r="B81" s="24" t="e">
        <f>IF('Option A'!#REF!="","",'Option A'!#REF!)</f>
        <v>#REF!</v>
      </c>
      <c r="C81" s="24" t="str">
        <f>IF('Option A'!D177="","",'Option A'!#REF!)</f>
        <v/>
      </c>
      <c r="D81" s="24" t="e">
        <f>IF('Option A'!#REF!="","",'Option A'!#REF!)</f>
        <v>#REF!</v>
      </c>
      <c r="E81" s="24" t="e">
        <f>IF('Option A'!#REF!="","",'Option A'!#REF!)</f>
        <v>#REF!</v>
      </c>
      <c r="F81" s="24" t="e">
        <f>IF('Option A'!#REF!="","",'Option A'!#REF!)</f>
        <v>#REF!</v>
      </c>
      <c r="G81" s="24" t="e">
        <f>IF('Option A'!#REF!="","",'Option A'!#REF!)</f>
        <v>#REF!</v>
      </c>
      <c r="H81" s="24" t="str">
        <f>IF('Option A'!D177="","",'Option A'!#REF!)</f>
        <v/>
      </c>
      <c r="I81" s="24" t="e">
        <f>IF('Option A'!#REF!="","",'Option A'!#REF!)</f>
        <v>#REF!</v>
      </c>
      <c r="J81" s="24" t="e">
        <f>IF('Option A'!#REF!="","",'Option A'!#REF!)</f>
        <v>#REF!</v>
      </c>
      <c r="K81" s="24" t="e">
        <f>IF('Option A'!#REF!="","",'Option A'!#REF!)</f>
        <v>#REF!</v>
      </c>
    </row>
    <row r="82" spans="1:11" x14ac:dyDescent="0.2">
      <c r="A82" s="26" t="str">
        <f>IF('Option A'!B178="","",'Option A'!B178)</f>
        <v/>
      </c>
      <c r="B82" s="24" t="e">
        <f>IF('Option A'!#REF!="","",'Option A'!#REF!)</f>
        <v>#REF!</v>
      </c>
      <c r="C82" s="24" t="str">
        <f>IF('Option A'!D178="","",'Option A'!#REF!)</f>
        <v/>
      </c>
      <c r="D82" s="24" t="e">
        <f>IF('Option A'!#REF!="","",'Option A'!#REF!)</f>
        <v>#REF!</v>
      </c>
      <c r="E82" s="24" t="e">
        <f>IF('Option A'!#REF!="","",'Option A'!#REF!)</f>
        <v>#REF!</v>
      </c>
      <c r="F82" s="24" t="e">
        <f>IF('Option A'!#REF!="","",'Option A'!#REF!)</f>
        <v>#REF!</v>
      </c>
      <c r="G82" s="24" t="e">
        <f>IF('Option A'!#REF!="","",'Option A'!#REF!)</f>
        <v>#REF!</v>
      </c>
      <c r="H82" s="24" t="str">
        <f>IF('Option A'!D178="","",'Option A'!#REF!)</f>
        <v/>
      </c>
      <c r="I82" s="24" t="e">
        <f>IF('Option A'!#REF!="","",'Option A'!#REF!)</f>
        <v>#REF!</v>
      </c>
      <c r="J82" s="24" t="e">
        <f>IF('Option A'!#REF!="","",'Option A'!#REF!)</f>
        <v>#REF!</v>
      </c>
      <c r="K82" s="24" t="e">
        <f>IF('Option A'!#REF!="","",'Option A'!#REF!)</f>
        <v>#REF!</v>
      </c>
    </row>
    <row r="83" spans="1:11" x14ac:dyDescent="0.2">
      <c r="A83" s="26" t="str">
        <f>IF('Option A'!B179="","",'Option A'!B179)</f>
        <v/>
      </c>
      <c r="B83" s="24" t="e">
        <f>IF('Option A'!#REF!="","",'Option A'!#REF!)</f>
        <v>#REF!</v>
      </c>
      <c r="C83" s="24" t="str">
        <f>IF('Option A'!D179="","",'Option A'!#REF!)</f>
        <v/>
      </c>
      <c r="D83" s="24" t="e">
        <f>IF('Option A'!#REF!="","",'Option A'!#REF!)</f>
        <v>#REF!</v>
      </c>
      <c r="E83" s="24" t="e">
        <f>IF('Option A'!#REF!="","",'Option A'!#REF!)</f>
        <v>#REF!</v>
      </c>
      <c r="F83" s="24" t="e">
        <f>IF('Option A'!#REF!="","",'Option A'!#REF!)</f>
        <v>#REF!</v>
      </c>
      <c r="G83" s="24" t="e">
        <f>IF('Option A'!#REF!="","",'Option A'!#REF!)</f>
        <v>#REF!</v>
      </c>
      <c r="H83" s="24" t="str">
        <f>IF('Option A'!D179="","",'Option A'!#REF!)</f>
        <v/>
      </c>
      <c r="I83" s="24" t="e">
        <f>IF('Option A'!#REF!="","",'Option A'!#REF!)</f>
        <v>#REF!</v>
      </c>
      <c r="J83" s="24" t="e">
        <f>IF('Option A'!#REF!="","",'Option A'!#REF!)</f>
        <v>#REF!</v>
      </c>
      <c r="K83" s="24" t="e">
        <f>IF('Option A'!#REF!="","",'Option A'!#REF!)</f>
        <v>#REF!</v>
      </c>
    </row>
    <row r="84" spans="1:11" x14ac:dyDescent="0.2">
      <c r="A84" s="26" t="str">
        <f>IF('Option A'!B180="","",'Option A'!B180)</f>
        <v/>
      </c>
      <c r="B84" s="24" t="e">
        <f>IF('Option A'!#REF!="","",'Option A'!#REF!)</f>
        <v>#REF!</v>
      </c>
      <c r="C84" s="24" t="str">
        <f>IF('Option A'!D180="","",'Option A'!#REF!)</f>
        <v/>
      </c>
      <c r="D84" s="24" t="e">
        <f>IF('Option A'!#REF!="","",'Option A'!#REF!)</f>
        <v>#REF!</v>
      </c>
      <c r="E84" s="24" t="e">
        <f>IF('Option A'!#REF!="","",'Option A'!#REF!)</f>
        <v>#REF!</v>
      </c>
      <c r="F84" s="24" t="e">
        <f>IF('Option A'!#REF!="","",'Option A'!#REF!)</f>
        <v>#REF!</v>
      </c>
      <c r="G84" s="24" t="e">
        <f>IF('Option A'!#REF!="","",'Option A'!#REF!)</f>
        <v>#REF!</v>
      </c>
      <c r="H84" s="24" t="str">
        <f>IF('Option A'!D180="","",'Option A'!#REF!)</f>
        <v/>
      </c>
      <c r="I84" s="24" t="e">
        <f>IF('Option A'!#REF!="","",'Option A'!#REF!)</f>
        <v>#REF!</v>
      </c>
      <c r="J84" s="24" t="e">
        <f>IF('Option A'!#REF!="","",'Option A'!#REF!)</f>
        <v>#REF!</v>
      </c>
      <c r="K84" s="24" t="e">
        <f>IF('Option A'!#REF!="","",'Option A'!#REF!)</f>
        <v>#REF!</v>
      </c>
    </row>
    <row r="85" spans="1:11" x14ac:dyDescent="0.2">
      <c r="A85" s="26" t="str">
        <f>IF('Option A'!B181="","",'Option A'!B181)</f>
        <v/>
      </c>
      <c r="B85" s="24" t="e">
        <f>IF('Option A'!#REF!="","",'Option A'!#REF!)</f>
        <v>#REF!</v>
      </c>
      <c r="C85" s="24" t="str">
        <f>IF('Option A'!D181="","",'Option A'!#REF!)</f>
        <v/>
      </c>
      <c r="D85" s="24" t="e">
        <f>IF('Option A'!#REF!="","",'Option A'!#REF!)</f>
        <v>#REF!</v>
      </c>
      <c r="E85" s="24" t="e">
        <f>IF('Option A'!#REF!="","",'Option A'!#REF!)</f>
        <v>#REF!</v>
      </c>
      <c r="F85" s="24" t="e">
        <f>IF('Option A'!#REF!="","",'Option A'!#REF!)</f>
        <v>#REF!</v>
      </c>
      <c r="G85" s="24" t="e">
        <f>IF('Option A'!#REF!="","",'Option A'!#REF!)</f>
        <v>#REF!</v>
      </c>
      <c r="H85" s="24" t="str">
        <f>IF('Option A'!D181="","",'Option A'!#REF!)</f>
        <v/>
      </c>
      <c r="I85" s="24" t="e">
        <f>IF('Option A'!#REF!="","",'Option A'!#REF!)</f>
        <v>#REF!</v>
      </c>
      <c r="J85" s="24" t="e">
        <f>IF('Option A'!#REF!="","",'Option A'!#REF!)</f>
        <v>#REF!</v>
      </c>
      <c r="K85" s="24" t="e">
        <f>IF('Option A'!#REF!="","",'Option A'!#REF!)</f>
        <v>#REF!</v>
      </c>
    </row>
    <row r="86" spans="1:11" x14ac:dyDescent="0.2">
      <c r="A86" s="26" t="str">
        <f>IF('Option A'!B182="","",'Option A'!B182)</f>
        <v/>
      </c>
      <c r="B86" s="24" t="e">
        <f>IF('Option A'!#REF!="","",'Option A'!#REF!)</f>
        <v>#REF!</v>
      </c>
      <c r="C86" s="24" t="str">
        <f>IF('Option A'!D182="","",'Option A'!#REF!)</f>
        <v/>
      </c>
      <c r="D86" s="24" t="e">
        <f>IF('Option A'!#REF!="","",'Option A'!#REF!)</f>
        <v>#REF!</v>
      </c>
      <c r="E86" s="24" t="e">
        <f>IF('Option A'!#REF!="","",'Option A'!#REF!)</f>
        <v>#REF!</v>
      </c>
      <c r="F86" s="24" t="e">
        <f>IF('Option A'!#REF!="","",'Option A'!#REF!)</f>
        <v>#REF!</v>
      </c>
      <c r="G86" s="24" t="e">
        <f>IF('Option A'!#REF!="","",'Option A'!#REF!)</f>
        <v>#REF!</v>
      </c>
      <c r="H86" s="24" t="str">
        <f>IF('Option A'!D182="","",'Option A'!#REF!)</f>
        <v/>
      </c>
      <c r="I86" s="24" t="e">
        <f>IF('Option A'!#REF!="","",'Option A'!#REF!)</f>
        <v>#REF!</v>
      </c>
      <c r="J86" s="24" t="e">
        <f>IF('Option A'!#REF!="","",'Option A'!#REF!)</f>
        <v>#REF!</v>
      </c>
      <c r="K86" s="24" t="e">
        <f>IF('Option A'!#REF!="","",'Option A'!#REF!)</f>
        <v>#REF!</v>
      </c>
    </row>
    <row r="87" spans="1:11" x14ac:dyDescent="0.2">
      <c r="A87" s="26" t="str">
        <f>IF('Option A'!B183="","",'Option A'!B183)</f>
        <v/>
      </c>
      <c r="B87" s="24" t="e">
        <f>IF('Option A'!#REF!="","",'Option A'!#REF!)</f>
        <v>#REF!</v>
      </c>
      <c r="C87" s="24" t="str">
        <f>IF('Option A'!D183="","",'Option A'!#REF!)</f>
        <v/>
      </c>
      <c r="D87" s="24" t="e">
        <f>IF('Option A'!#REF!="","",'Option A'!#REF!)</f>
        <v>#REF!</v>
      </c>
      <c r="E87" s="24" t="e">
        <f>IF('Option A'!#REF!="","",'Option A'!#REF!)</f>
        <v>#REF!</v>
      </c>
      <c r="F87" s="24" t="e">
        <f>IF('Option A'!#REF!="","",'Option A'!#REF!)</f>
        <v>#REF!</v>
      </c>
      <c r="G87" s="24" t="e">
        <f>IF('Option A'!#REF!="","",'Option A'!#REF!)</f>
        <v>#REF!</v>
      </c>
      <c r="H87" s="24" t="str">
        <f>IF('Option A'!D183="","",'Option A'!#REF!)</f>
        <v/>
      </c>
      <c r="I87" s="24" t="e">
        <f>IF('Option A'!#REF!="","",'Option A'!#REF!)</f>
        <v>#REF!</v>
      </c>
      <c r="J87" s="24" t="e">
        <f>IF('Option A'!#REF!="","",'Option A'!#REF!)</f>
        <v>#REF!</v>
      </c>
      <c r="K87" s="24" t="e">
        <f>IF('Option A'!#REF!="","",'Option A'!#REF!)</f>
        <v>#REF!</v>
      </c>
    </row>
    <row r="88" spans="1:11" x14ac:dyDescent="0.2">
      <c r="A88" s="26" t="str">
        <f>IF('Option A'!B184="","",'Option A'!B184)</f>
        <v/>
      </c>
      <c r="B88" s="24" t="e">
        <f>IF('Option A'!#REF!="","",'Option A'!#REF!)</f>
        <v>#REF!</v>
      </c>
      <c r="C88" s="24" t="str">
        <f>IF('Option A'!D184="","",'Option A'!#REF!)</f>
        <v/>
      </c>
      <c r="D88" s="24" t="e">
        <f>IF('Option A'!#REF!="","",'Option A'!#REF!)</f>
        <v>#REF!</v>
      </c>
      <c r="E88" s="24" t="e">
        <f>IF('Option A'!#REF!="","",'Option A'!#REF!)</f>
        <v>#REF!</v>
      </c>
      <c r="F88" s="24" t="e">
        <f>IF('Option A'!#REF!="","",'Option A'!#REF!)</f>
        <v>#REF!</v>
      </c>
      <c r="G88" s="24" t="e">
        <f>IF('Option A'!#REF!="","",'Option A'!#REF!)</f>
        <v>#REF!</v>
      </c>
      <c r="H88" s="24" t="str">
        <f>IF('Option A'!D184="","",'Option A'!#REF!)</f>
        <v/>
      </c>
      <c r="I88" s="24" t="e">
        <f>IF('Option A'!#REF!="","",'Option A'!#REF!)</f>
        <v>#REF!</v>
      </c>
      <c r="J88" s="24" t="e">
        <f>IF('Option A'!#REF!="","",'Option A'!#REF!)</f>
        <v>#REF!</v>
      </c>
      <c r="K88" s="24" t="e">
        <f>IF('Option A'!#REF!="","",'Option A'!#REF!)</f>
        <v>#REF!</v>
      </c>
    </row>
    <row r="89" spans="1:11" x14ac:dyDescent="0.2">
      <c r="A89" s="26" t="str">
        <f>IF('Option A'!B195="","",'Option A'!B195)</f>
        <v/>
      </c>
      <c r="B89" s="24" t="e">
        <f>IF('Option A'!#REF!="","",'Option A'!#REF!)</f>
        <v>#REF!</v>
      </c>
      <c r="C89" s="24" t="str">
        <f>IF('Option A'!D195="","",'Option A'!#REF!)</f>
        <v/>
      </c>
      <c r="D89" s="24" t="e">
        <f>IF('Option A'!#REF!="","",'Option A'!#REF!)</f>
        <v>#REF!</v>
      </c>
      <c r="E89" s="24" t="e">
        <f>IF('Option A'!#REF!="","",'Option A'!#REF!)</f>
        <v>#REF!</v>
      </c>
      <c r="F89" s="24" t="e">
        <f>IF('Option A'!#REF!="","",'Option A'!#REF!)</f>
        <v>#REF!</v>
      </c>
      <c r="G89" s="24" t="e">
        <f>IF('Option A'!#REF!="","",'Option A'!#REF!)</f>
        <v>#REF!</v>
      </c>
      <c r="H89" s="24" t="str">
        <f>IF('Option A'!D195="","",'Option A'!#REF!)</f>
        <v/>
      </c>
      <c r="I89" s="24" t="e">
        <f>IF('Option A'!#REF!="","",'Option A'!#REF!)</f>
        <v>#REF!</v>
      </c>
      <c r="J89" s="24" t="e">
        <f>IF('Option A'!#REF!="","",'Option A'!#REF!)</f>
        <v>#REF!</v>
      </c>
      <c r="K89" s="24" t="e">
        <f>IF('Option A'!#REF!="","",'Option A'!#REF!)</f>
        <v>#REF!</v>
      </c>
    </row>
    <row r="90" spans="1:11" x14ac:dyDescent="0.2">
      <c r="A90" s="26" t="str">
        <f>IF('Option A'!B208="","",'Option A'!B208)</f>
        <v/>
      </c>
      <c r="B90" s="24" t="e">
        <f>IF('Option A'!#REF!="","",'Option A'!#REF!)</f>
        <v>#REF!</v>
      </c>
      <c r="C90" s="24" t="str">
        <f>IF('Option A'!D208="","",'Option A'!#REF!)</f>
        <v/>
      </c>
      <c r="D90" s="24" t="e">
        <f>IF('Option A'!#REF!="","",'Option A'!#REF!)</f>
        <v>#REF!</v>
      </c>
      <c r="E90" s="24" t="e">
        <f>IF('Option A'!#REF!="","",'Option A'!#REF!)</f>
        <v>#REF!</v>
      </c>
      <c r="F90" s="24" t="e">
        <f>IF('Option A'!#REF!="","",'Option A'!#REF!)</f>
        <v>#REF!</v>
      </c>
      <c r="G90" s="24" t="e">
        <f>IF('Option A'!#REF!="","",'Option A'!#REF!)</f>
        <v>#REF!</v>
      </c>
      <c r="H90" s="24" t="str">
        <f>IF('Option A'!D208="","",'Option A'!#REF!)</f>
        <v/>
      </c>
      <c r="I90" s="24" t="e">
        <f>IF('Option A'!#REF!="","",'Option A'!#REF!)</f>
        <v>#REF!</v>
      </c>
      <c r="J90" s="24" t="e">
        <f>IF('Option A'!#REF!="","",'Option A'!#REF!)</f>
        <v>#REF!</v>
      </c>
      <c r="K90" s="24" t="e">
        <f>IF('Option A'!#REF!="","",'Option A'!#REF!)</f>
        <v>#REF!</v>
      </c>
    </row>
    <row r="91" spans="1:11" x14ac:dyDescent="0.2">
      <c r="A91" s="26" t="str">
        <f>IF('Option A'!B209="","",'Option A'!B209)</f>
        <v/>
      </c>
      <c r="B91" s="24" t="e">
        <f>IF('Option A'!#REF!="","",'Option A'!#REF!)</f>
        <v>#REF!</v>
      </c>
      <c r="C91" s="24" t="str">
        <f>IF('Option A'!D209="","",'Option A'!#REF!)</f>
        <v/>
      </c>
      <c r="D91" s="24" t="e">
        <f>IF('Option A'!#REF!="","",'Option A'!#REF!)</f>
        <v>#REF!</v>
      </c>
      <c r="E91" s="24" t="e">
        <f>IF('Option A'!#REF!="","",'Option A'!#REF!)</f>
        <v>#REF!</v>
      </c>
      <c r="F91" s="24" t="e">
        <f>IF('Option A'!#REF!="","",'Option A'!#REF!)</f>
        <v>#REF!</v>
      </c>
      <c r="G91" s="24" t="e">
        <f>IF('Option A'!#REF!="","",'Option A'!#REF!)</f>
        <v>#REF!</v>
      </c>
      <c r="H91" s="24" t="str">
        <f>IF('Option A'!D209="","",'Option A'!#REF!)</f>
        <v/>
      </c>
      <c r="I91" s="24" t="e">
        <f>IF('Option A'!#REF!="","",'Option A'!#REF!)</f>
        <v>#REF!</v>
      </c>
      <c r="J91" s="24" t="e">
        <f>IF('Option A'!#REF!="","",'Option A'!#REF!)</f>
        <v>#REF!</v>
      </c>
      <c r="K91" s="24" t="e">
        <f>IF('Option A'!#REF!="","",'Option A'!#REF!)</f>
        <v>#REF!</v>
      </c>
    </row>
    <row r="92" spans="1:11" x14ac:dyDescent="0.2">
      <c r="A92" s="26" t="e">
        <f>IF('Option A'!#REF!="","",'Option A'!#REF!)</f>
        <v>#REF!</v>
      </c>
      <c r="B92" s="24" t="e">
        <f>IF('Option A'!#REF!="","",'Option A'!#REF!)</f>
        <v>#REF!</v>
      </c>
      <c r="C92" s="24" t="e">
        <f>IF('Option A'!#REF!="","",'Option A'!#REF!)</f>
        <v>#REF!</v>
      </c>
      <c r="D92" s="24" t="e">
        <f>IF('Option A'!#REF!="","",'Option A'!#REF!)</f>
        <v>#REF!</v>
      </c>
      <c r="E92" s="24" t="e">
        <f>IF('Option A'!#REF!="","",'Option A'!#REF!)</f>
        <v>#REF!</v>
      </c>
      <c r="F92" s="24" t="e">
        <f>IF('Option A'!#REF!="","",'Option A'!#REF!)</f>
        <v>#REF!</v>
      </c>
      <c r="G92" s="24" t="e">
        <f>IF('Option A'!#REF!="","",'Option A'!#REF!)</f>
        <v>#REF!</v>
      </c>
      <c r="H92" s="24" t="e">
        <f>IF('Option A'!#REF!="","",'Option A'!#REF!)</f>
        <v>#REF!</v>
      </c>
      <c r="I92" s="24" t="e">
        <f>IF('Option A'!#REF!="","",'Option A'!#REF!)</f>
        <v>#REF!</v>
      </c>
      <c r="J92" s="24" t="e">
        <f>IF('Option A'!#REF!="","",'Option A'!#REF!)</f>
        <v>#REF!</v>
      </c>
      <c r="K92" s="24" t="e">
        <f>IF('Option A'!#REF!="","",'Option A'!#REF!)</f>
        <v>#REF!</v>
      </c>
    </row>
    <row r="93" spans="1:11" x14ac:dyDescent="0.2">
      <c r="A93" s="26" t="e">
        <f>IF('Option A'!#REF!="","",'Option A'!#REF!)</f>
        <v>#REF!</v>
      </c>
      <c r="B93" s="24" t="e">
        <f>IF('Option A'!#REF!="","",'Option A'!#REF!)</f>
        <v>#REF!</v>
      </c>
      <c r="C93" s="24" t="e">
        <f>IF('Option A'!#REF!="","",'Option A'!#REF!)</f>
        <v>#REF!</v>
      </c>
      <c r="D93" s="24" t="e">
        <f>IF('Option A'!#REF!="","",'Option A'!#REF!)</f>
        <v>#REF!</v>
      </c>
      <c r="E93" s="24" t="e">
        <f>IF('Option A'!#REF!="","",'Option A'!#REF!)</f>
        <v>#REF!</v>
      </c>
      <c r="F93" s="24" t="e">
        <f>IF('Option A'!#REF!="","",'Option A'!#REF!)</f>
        <v>#REF!</v>
      </c>
      <c r="G93" s="24" t="e">
        <f>IF('Option A'!#REF!="","",'Option A'!#REF!)</f>
        <v>#REF!</v>
      </c>
      <c r="H93" s="24" t="e">
        <f>IF('Option A'!#REF!="","",'Option A'!#REF!)</f>
        <v>#REF!</v>
      </c>
      <c r="I93" s="24" t="e">
        <f>IF('Option A'!#REF!="","",'Option A'!#REF!)</f>
        <v>#REF!</v>
      </c>
      <c r="J93" s="24" t="e">
        <f>IF('Option A'!#REF!="","",'Option A'!#REF!)</f>
        <v>#REF!</v>
      </c>
      <c r="K93" s="24" t="e">
        <f>IF('Option A'!#REF!="","",'Option A'!#REF!)</f>
        <v>#REF!</v>
      </c>
    </row>
    <row r="94" spans="1:11" x14ac:dyDescent="0.2">
      <c r="A94" s="26" t="e">
        <f>IF('Option A'!#REF!="","",'Option A'!#REF!)</f>
        <v>#REF!</v>
      </c>
      <c r="B94" s="24" t="e">
        <f>IF('Option A'!#REF!="","",'Option A'!#REF!)</f>
        <v>#REF!</v>
      </c>
      <c r="C94" s="24" t="e">
        <f>IF('Option A'!#REF!="","",'Option A'!#REF!)</f>
        <v>#REF!</v>
      </c>
      <c r="D94" s="24" t="e">
        <f>IF('Option A'!#REF!="","",'Option A'!#REF!)</f>
        <v>#REF!</v>
      </c>
      <c r="E94" s="24" t="e">
        <f>IF('Option A'!#REF!="","",'Option A'!#REF!)</f>
        <v>#REF!</v>
      </c>
      <c r="F94" s="24" t="e">
        <f>IF('Option A'!#REF!="","",'Option A'!#REF!)</f>
        <v>#REF!</v>
      </c>
      <c r="G94" s="24" t="e">
        <f>IF('Option A'!#REF!="","",'Option A'!#REF!)</f>
        <v>#REF!</v>
      </c>
      <c r="H94" s="24" t="e">
        <f>IF('Option A'!#REF!="","",'Option A'!#REF!)</f>
        <v>#REF!</v>
      </c>
      <c r="I94" s="24" t="e">
        <f>IF('Option A'!#REF!="","",'Option A'!#REF!)</f>
        <v>#REF!</v>
      </c>
      <c r="J94" s="24" t="e">
        <f>IF('Option A'!#REF!="","",'Option A'!#REF!)</f>
        <v>#REF!</v>
      </c>
      <c r="K94" s="24" t="e">
        <f>IF('Option A'!#REF!="","",'Option A'!#REF!)</f>
        <v>#REF!</v>
      </c>
    </row>
    <row r="95" spans="1:11" x14ac:dyDescent="0.2">
      <c r="A95" s="26" t="e">
        <f>IF('Option A'!#REF!="","",'Option A'!#REF!)</f>
        <v>#REF!</v>
      </c>
      <c r="B95" s="24" t="e">
        <f>IF('Option A'!#REF!="","",'Option A'!#REF!)</f>
        <v>#REF!</v>
      </c>
      <c r="C95" s="24" t="e">
        <f>IF('Option A'!#REF!="","",'Option A'!#REF!)</f>
        <v>#REF!</v>
      </c>
      <c r="D95" s="24" t="e">
        <f>IF('Option A'!#REF!="","",'Option A'!#REF!)</f>
        <v>#REF!</v>
      </c>
      <c r="E95" s="24" t="e">
        <f>IF('Option A'!#REF!="","",'Option A'!#REF!)</f>
        <v>#REF!</v>
      </c>
      <c r="F95" s="24" t="e">
        <f>IF('Option A'!#REF!="","",'Option A'!#REF!)</f>
        <v>#REF!</v>
      </c>
      <c r="G95" s="24" t="e">
        <f>IF('Option A'!#REF!="","",'Option A'!#REF!)</f>
        <v>#REF!</v>
      </c>
      <c r="H95" s="24" t="e">
        <f>IF('Option A'!#REF!="","",'Option A'!#REF!)</f>
        <v>#REF!</v>
      </c>
      <c r="I95" s="24" t="e">
        <f>IF('Option A'!#REF!="","",'Option A'!#REF!)</f>
        <v>#REF!</v>
      </c>
      <c r="J95" s="24" t="e">
        <f>IF('Option A'!#REF!="","",'Option A'!#REF!)</f>
        <v>#REF!</v>
      </c>
      <c r="K95" s="24" t="e">
        <f>IF('Option A'!#REF!="","",'Option A'!#REF!)</f>
        <v>#REF!</v>
      </c>
    </row>
    <row r="96" spans="1:11" x14ac:dyDescent="0.2">
      <c r="A96" s="26" t="e">
        <f>IF('Option A'!#REF!="","",'Option A'!#REF!)</f>
        <v>#REF!</v>
      </c>
      <c r="B96" s="24" t="e">
        <f>IF('Option A'!#REF!="","",'Option A'!#REF!)</f>
        <v>#REF!</v>
      </c>
      <c r="C96" s="24" t="e">
        <f>IF('Option A'!#REF!="","",'Option A'!#REF!)</f>
        <v>#REF!</v>
      </c>
      <c r="D96" s="24" t="e">
        <f>IF('Option A'!#REF!="","",'Option A'!#REF!)</f>
        <v>#REF!</v>
      </c>
      <c r="E96" s="24" t="e">
        <f>IF('Option A'!#REF!="","",'Option A'!#REF!)</f>
        <v>#REF!</v>
      </c>
      <c r="F96" s="24" t="e">
        <f>IF('Option A'!#REF!="","",'Option A'!#REF!)</f>
        <v>#REF!</v>
      </c>
      <c r="G96" s="24" t="e">
        <f>IF('Option A'!#REF!="","",'Option A'!#REF!)</f>
        <v>#REF!</v>
      </c>
      <c r="H96" s="24" t="e">
        <f>IF('Option A'!#REF!="","",'Option A'!#REF!)</f>
        <v>#REF!</v>
      </c>
      <c r="I96" s="24" t="e">
        <f>IF('Option A'!#REF!="","",'Option A'!#REF!)</f>
        <v>#REF!</v>
      </c>
      <c r="J96" s="24" t="e">
        <f>IF('Option A'!#REF!="","",'Option A'!#REF!)</f>
        <v>#REF!</v>
      </c>
      <c r="K96" s="24" t="e">
        <f>IF('Option A'!#REF!="","",'Option A'!#REF!)</f>
        <v>#REF!</v>
      </c>
    </row>
    <row r="97" spans="1:11" x14ac:dyDescent="0.2">
      <c r="A97" s="26" t="e">
        <f>IF('Option A'!#REF!="","",'Option A'!#REF!)</f>
        <v>#REF!</v>
      </c>
      <c r="B97" s="24" t="e">
        <f>IF('Option A'!#REF!="","",'Option A'!#REF!)</f>
        <v>#REF!</v>
      </c>
      <c r="C97" s="24" t="e">
        <f>IF('Option A'!#REF!="","",'Option A'!#REF!)</f>
        <v>#REF!</v>
      </c>
      <c r="D97" s="24" t="e">
        <f>IF('Option A'!#REF!="","",'Option A'!#REF!)</f>
        <v>#REF!</v>
      </c>
      <c r="E97" s="24" t="e">
        <f>IF('Option A'!#REF!="","",'Option A'!#REF!)</f>
        <v>#REF!</v>
      </c>
      <c r="F97" s="24" t="e">
        <f>IF('Option A'!#REF!="","",'Option A'!#REF!)</f>
        <v>#REF!</v>
      </c>
      <c r="G97" s="24" t="e">
        <f>IF('Option A'!#REF!="","",'Option A'!#REF!)</f>
        <v>#REF!</v>
      </c>
      <c r="H97" s="24" t="e">
        <f>IF('Option A'!#REF!="","",'Option A'!#REF!)</f>
        <v>#REF!</v>
      </c>
      <c r="I97" s="24" t="e">
        <f>IF('Option A'!#REF!="","",'Option A'!#REF!)</f>
        <v>#REF!</v>
      </c>
      <c r="J97" s="24" t="e">
        <f>IF('Option A'!#REF!="","",'Option A'!#REF!)</f>
        <v>#REF!</v>
      </c>
      <c r="K97" s="24" t="e">
        <f>IF('Option A'!#REF!="","",'Option A'!#REF!)</f>
        <v>#REF!</v>
      </c>
    </row>
    <row r="98" spans="1:11" x14ac:dyDescent="0.2">
      <c r="A98" s="26" t="e">
        <f>IF('Option A'!#REF!="","",'Option A'!#REF!)</f>
        <v>#REF!</v>
      </c>
      <c r="B98" s="24" t="e">
        <f>IF('Option A'!#REF!="","",'Option A'!#REF!)</f>
        <v>#REF!</v>
      </c>
      <c r="C98" s="24" t="e">
        <f>IF('Option A'!#REF!="","",'Option A'!#REF!)</f>
        <v>#REF!</v>
      </c>
      <c r="D98" s="24" t="e">
        <f>IF('Option A'!#REF!="","",'Option A'!#REF!)</f>
        <v>#REF!</v>
      </c>
      <c r="E98" s="24" t="e">
        <f>IF('Option A'!#REF!="","",'Option A'!#REF!)</f>
        <v>#REF!</v>
      </c>
      <c r="F98" s="24" t="e">
        <f>IF('Option A'!#REF!="","",'Option A'!#REF!)</f>
        <v>#REF!</v>
      </c>
      <c r="G98" s="24" t="e">
        <f>IF('Option A'!#REF!="","",'Option A'!#REF!)</f>
        <v>#REF!</v>
      </c>
      <c r="H98" s="24" t="e">
        <f>IF('Option A'!#REF!="","",'Option A'!#REF!)</f>
        <v>#REF!</v>
      </c>
      <c r="I98" s="24" t="e">
        <f>IF('Option A'!#REF!="","",'Option A'!#REF!)</f>
        <v>#REF!</v>
      </c>
      <c r="J98" s="24" t="e">
        <f>IF('Option A'!#REF!="","",'Option A'!#REF!)</f>
        <v>#REF!</v>
      </c>
      <c r="K98" s="24" t="e">
        <f>IF('Option A'!#REF!="","",'Option A'!#REF!)</f>
        <v>#REF!</v>
      </c>
    </row>
    <row r="99" spans="1:11" x14ac:dyDescent="0.2">
      <c r="A99" s="26" t="e">
        <f>IF('Option A'!#REF!="","",'Option A'!#REF!)</f>
        <v>#REF!</v>
      </c>
      <c r="B99" s="24" t="e">
        <f>IF('Option A'!#REF!="","",'Option A'!#REF!)</f>
        <v>#REF!</v>
      </c>
      <c r="C99" s="24" t="e">
        <f>IF('Option A'!#REF!="","",'Option A'!#REF!)</f>
        <v>#REF!</v>
      </c>
      <c r="D99" s="24" t="e">
        <f>IF('Option A'!#REF!="","",'Option A'!#REF!)</f>
        <v>#REF!</v>
      </c>
      <c r="E99" s="24" t="e">
        <f>IF('Option A'!#REF!="","",'Option A'!#REF!)</f>
        <v>#REF!</v>
      </c>
      <c r="F99" s="24" t="e">
        <f>IF('Option A'!#REF!="","",'Option A'!#REF!)</f>
        <v>#REF!</v>
      </c>
      <c r="G99" s="24" t="e">
        <f>IF('Option A'!#REF!="","",'Option A'!#REF!)</f>
        <v>#REF!</v>
      </c>
      <c r="H99" s="24" t="e">
        <f>IF('Option A'!#REF!="","",'Option A'!#REF!)</f>
        <v>#REF!</v>
      </c>
      <c r="I99" s="24" t="e">
        <f>IF('Option A'!#REF!="","",'Option A'!#REF!)</f>
        <v>#REF!</v>
      </c>
      <c r="J99" s="24" t="e">
        <f>IF('Option A'!#REF!="","",'Option A'!#REF!)</f>
        <v>#REF!</v>
      </c>
      <c r="K99" s="24" t="e">
        <f>IF('Option A'!#REF!="","",'Option A'!#REF!)</f>
        <v>#REF!</v>
      </c>
    </row>
    <row r="100" spans="1:11" x14ac:dyDescent="0.2">
      <c r="A100" s="26" t="e">
        <f>IF('Option A'!#REF!="","",'Option A'!#REF!)</f>
        <v>#REF!</v>
      </c>
      <c r="B100" s="24" t="e">
        <f>IF('Option A'!#REF!="","",'Option A'!#REF!)</f>
        <v>#REF!</v>
      </c>
      <c r="C100" s="24" t="e">
        <f>IF('Option A'!#REF!="","",'Option A'!#REF!)</f>
        <v>#REF!</v>
      </c>
      <c r="D100" s="24" t="e">
        <f>IF('Option A'!#REF!="","",'Option A'!#REF!)</f>
        <v>#REF!</v>
      </c>
      <c r="E100" s="24" t="e">
        <f>IF('Option A'!#REF!="","",'Option A'!#REF!)</f>
        <v>#REF!</v>
      </c>
      <c r="F100" s="24" t="e">
        <f>IF('Option A'!#REF!="","",'Option A'!#REF!)</f>
        <v>#REF!</v>
      </c>
      <c r="G100" s="24" t="e">
        <f>IF('Option A'!#REF!="","",'Option A'!#REF!)</f>
        <v>#REF!</v>
      </c>
      <c r="H100" s="24" t="e">
        <f>IF('Option A'!#REF!="","",'Option A'!#REF!)</f>
        <v>#REF!</v>
      </c>
      <c r="I100" s="24" t="e">
        <f>IF('Option A'!#REF!="","",'Option A'!#REF!)</f>
        <v>#REF!</v>
      </c>
      <c r="J100" s="24" t="e">
        <f>IF('Option A'!#REF!="","",'Option A'!#REF!)</f>
        <v>#REF!</v>
      </c>
      <c r="K100" s="24" t="e">
        <f>IF('Option A'!#REF!="","",'Option A'!#REF!)</f>
        <v>#REF!</v>
      </c>
    </row>
    <row r="101" spans="1:11" x14ac:dyDescent="0.2">
      <c r="A101" s="26" t="e">
        <f>IF('Option A'!#REF!="","",'Option A'!#REF!)</f>
        <v>#REF!</v>
      </c>
      <c r="B101" s="24" t="e">
        <f>IF('Option A'!#REF!="","",'Option A'!#REF!)</f>
        <v>#REF!</v>
      </c>
      <c r="C101" s="24" t="e">
        <f>IF('Option A'!#REF!="","",'Option A'!#REF!)</f>
        <v>#REF!</v>
      </c>
      <c r="D101" s="24" t="e">
        <f>IF('Option A'!#REF!="","",'Option A'!#REF!)</f>
        <v>#REF!</v>
      </c>
      <c r="E101" s="24" t="e">
        <f>IF('Option A'!#REF!="","",'Option A'!#REF!)</f>
        <v>#REF!</v>
      </c>
      <c r="F101" s="24" t="e">
        <f>IF('Option A'!#REF!="","",'Option A'!#REF!)</f>
        <v>#REF!</v>
      </c>
      <c r="G101" s="24" t="e">
        <f>IF('Option A'!#REF!="","",'Option A'!#REF!)</f>
        <v>#REF!</v>
      </c>
      <c r="H101" s="24" t="e">
        <f>IF('Option A'!#REF!="","",'Option A'!#REF!)</f>
        <v>#REF!</v>
      </c>
      <c r="I101" s="24" t="e">
        <f>IF('Option A'!#REF!="","",'Option A'!#REF!)</f>
        <v>#REF!</v>
      </c>
      <c r="J101" s="24" t="e">
        <f>IF('Option A'!#REF!="","",'Option A'!#REF!)</f>
        <v>#REF!</v>
      </c>
      <c r="K101" s="24" t="e">
        <f>IF('Option A'!#REF!="","",'Option A'!#REF!)</f>
        <v>#REF!</v>
      </c>
    </row>
    <row r="102" spans="1:11" x14ac:dyDescent="0.2">
      <c r="A102" s="26" t="e">
        <f>IF('Option A'!#REF!="","",'Option A'!#REF!)</f>
        <v>#REF!</v>
      </c>
      <c r="B102" s="24" t="e">
        <f>IF('Option A'!#REF!="","",'Option A'!#REF!)</f>
        <v>#REF!</v>
      </c>
      <c r="C102" s="24" t="e">
        <f>IF('Option A'!#REF!="","",'Option A'!#REF!)</f>
        <v>#REF!</v>
      </c>
      <c r="D102" s="24" t="e">
        <f>IF('Option A'!#REF!="","",'Option A'!#REF!)</f>
        <v>#REF!</v>
      </c>
      <c r="E102" s="24" t="e">
        <f>IF('Option A'!#REF!="","",'Option A'!#REF!)</f>
        <v>#REF!</v>
      </c>
      <c r="F102" s="24" t="e">
        <f>IF('Option A'!#REF!="","",'Option A'!#REF!)</f>
        <v>#REF!</v>
      </c>
      <c r="G102" s="24" t="e">
        <f>IF('Option A'!#REF!="","",'Option A'!#REF!)</f>
        <v>#REF!</v>
      </c>
      <c r="H102" s="24" t="e">
        <f>IF('Option A'!#REF!="","",'Option A'!#REF!)</f>
        <v>#REF!</v>
      </c>
      <c r="I102" s="24" t="e">
        <f>IF('Option A'!#REF!="","",'Option A'!#REF!)</f>
        <v>#REF!</v>
      </c>
      <c r="J102" s="24" t="e">
        <f>IF('Option A'!#REF!="","",'Option A'!#REF!)</f>
        <v>#REF!</v>
      </c>
      <c r="K102" s="24" t="e">
        <f>IF('Option A'!#REF!="","",'Option A'!#REF!)</f>
        <v>#REF!</v>
      </c>
    </row>
    <row r="103" spans="1:11" x14ac:dyDescent="0.2">
      <c r="A103" s="26" t="e">
        <f>IF('Option A'!#REF!="","",'Option A'!#REF!)</f>
        <v>#REF!</v>
      </c>
      <c r="B103" s="24" t="e">
        <f>IF('Option A'!#REF!="","",'Option A'!#REF!)</f>
        <v>#REF!</v>
      </c>
      <c r="C103" s="24" t="e">
        <f>IF('Option A'!#REF!="","",'Option A'!#REF!)</f>
        <v>#REF!</v>
      </c>
      <c r="D103" s="24" t="e">
        <f>IF('Option A'!#REF!="","",'Option A'!#REF!)</f>
        <v>#REF!</v>
      </c>
      <c r="E103" s="24" t="e">
        <f>IF('Option A'!#REF!="","",'Option A'!#REF!)</f>
        <v>#REF!</v>
      </c>
      <c r="F103" s="24" t="e">
        <f>IF('Option A'!#REF!="","",'Option A'!#REF!)</f>
        <v>#REF!</v>
      </c>
      <c r="G103" s="24" t="e">
        <f>IF('Option A'!#REF!="","",'Option A'!#REF!)</f>
        <v>#REF!</v>
      </c>
      <c r="H103" s="24" t="e">
        <f>IF('Option A'!#REF!="","",'Option A'!#REF!)</f>
        <v>#REF!</v>
      </c>
      <c r="I103" s="24" t="e">
        <f>IF('Option A'!#REF!="","",'Option A'!#REF!)</f>
        <v>#REF!</v>
      </c>
      <c r="J103" s="24" t="e">
        <f>IF('Option A'!#REF!="","",'Option A'!#REF!)</f>
        <v>#REF!</v>
      </c>
      <c r="K103" s="24" t="e">
        <f>IF('Option A'!#REF!="","",'Option A'!#REF!)</f>
        <v>#REF!</v>
      </c>
    </row>
    <row r="104" spans="1:11" x14ac:dyDescent="0.2">
      <c r="A104" s="26" t="e">
        <f>IF('Option A'!#REF!="","",'Option A'!#REF!)</f>
        <v>#REF!</v>
      </c>
      <c r="B104" s="24" t="e">
        <f>IF('Option A'!#REF!="","",'Option A'!#REF!)</f>
        <v>#REF!</v>
      </c>
      <c r="C104" s="24" t="e">
        <f>IF('Option A'!#REF!="","",'Option A'!#REF!)</f>
        <v>#REF!</v>
      </c>
      <c r="D104" s="24" t="e">
        <f>IF('Option A'!#REF!="","",'Option A'!#REF!)</f>
        <v>#REF!</v>
      </c>
      <c r="E104" s="24" t="e">
        <f>IF('Option A'!#REF!="","",'Option A'!#REF!)</f>
        <v>#REF!</v>
      </c>
      <c r="F104" s="24" t="e">
        <f>IF('Option A'!#REF!="","",'Option A'!#REF!)</f>
        <v>#REF!</v>
      </c>
      <c r="G104" s="24" t="e">
        <f>IF('Option A'!#REF!="","",'Option A'!#REF!)</f>
        <v>#REF!</v>
      </c>
      <c r="H104" s="24" t="e">
        <f>IF('Option A'!#REF!="","",'Option A'!#REF!)</f>
        <v>#REF!</v>
      </c>
      <c r="I104" s="24" t="e">
        <f>IF('Option A'!#REF!="","",'Option A'!#REF!)</f>
        <v>#REF!</v>
      </c>
      <c r="J104" s="24" t="e">
        <f>IF('Option A'!#REF!="","",'Option A'!#REF!)</f>
        <v>#REF!</v>
      </c>
      <c r="K104" s="24" t="e">
        <f>IF('Option A'!#REF!="","",'Option A'!#REF!)</f>
        <v>#REF!</v>
      </c>
    </row>
    <row r="105" spans="1:11" x14ac:dyDescent="0.2">
      <c r="A105" s="26" t="e">
        <f>IF('Option A'!#REF!="","",'Option A'!#REF!)</f>
        <v>#REF!</v>
      </c>
      <c r="B105" s="24" t="e">
        <f>IF('Option A'!#REF!="","",'Option A'!#REF!)</f>
        <v>#REF!</v>
      </c>
      <c r="C105" s="24" t="e">
        <f>IF('Option A'!#REF!="","",'Option A'!#REF!)</f>
        <v>#REF!</v>
      </c>
      <c r="D105" s="24" t="e">
        <f>IF('Option A'!#REF!="","",'Option A'!#REF!)</f>
        <v>#REF!</v>
      </c>
      <c r="E105" s="24" t="e">
        <f>IF('Option A'!#REF!="","",'Option A'!#REF!)</f>
        <v>#REF!</v>
      </c>
      <c r="F105" s="24" t="e">
        <f>IF('Option A'!#REF!="","",'Option A'!#REF!)</f>
        <v>#REF!</v>
      </c>
      <c r="G105" s="24" t="e">
        <f>IF('Option A'!#REF!="","",'Option A'!#REF!)</f>
        <v>#REF!</v>
      </c>
      <c r="H105" s="24" t="e">
        <f>IF('Option A'!#REF!="","",'Option A'!#REF!)</f>
        <v>#REF!</v>
      </c>
      <c r="I105" s="24" t="e">
        <f>IF('Option A'!#REF!="","",'Option A'!#REF!)</f>
        <v>#REF!</v>
      </c>
      <c r="J105" s="24" t="e">
        <f>IF('Option A'!#REF!="","",'Option A'!#REF!)</f>
        <v>#REF!</v>
      </c>
      <c r="K105" s="24" t="e">
        <f>IF('Option A'!#REF!="","",'Option A'!#REF!)</f>
        <v>#REF!</v>
      </c>
    </row>
  </sheetData>
  <phoneticPr fontId="7" type="noConversion"/>
  <printOptions gridLinesSet="0"/>
  <pageMargins left="0.25" right="0.2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120" zoomScaleNormal="120" workbookViewId="0">
      <selection activeCell="N20" sqref="N20"/>
    </sheetView>
  </sheetViews>
  <sheetFormatPr defaultRowHeight="12.75" x14ac:dyDescent="0.2"/>
  <cols>
    <col min="12" max="12" width="8.28515625" customWidth="1"/>
  </cols>
  <sheetData/>
  <sheetProtection algorithmName="SHA-512" hashValue="WJQQ7H0BR4IH8Zr8jyVdl9Jj5d0rcAE7J6jWBjf8ZgWs+0Wv84J3E6MkVDa/DOqOrLHkPqToIWYYC6saW/6yLA==" saltValue="ahf5m0U/rQNFCG+EwvQ8iw==" spinCount="100000" sheet="1" objects="1" scenarios="1"/>
  <pageMargins left="0.25" right="0.25" top="0.25" bottom="0.2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4"/>
  <sheetViews>
    <sheetView topLeftCell="A10" zoomScaleNormal="100" workbookViewId="0">
      <selection activeCell="H10" sqref="H10:I10"/>
    </sheetView>
  </sheetViews>
  <sheetFormatPr defaultColWidth="0" defaultRowHeight="12" x14ac:dyDescent="0.2"/>
  <cols>
    <col min="1" max="1" width="13" style="73" customWidth="1"/>
    <col min="2" max="2" width="15.5703125" style="73" customWidth="1"/>
    <col min="3" max="3" width="5.28515625" style="73" customWidth="1"/>
    <col min="4" max="4" width="23" style="73" customWidth="1"/>
    <col min="5" max="5" width="1.7109375" style="73" customWidth="1"/>
    <col min="6" max="6" width="11.28515625" style="73" customWidth="1"/>
    <col min="7" max="7" width="11.7109375" style="73" customWidth="1"/>
    <col min="8" max="8" width="13" style="73" customWidth="1"/>
    <col min="9" max="9" width="11.28515625" style="73" customWidth="1"/>
    <col min="10" max="10" width="9.140625" style="73" bestFit="1" customWidth="1"/>
    <col min="11" max="11" width="8.7109375" style="73" customWidth="1"/>
    <col min="12" max="14" width="8.85546875" style="73" customWidth="1"/>
    <col min="15" max="16" width="8.85546875" style="73" hidden="1" customWidth="1"/>
    <col min="17" max="76" width="8.85546875" style="73" customWidth="1"/>
    <col min="77" max="77" width="12.140625" style="73" customWidth="1"/>
    <col min="78" max="85" width="8.85546875" style="73" customWidth="1"/>
    <col min="86" max="86" width="12.140625" style="73" customWidth="1"/>
    <col min="87" max="91" width="8.85546875" style="73" customWidth="1"/>
    <col min="92" max="92" width="12.140625" style="73" customWidth="1"/>
    <col min="93" max="102" width="8.85546875" style="73" customWidth="1"/>
    <col min="103" max="103" width="12.140625" style="73" customWidth="1"/>
    <col min="104" max="111" width="8.85546875" style="73" customWidth="1"/>
    <col min="112" max="112" width="12.140625" style="73" customWidth="1"/>
    <col min="113" max="117" width="8.85546875" style="73" customWidth="1"/>
    <col min="118" max="119" width="12.140625" style="73" customWidth="1"/>
    <col min="120" max="124" width="8.85546875" style="73" customWidth="1"/>
    <col min="125" max="125" width="12.140625" style="73" customWidth="1"/>
    <col min="126" max="141" width="8.85546875" style="73" customWidth="1"/>
    <col min="142" max="142" width="12.140625" style="73" customWidth="1"/>
    <col min="143" max="145" width="8.85546875" style="73" customWidth="1"/>
    <col min="146" max="149" width="0" style="73" hidden="1" customWidth="1"/>
    <col min="150" max="151" width="12.140625" style="73" hidden="1" customWidth="1"/>
    <col min="152" max="156" width="0" style="73" hidden="1" customWidth="1"/>
    <col min="157" max="157" width="12.140625" style="73" hidden="1" customWidth="1"/>
    <col min="158" max="158" width="0" style="73" hidden="1" customWidth="1"/>
    <col min="159" max="160" width="12.140625" style="73" hidden="1" customWidth="1"/>
    <col min="161" max="165" width="0" style="73" hidden="1" customWidth="1"/>
    <col min="166" max="167" width="12.140625" style="73" hidden="1" customWidth="1"/>
    <col min="168" max="168" width="0" style="73" hidden="1" customWidth="1"/>
    <col min="169" max="170" width="12.140625" style="73" hidden="1" customWidth="1"/>
    <col min="171" max="216" width="0" style="73" hidden="1" customWidth="1"/>
    <col min="217" max="218" width="12.140625" style="73" hidden="1" customWidth="1"/>
    <col min="219" max="223" width="0" style="73" hidden="1" customWidth="1"/>
    <col min="224" max="224" width="12.140625" style="73" hidden="1" customWidth="1"/>
    <col min="225" max="225" width="0" style="73" hidden="1" customWidth="1"/>
    <col min="226" max="227" width="12.140625" style="73" hidden="1" customWidth="1"/>
    <col min="228" max="232" width="0" style="73" hidden="1" customWidth="1"/>
    <col min="233" max="234" width="12.140625" style="73" hidden="1" customWidth="1"/>
    <col min="235" max="235" width="0" style="73" hidden="1" customWidth="1"/>
    <col min="236" max="237" width="12.140625" style="73" hidden="1" customWidth="1"/>
    <col min="238" max="255" width="0" style="73" hidden="1" customWidth="1"/>
    <col min="256" max="16384" width="12.140625" style="73" hidden="1"/>
  </cols>
  <sheetData>
    <row r="1" spans="1:11" s="152" customFormat="1" ht="85.9" customHeight="1" x14ac:dyDescent="0.2">
      <c r="A1" s="167"/>
      <c r="B1" s="306" t="s">
        <v>554</v>
      </c>
      <c r="C1" s="306"/>
      <c r="D1" s="306"/>
      <c r="E1" s="306"/>
      <c r="F1" s="306"/>
      <c r="G1" s="167"/>
      <c r="H1" s="310" t="s">
        <v>553</v>
      </c>
      <c r="I1" s="310"/>
      <c r="J1" s="310"/>
      <c r="K1" s="310"/>
    </row>
    <row r="2" spans="1:11" s="152" customFormat="1" ht="4.9000000000000004" customHeight="1" thickBot="1" x14ac:dyDescent="0.25">
      <c r="A2" s="240" t="s">
        <v>61</v>
      </c>
      <c r="B2" s="240"/>
      <c r="C2" s="240"/>
      <c r="D2" s="240"/>
      <c r="E2" s="240"/>
      <c r="F2" s="240"/>
      <c r="G2" s="240"/>
      <c r="H2" s="241"/>
      <c r="I2" s="241"/>
      <c r="J2" s="241"/>
      <c r="K2" s="241"/>
    </row>
    <row r="3" spans="1:11" s="152" customFormat="1" ht="18.75" customHeight="1" thickTop="1" x14ac:dyDescent="0.2">
      <c r="A3" s="242"/>
      <c r="B3" s="242"/>
      <c r="C3" s="242"/>
      <c r="D3" s="243" t="s">
        <v>46</v>
      </c>
      <c r="E3" s="243"/>
      <c r="F3" s="243"/>
      <c r="G3" s="243"/>
      <c r="H3" s="243"/>
      <c r="I3" s="142"/>
      <c r="J3" s="142"/>
      <c r="K3" s="142"/>
    </row>
    <row r="4" spans="1:11" s="71" customFormat="1" ht="12" customHeight="1" x14ac:dyDescent="0.2">
      <c r="A4" s="141" t="s">
        <v>47</v>
      </c>
      <c r="B4" s="141"/>
      <c r="C4" s="141"/>
      <c r="D4" s="141"/>
      <c r="E4" s="141"/>
      <c r="F4" s="141"/>
      <c r="G4" s="141"/>
      <c r="H4" s="141"/>
      <c r="I4" s="141"/>
      <c r="J4" s="141"/>
      <c r="K4" s="141"/>
    </row>
    <row r="5" spans="1:11" s="72" customFormat="1" ht="22.15" customHeight="1" x14ac:dyDescent="0.2">
      <c r="A5" s="244"/>
      <c r="B5" s="244"/>
      <c r="C5" s="244"/>
      <c r="D5" s="244"/>
      <c r="E5" s="244"/>
      <c r="F5" s="244"/>
      <c r="G5" s="244"/>
      <c r="H5" s="244"/>
      <c r="I5" s="244"/>
      <c r="J5" s="244"/>
      <c r="K5" s="244"/>
    </row>
    <row r="6" spans="1:11" s="71" customFormat="1" ht="12" customHeight="1" x14ac:dyDescent="0.2">
      <c r="A6" s="247" t="s">
        <v>48</v>
      </c>
      <c r="B6" s="248"/>
      <c r="C6" s="248"/>
      <c r="D6" s="248"/>
      <c r="E6" s="248"/>
      <c r="F6" s="248"/>
      <c r="G6" s="315" t="s">
        <v>49</v>
      </c>
      <c r="H6" s="316"/>
      <c r="I6" s="77" t="s">
        <v>50</v>
      </c>
      <c r="J6" s="311" t="s">
        <v>51</v>
      </c>
      <c r="K6" s="312"/>
    </row>
    <row r="7" spans="1:11" s="72" customFormat="1" ht="22.15" customHeight="1" x14ac:dyDescent="0.2">
      <c r="A7" s="249"/>
      <c r="B7" s="250"/>
      <c r="C7" s="250"/>
      <c r="D7" s="250"/>
      <c r="E7" s="250"/>
      <c r="F7" s="251"/>
      <c r="G7" s="252"/>
      <c r="H7" s="253"/>
      <c r="I7" s="70" t="s">
        <v>52</v>
      </c>
      <c r="J7" s="313"/>
      <c r="K7" s="314"/>
    </row>
    <row r="8" spans="1:11" s="152" customFormat="1" ht="12" customHeight="1" x14ac:dyDescent="0.2">
      <c r="A8" s="245" t="s">
        <v>39</v>
      </c>
      <c r="B8" s="245"/>
      <c r="C8" s="245"/>
      <c r="D8" s="245"/>
      <c r="E8" s="246"/>
      <c r="F8" s="254" t="s">
        <v>40</v>
      </c>
      <c r="G8" s="245"/>
      <c r="H8" s="245"/>
      <c r="I8" s="246"/>
      <c r="J8" s="143" t="s">
        <v>53</v>
      </c>
      <c r="K8" s="141"/>
    </row>
    <row r="9" spans="1:11" s="152" customFormat="1" ht="12" customHeight="1" x14ac:dyDescent="0.2">
      <c r="A9" s="266" t="s">
        <v>54</v>
      </c>
      <c r="B9" s="261"/>
      <c r="C9" s="261" t="s">
        <v>55</v>
      </c>
      <c r="D9" s="267"/>
      <c r="E9" s="262"/>
      <c r="F9" s="266" t="s">
        <v>56</v>
      </c>
      <c r="G9" s="261"/>
      <c r="H9" s="261" t="s">
        <v>57</v>
      </c>
      <c r="I9" s="262"/>
      <c r="J9" s="144"/>
      <c r="K9" s="145"/>
    </row>
    <row r="10" spans="1:11" ht="22.15" customHeight="1" x14ac:dyDescent="0.2">
      <c r="A10" s="264"/>
      <c r="B10" s="268"/>
      <c r="C10" s="263"/>
      <c r="D10" s="264"/>
      <c r="E10" s="265"/>
      <c r="F10" s="269"/>
      <c r="G10" s="270"/>
      <c r="H10" s="270"/>
      <c r="I10" s="271"/>
      <c r="J10" s="326"/>
      <c r="K10" s="327"/>
    </row>
    <row r="11" spans="1:11" s="152" customFormat="1" ht="27.6" customHeight="1" x14ac:dyDescent="0.2">
      <c r="A11" s="276" t="s">
        <v>93</v>
      </c>
      <c r="B11" s="277"/>
      <c r="C11" s="277"/>
      <c r="D11" s="277"/>
      <c r="E11" s="277"/>
      <c r="F11" s="278"/>
      <c r="G11" s="274"/>
      <c r="H11" s="275"/>
      <c r="I11" s="275"/>
      <c r="J11" s="275"/>
      <c r="K11" s="275"/>
    </row>
    <row r="12" spans="1:11" s="152" customFormat="1" ht="12" customHeight="1" x14ac:dyDescent="0.2">
      <c r="A12" s="279" t="s">
        <v>58</v>
      </c>
      <c r="B12" s="279"/>
      <c r="C12" s="279"/>
      <c r="D12" s="280"/>
      <c r="E12" s="281"/>
      <c r="F12" s="282" t="s">
        <v>63</v>
      </c>
      <c r="G12" s="280"/>
      <c r="H12" s="280"/>
      <c r="I12" s="281"/>
      <c r="J12" s="328" t="s">
        <v>59</v>
      </c>
      <c r="K12" s="329"/>
    </row>
    <row r="13" spans="1:11" ht="22.15" customHeight="1" thickBot="1" x14ac:dyDescent="0.25">
      <c r="A13" s="321"/>
      <c r="B13" s="321"/>
      <c r="C13" s="321"/>
      <c r="D13" s="321"/>
      <c r="E13" s="322"/>
      <c r="F13" s="323"/>
      <c r="G13" s="324"/>
      <c r="H13" s="324"/>
      <c r="I13" s="325"/>
      <c r="J13" s="317"/>
      <c r="K13" s="318"/>
    </row>
    <row r="14" spans="1:11" ht="18.75" customHeight="1" thickTop="1" x14ac:dyDescent="0.2">
      <c r="A14" s="319"/>
      <c r="B14" s="319"/>
      <c r="C14" s="319"/>
      <c r="D14" s="320" t="s">
        <v>94</v>
      </c>
      <c r="E14" s="320"/>
      <c r="F14" s="320"/>
      <c r="G14" s="320"/>
      <c r="H14" s="320"/>
      <c r="I14" s="319"/>
      <c r="J14" s="319"/>
      <c r="K14" s="319"/>
    </row>
    <row r="15" spans="1:11" ht="34.9" customHeight="1" x14ac:dyDescent="0.2">
      <c r="A15" s="276" t="s">
        <v>95</v>
      </c>
      <c r="B15" s="276"/>
      <c r="C15" s="276"/>
      <c r="D15" s="276"/>
      <c r="E15" s="276"/>
      <c r="F15" s="276"/>
      <c r="G15" s="276"/>
      <c r="H15" s="276"/>
      <c r="I15" s="276"/>
      <c r="J15" s="276"/>
      <c r="K15" s="276"/>
    </row>
    <row r="16" spans="1:11" s="152" customFormat="1" ht="12" customHeight="1" x14ac:dyDescent="0.2">
      <c r="A16" s="307" t="s">
        <v>96</v>
      </c>
      <c r="B16" s="307"/>
      <c r="C16" s="307"/>
      <c r="D16" s="307"/>
      <c r="E16" s="307"/>
      <c r="F16" s="307"/>
      <c r="G16" s="307"/>
      <c r="H16" s="307"/>
      <c r="I16" s="308"/>
      <c r="J16" s="156" t="s">
        <v>60</v>
      </c>
      <c r="K16" s="154"/>
    </row>
    <row r="17" spans="1:16" ht="22.15" customHeight="1" thickBot="1" x14ac:dyDescent="0.25">
      <c r="A17" s="273"/>
      <c r="B17" s="273"/>
      <c r="C17" s="273"/>
      <c r="D17" s="273"/>
      <c r="E17" s="273"/>
      <c r="F17" s="273"/>
      <c r="G17" s="273"/>
      <c r="H17" s="273"/>
      <c r="I17" s="309"/>
      <c r="J17" s="272"/>
      <c r="K17" s="273"/>
    </row>
    <row r="18" spans="1:16" s="152" customFormat="1" ht="18.75" customHeight="1" thickTop="1" x14ac:dyDescent="0.2">
      <c r="A18" s="242"/>
      <c r="B18" s="242"/>
      <c r="C18" s="242"/>
      <c r="D18" s="285" t="s">
        <v>87</v>
      </c>
      <c r="E18" s="285"/>
      <c r="F18" s="285"/>
      <c r="G18" s="285"/>
      <c r="H18" s="285"/>
      <c r="I18" s="242"/>
      <c r="J18" s="242"/>
      <c r="K18" s="242"/>
    </row>
    <row r="19" spans="1:16" s="152" customFormat="1" ht="22.15" customHeight="1" x14ac:dyDescent="0.2">
      <c r="A19" s="290" t="s">
        <v>90</v>
      </c>
      <c r="B19" s="290"/>
      <c r="C19" s="290"/>
      <c r="D19" s="290"/>
      <c r="E19" s="290"/>
      <c r="F19" s="290"/>
      <c r="G19" s="289"/>
      <c r="H19" s="288" t="s">
        <v>1</v>
      </c>
      <c r="I19" s="289"/>
      <c r="J19" s="288" t="s">
        <v>88</v>
      </c>
      <c r="K19" s="290"/>
      <c r="N19" s="237"/>
    </row>
    <row r="20" spans="1:16" s="152" customFormat="1" ht="18.75" customHeight="1" x14ac:dyDescent="0.2">
      <c r="A20" s="283" t="s">
        <v>89</v>
      </c>
      <c r="B20" s="283"/>
      <c r="C20" s="283"/>
      <c r="D20" s="283"/>
      <c r="E20" s="283"/>
      <c r="F20" s="283"/>
      <c r="G20" s="284"/>
      <c r="H20" s="286">
        <f>IF(A10="",0,NETWORKDAYS(A10,C10)-G11)</f>
        <v>0</v>
      </c>
      <c r="I20" s="287"/>
      <c r="J20" s="291" t="str">
        <f>IF(H20&lt;19,"No","Yes")</f>
        <v>No</v>
      </c>
      <c r="K20" s="283"/>
    </row>
    <row r="21" spans="1:16" s="152" customFormat="1" ht="23.25" customHeight="1" x14ac:dyDescent="0.2">
      <c r="A21" s="255" t="s">
        <v>549</v>
      </c>
      <c r="B21" s="255"/>
      <c r="C21" s="255"/>
      <c r="D21" s="255"/>
      <c r="E21" s="255"/>
      <c r="F21" s="255"/>
      <c r="G21" s="256"/>
      <c r="H21" s="239" t="s">
        <v>551</v>
      </c>
      <c r="I21" s="239" t="s">
        <v>550</v>
      </c>
      <c r="J21" s="259" t="str">
        <f>IF(OR(H22&lt;270, I22&lt;270),"No","Yes")</f>
        <v>No</v>
      </c>
      <c r="K21" s="255"/>
    </row>
    <row r="22" spans="1:16" s="152" customFormat="1" ht="25.5" customHeight="1" thickBot="1" x14ac:dyDescent="0.25">
      <c r="A22" s="257"/>
      <c r="B22" s="257"/>
      <c r="C22" s="257"/>
      <c r="D22" s="257"/>
      <c r="E22" s="257"/>
      <c r="F22" s="257"/>
      <c r="G22" s="258"/>
      <c r="H22" s="236">
        <f>'Schedule 1 - Course List'!D16</f>
        <v>0</v>
      </c>
      <c r="I22" s="236">
        <f>P23</f>
        <v>0</v>
      </c>
      <c r="J22" s="260"/>
      <c r="K22" s="257"/>
    </row>
    <row r="23" spans="1:16" s="152" customFormat="1" ht="18.75" customHeight="1" thickTop="1" x14ac:dyDescent="0.2">
      <c r="A23" s="242"/>
      <c r="B23" s="242"/>
      <c r="C23" s="242"/>
      <c r="D23" s="285" t="s">
        <v>91</v>
      </c>
      <c r="E23" s="285"/>
      <c r="F23" s="285"/>
      <c r="G23" s="285"/>
      <c r="H23" s="295"/>
      <c r="I23" s="294"/>
      <c r="J23" s="242"/>
      <c r="K23" s="242"/>
      <c r="O23" s="238">
        <f>MOD(H10-F10,1)*24</f>
        <v>0</v>
      </c>
      <c r="P23" s="152">
        <f>O23*60</f>
        <v>0</v>
      </c>
    </row>
    <row r="24" spans="1:16" s="152" customFormat="1" ht="76.5" customHeight="1" x14ac:dyDescent="0.2">
      <c r="A24" s="290" t="s">
        <v>537</v>
      </c>
      <c r="B24" s="290"/>
      <c r="C24" s="290"/>
      <c r="D24" s="289"/>
      <c r="E24" s="298" t="s">
        <v>546</v>
      </c>
      <c r="F24" s="299"/>
      <c r="G24" s="299"/>
      <c r="H24" s="299"/>
      <c r="I24" s="300"/>
      <c r="J24" s="292" t="s">
        <v>547</v>
      </c>
      <c r="K24" s="293"/>
    </row>
    <row r="25" spans="1:16" s="152" customFormat="1" ht="18.600000000000001" customHeight="1" thickBot="1" x14ac:dyDescent="0.25">
      <c r="A25" s="304">
        <f>COUNTIF('Schedule 3 - Days Attended'!B9:B1308, "?*")</f>
        <v>0</v>
      </c>
      <c r="B25" s="304"/>
      <c r="C25" s="304"/>
      <c r="D25" s="305"/>
      <c r="E25" s="301">
        <f>8911*0.05</f>
        <v>445.55</v>
      </c>
      <c r="F25" s="302"/>
      <c r="G25" s="302"/>
      <c r="H25" s="302"/>
      <c r="I25" s="303"/>
      <c r="J25" s="296">
        <f>IF(AND('Schedule 2 - Pupil List'!C4="",'Resident Districts'!C5=""),SUM('Schedule 3 - Days Attended'!N9:N1308),"ERROR WARNING!!")</f>
        <v>0</v>
      </c>
      <c r="K25" s="297"/>
    </row>
    <row r="26" spans="1:16" s="152" customFormat="1" ht="15" customHeight="1" thickTop="1" x14ac:dyDescent="0.2">
      <c r="A26" s="245" t="s">
        <v>41</v>
      </c>
      <c r="B26" s="245"/>
      <c r="C26" s="245"/>
      <c r="D26" s="245"/>
      <c r="E26" s="245"/>
      <c r="F26" s="245"/>
      <c r="G26" s="245"/>
      <c r="H26" s="245"/>
      <c r="I26" s="245"/>
      <c r="J26" s="245"/>
      <c r="K26" s="245"/>
    </row>
    <row r="27" spans="1:16" s="74" customFormat="1" ht="12.75" x14ac:dyDescent="0.2">
      <c r="A27" s="168"/>
      <c r="B27" s="169"/>
      <c r="C27" s="169"/>
      <c r="D27" s="169"/>
      <c r="E27" s="169"/>
      <c r="F27" s="169"/>
      <c r="G27" s="169"/>
      <c r="H27" s="169"/>
      <c r="I27" s="169"/>
      <c r="J27" s="169"/>
      <c r="K27" s="169"/>
    </row>
    <row r="28" spans="1:16" s="74" customFormat="1" ht="12.75" x14ac:dyDescent="0.2">
      <c r="A28" s="169"/>
      <c r="B28" s="169"/>
      <c r="C28" s="169"/>
      <c r="D28" s="169"/>
      <c r="E28" s="169"/>
      <c r="F28" s="169"/>
      <c r="G28" s="169"/>
      <c r="H28" s="169"/>
      <c r="I28" s="169"/>
      <c r="J28" s="170"/>
      <c r="K28" s="170"/>
    </row>
    <row r="29" spans="1:16" s="74" customFormat="1" ht="12.75" x14ac:dyDescent="0.2">
      <c r="A29" s="169"/>
      <c r="B29" s="169"/>
      <c r="C29" s="169"/>
      <c r="D29" s="169"/>
      <c r="E29" s="169"/>
      <c r="F29" s="169"/>
      <c r="G29" s="169"/>
      <c r="H29" s="169"/>
      <c r="I29" s="169"/>
      <c r="J29" s="171"/>
      <c r="K29" s="171"/>
    </row>
    <row r="30" spans="1:16" s="74" customFormat="1" ht="12.75" x14ac:dyDescent="0.2">
      <c r="A30" s="169"/>
      <c r="B30" s="169"/>
      <c r="C30" s="169"/>
      <c r="D30" s="169"/>
      <c r="E30" s="169"/>
      <c r="F30" s="169"/>
      <c r="G30" s="169"/>
      <c r="H30" s="169"/>
      <c r="I30" s="169"/>
      <c r="J30" s="169"/>
      <c r="K30" s="169"/>
    </row>
    <row r="31" spans="1:16" s="74" customFormat="1" ht="12.75" x14ac:dyDescent="0.2">
      <c r="B31" s="78"/>
    </row>
    <row r="32" spans="1:16" s="74" customFormat="1" ht="12.75" x14ac:dyDescent="0.2"/>
    <row r="33" s="74" customFormat="1" ht="12.75" x14ac:dyDescent="0.2"/>
    <row r="34" s="74" customFormat="1" ht="12.75" x14ac:dyDescent="0.2"/>
  </sheetData>
  <sheetProtection algorithmName="SHA-512" hashValue="KV60Gy+oXFa4TjjpUV9UWjdxEP1RCWFE0IgVgO8BmtIRWEAofsnG5BofaIC+u6l6uqIVSwhxL4UIIv1YP1qKsg==" saltValue="ED/OE5IijfI679oscnVmzQ==" spinCount="100000" sheet="1" objects="1" scenarios="1"/>
  <mergeCells count="60">
    <mergeCell ref="B1:F1"/>
    <mergeCell ref="A16:I16"/>
    <mergeCell ref="A17:I17"/>
    <mergeCell ref="A15:K15"/>
    <mergeCell ref="H1:K1"/>
    <mergeCell ref="J6:K6"/>
    <mergeCell ref="J7:K7"/>
    <mergeCell ref="G6:H6"/>
    <mergeCell ref="J13:K13"/>
    <mergeCell ref="A14:C14"/>
    <mergeCell ref="I14:K14"/>
    <mergeCell ref="D14:H14"/>
    <mergeCell ref="A13:E13"/>
    <mergeCell ref="F13:I13"/>
    <mergeCell ref="J10:K10"/>
    <mergeCell ref="J12:K12"/>
    <mergeCell ref="A26:K26"/>
    <mergeCell ref="J24:K24"/>
    <mergeCell ref="I23:K23"/>
    <mergeCell ref="D23:H23"/>
    <mergeCell ref="J25:K25"/>
    <mergeCell ref="E24:I24"/>
    <mergeCell ref="E25:I25"/>
    <mergeCell ref="A24:D24"/>
    <mergeCell ref="A25:D25"/>
    <mergeCell ref="A23:C23"/>
    <mergeCell ref="A18:C18"/>
    <mergeCell ref="D18:H18"/>
    <mergeCell ref="I18:K18"/>
    <mergeCell ref="H20:I20"/>
    <mergeCell ref="H19:I19"/>
    <mergeCell ref="A19:G19"/>
    <mergeCell ref="J19:K19"/>
    <mergeCell ref="J20:K20"/>
    <mergeCell ref="A21:G22"/>
    <mergeCell ref="J21:K22"/>
    <mergeCell ref="H9:I9"/>
    <mergeCell ref="C10:E10"/>
    <mergeCell ref="A9:B9"/>
    <mergeCell ref="C9:E9"/>
    <mergeCell ref="F9:G9"/>
    <mergeCell ref="A10:B10"/>
    <mergeCell ref="F10:G10"/>
    <mergeCell ref="H10:I10"/>
    <mergeCell ref="J17:K17"/>
    <mergeCell ref="G11:K11"/>
    <mergeCell ref="A11:F11"/>
    <mergeCell ref="A12:E12"/>
    <mergeCell ref="F12:I12"/>
    <mergeCell ref="A20:G20"/>
    <mergeCell ref="A8:E8"/>
    <mergeCell ref="A6:F6"/>
    <mergeCell ref="A7:F7"/>
    <mergeCell ref="G7:H7"/>
    <mergeCell ref="F8:I8"/>
    <mergeCell ref="A2:G2"/>
    <mergeCell ref="H2:K2"/>
    <mergeCell ref="A3:C3"/>
    <mergeCell ref="D3:H3"/>
    <mergeCell ref="A5:K5"/>
  </mergeCells>
  <dataValidations count="4">
    <dataValidation type="date" allowBlank="1" showInputMessage="1" showErrorMessage="1" error="The date you entered is either before your beginning date or appears to be too late to end summer school.  Please revise the date." sqref="C10:E10">
      <formula1>A10</formula1>
      <formula2>44089</formula2>
    </dataValidation>
    <dataValidation type="date" operator="greaterThan" allowBlank="1" showInputMessage="1" showErrorMessage="1" error="The beginning date of summer school is too early.  Please revise the beginning date." sqref="A10:B10">
      <formula1>43586</formula1>
    </dataValidation>
    <dataValidation type="time" allowBlank="1" showInputMessage="1" showErrorMessage="1" error="Enter time as HH:MM.  For exampe, &quot;8:15&quot;." sqref="F10:G10">
      <formula1>0.208333333333333</formula1>
      <formula2>0.5</formula2>
    </dataValidation>
    <dataValidation type="time" allowBlank="1" showInputMessage="1" showErrorMessage="1" error="Enter time as HH:MM.  For exampe, &quot;12:15&quot;." sqref="H10:I10">
      <formula1>0.208333333333333</formula1>
      <formula2>0.999305555555556</formula2>
    </dataValidation>
  </dataValidations>
  <pageMargins left="0.45" right="0.45" top="0.5" bottom="0.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2"/>
  <sheetViews>
    <sheetView showGridLines="0" zoomScaleNormal="100" workbookViewId="0">
      <pane xSplit="2" ySplit="9" topLeftCell="C10" activePane="bottomRight" state="frozen"/>
      <selection pane="topRight" activeCell="C1" sqref="C1"/>
      <selection pane="bottomLeft" activeCell="A14" sqref="A14"/>
      <selection pane="bottomRight" activeCell="E4" sqref="E4:I8"/>
    </sheetView>
  </sheetViews>
  <sheetFormatPr defaultColWidth="9.140625" defaultRowHeight="12" x14ac:dyDescent="0.2"/>
  <cols>
    <col min="1" max="1" width="3.5703125" style="54" bestFit="1" customWidth="1"/>
    <col min="2" max="2" width="21.28515625" style="64" customWidth="1"/>
    <col min="3" max="3" width="4.42578125" style="55" customWidth="1"/>
    <col min="4" max="4" width="7" style="52" customWidth="1"/>
    <col min="5" max="9" width="15.28515625" style="52" customWidth="1"/>
    <col min="10" max="10" width="13.5703125" style="88" customWidth="1"/>
    <col min="11" max="11" width="9.140625" style="52"/>
    <col min="12" max="16384" width="9.140625" style="51"/>
  </cols>
  <sheetData>
    <row r="1" spans="1:11" ht="12.75" x14ac:dyDescent="0.2">
      <c r="A1" s="332" t="str">
        <f>IF(ISBLANK(Cover!A5),"",(Cover!A5))</f>
        <v/>
      </c>
      <c r="B1" s="332"/>
      <c r="C1" s="332"/>
      <c r="D1" s="332"/>
      <c r="E1" s="332"/>
      <c r="F1" s="332"/>
      <c r="G1" s="332"/>
      <c r="H1" s="332"/>
      <c r="I1" s="332"/>
      <c r="J1" s="332"/>
    </row>
    <row r="2" spans="1:11" x14ac:dyDescent="0.2">
      <c r="A2" s="333" t="s">
        <v>71</v>
      </c>
      <c r="B2" s="333"/>
      <c r="C2" s="333"/>
      <c r="D2" s="333"/>
      <c r="E2" s="333"/>
      <c r="F2" s="333"/>
      <c r="G2" s="333"/>
      <c r="H2" s="333"/>
      <c r="I2" s="333"/>
      <c r="J2" s="333"/>
    </row>
    <row r="3" spans="1:11" ht="3" customHeight="1" x14ac:dyDescent="0.2">
      <c r="A3" s="65"/>
      <c r="B3" s="59"/>
      <c r="C3" s="59"/>
      <c r="D3" s="59"/>
      <c r="E3" s="59"/>
      <c r="F3" s="59"/>
      <c r="G3" s="59"/>
      <c r="H3" s="59"/>
      <c r="I3" s="59"/>
      <c r="J3" s="87"/>
    </row>
    <row r="4" spans="1:11" s="53" customFormat="1" ht="12.75" customHeight="1" x14ac:dyDescent="0.2">
      <c r="A4" s="334" t="s">
        <v>45</v>
      </c>
      <c r="B4" s="62" t="s">
        <v>44</v>
      </c>
      <c r="C4" s="58" t="s">
        <v>43</v>
      </c>
      <c r="D4" s="57" t="s">
        <v>34</v>
      </c>
      <c r="E4" s="57" t="s">
        <v>35</v>
      </c>
      <c r="F4" s="57" t="s">
        <v>36</v>
      </c>
      <c r="G4" s="57" t="s">
        <v>37</v>
      </c>
      <c r="H4" s="57" t="s">
        <v>38</v>
      </c>
      <c r="I4" s="57" t="s">
        <v>42</v>
      </c>
      <c r="J4" s="89" t="s">
        <v>62</v>
      </c>
      <c r="K4" s="69"/>
    </row>
    <row r="5" spans="1:11" s="54" customFormat="1" ht="24.6" customHeight="1" x14ac:dyDescent="0.2">
      <c r="A5" s="335"/>
      <c r="B5" s="338" t="s">
        <v>64</v>
      </c>
      <c r="C5" s="339" t="s">
        <v>70</v>
      </c>
      <c r="D5" s="79" t="s">
        <v>66</v>
      </c>
      <c r="E5" s="80" t="s">
        <v>29</v>
      </c>
      <c r="F5" s="80" t="s">
        <v>29</v>
      </c>
      <c r="G5" s="80" t="s">
        <v>29</v>
      </c>
      <c r="H5" s="80" t="s">
        <v>29</v>
      </c>
      <c r="I5" s="80" t="s">
        <v>29</v>
      </c>
      <c r="J5" s="90"/>
      <c r="K5" s="56"/>
    </row>
    <row r="6" spans="1:11" s="54" customFormat="1" ht="30" customHeight="1" x14ac:dyDescent="0.2">
      <c r="A6" s="335"/>
      <c r="B6" s="338"/>
      <c r="C6" s="339"/>
      <c r="D6" s="336" t="s">
        <v>65</v>
      </c>
      <c r="E6" s="81"/>
      <c r="F6" s="81"/>
      <c r="G6" s="81"/>
      <c r="H6" s="81"/>
      <c r="I6" s="81"/>
      <c r="J6" s="330" t="s">
        <v>67</v>
      </c>
      <c r="K6" s="56"/>
    </row>
    <row r="7" spans="1:11" s="54" customFormat="1" ht="15" customHeight="1" x14ac:dyDescent="0.2">
      <c r="A7" s="335"/>
      <c r="B7" s="338"/>
      <c r="C7" s="339"/>
      <c r="D7" s="336"/>
      <c r="E7" s="82" t="s">
        <v>69</v>
      </c>
      <c r="F7" s="82" t="s">
        <v>69</v>
      </c>
      <c r="G7" s="82" t="s">
        <v>69</v>
      </c>
      <c r="H7" s="82" t="s">
        <v>69</v>
      </c>
      <c r="I7" s="82" t="s">
        <v>69</v>
      </c>
      <c r="J7" s="330"/>
      <c r="K7" s="56"/>
    </row>
    <row r="8" spans="1:11" s="54" customFormat="1" ht="15" customHeight="1" x14ac:dyDescent="0.2">
      <c r="A8" s="335"/>
      <c r="B8" s="338"/>
      <c r="C8" s="340"/>
      <c r="D8" s="336"/>
      <c r="E8" s="83"/>
      <c r="F8" s="83"/>
      <c r="G8" s="83"/>
      <c r="H8" s="83"/>
      <c r="I8" s="83"/>
      <c r="J8" s="330"/>
      <c r="K8" s="56"/>
    </row>
    <row r="9" spans="1:11" s="54" customFormat="1" ht="26.45" customHeight="1" x14ac:dyDescent="0.2">
      <c r="A9" s="335"/>
      <c r="B9" s="338"/>
      <c r="C9" s="340"/>
      <c r="D9" s="337"/>
      <c r="E9" s="84" t="s">
        <v>68</v>
      </c>
      <c r="F9" s="84" t="s">
        <v>68</v>
      </c>
      <c r="G9" s="84" t="s">
        <v>68</v>
      </c>
      <c r="H9" s="84" t="s">
        <v>68</v>
      </c>
      <c r="I9" s="84" t="s">
        <v>68</v>
      </c>
      <c r="J9" s="331"/>
      <c r="K9" s="56"/>
    </row>
    <row r="10" spans="1:11" s="52" customFormat="1" ht="12" customHeight="1" x14ac:dyDescent="0.2">
      <c r="A10" s="75">
        <v>1</v>
      </c>
      <c r="B10" s="63"/>
      <c r="C10" s="60"/>
      <c r="D10" s="61"/>
      <c r="E10" s="85"/>
      <c r="F10" s="85"/>
      <c r="G10" s="85"/>
      <c r="H10" s="85"/>
      <c r="I10" s="85"/>
      <c r="J10" s="91" t="str">
        <f>IF(B10="","",IF(OR(E10&gt;14,F10&gt;14,G10&gt;14,H10&gt;14,I10&gt;14),"Eligible","Not Eligible"))</f>
        <v/>
      </c>
    </row>
    <row r="11" spans="1:11" s="52" customFormat="1" ht="12.75" x14ac:dyDescent="0.2">
      <c r="A11" s="75">
        <v>2</v>
      </c>
      <c r="B11" s="63"/>
      <c r="C11" s="60"/>
      <c r="D11" s="61"/>
      <c r="E11" s="85"/>
      <c r="F11" s="85"/>
      <c r="G11" s="85"/>
      <c r="H11" s="85"/>
      <c r="I11" s="85"/>
      <c r="J11" s="92" t="str">
        <f t="shared" ref="J11:J74" si="0">IF(B11="","",IF(OR(E11&gt;14,F11&gt;14,G11&gt;14,H11&gt;14,I11&gt;14),"Eligible","Not Eligible"))</f>
        <v/>
      </c>
    </row>
    <row r="12" spans="1:11" s="52" customFormat="1" ht="12.75" x14ac:dyDescent="0.2">
      <c r="A12" s="75">
        <v>3</v>
      </c>
      <c r="B12" s="63"/>
      <c r="C12" s="60"/>
      <c r="D12" s="61"/>
      <c r="E12" s="85"/>
      <c r="F12" s="85"/>
      <c r="G12" s="85"/>
      <c r="H12" s="85"/>
      <c r="I12" s="85"/>
      <c r="J12" s="92" t="str">
        <f t="shared" si="0"/>
        <v/>
      </c>
    </row>
    <row r="13" spans="1:11" s="52" customFormat="1" ht="12.75" x14ac:dyDescent="0.2">
      <c r="A13" s="75">
        <v>4</v>
      </c>
      <c r="B13" s="63"/>
      <c r="C13" s="60"/>
      <c r="D13" s="61"/>
      <c r="E13" s="85"/>
      <c r="F13" s="85"/>
      <c r="G13" s="85"/>
      <c r="H13" s="85"/>
      <c r="I13" s="85"/>
      <c r="J13" s="92" t="str">
        <f t="shared" si="0"/>
        <v/>
      </c>
    </row>
    <row r="14" spans="1:11" s="52" customFormat="1" ht="12.75" x14ac:dyDescent="0.2">
      <c r="A14" s="75">
        <v>5</v>
      </c>
      <c r="B14" s="63"/>
      <c r="C14" s="60"/>
      <c r="D14" s="61"/>
      <c r="E14" s="85"/>
      <c r="F14" s="85"/>
      <c r="G14" s="85"/>
      <c r="H14" s="85"/>
      <c r="I14" s="85"/>
      <c r="J14" s="92" t="str">
        <f t="shared" si="0"/>
        <v/>
      </c>
    </row>
    <row r="15" spans="1:11" s="52" customFormat="1" ht="12.75" x14ac:dyDescent="0.2">
      <c r="A15" s="75">
        <v>6</v>
      </c>
      <c r="B15" s="63"/>
      <c r="C15" s="60"/>
      <c r="D15" s="61"/>
      <c r="E15" s="85"/>
      <c r="F15" s="85"/>
      <c r="G15" s="85"/>
      <c r="H15" s="85"/>
      <c r="I15" s="85"/>
      <c r="J15" s="92" t="str">
        <f t="shared" si="0"/>
        <v/>
      </c>
    </row>
    <row r="16" spans="1:11" s="52" customFormat="1" ht="12.75" x14ac:dyDescent="0.2">
      <c r="A16" s="75">
        <v>7</v>
      </c>
      <c r="B16" s="63"/>
      <c r="C16" s="60"/>
      <c r="D16" s="61"/>
      <c r="E16" s="85"/>
      <c r="F16" s="85"/>
      <c r="G16" s="85"/>
      <c r="H16" s="85"/>
      <c r="I16" s="85"/>
      <c r="J16" s="92" t="str">
        <f t="shared" si="0"/>
        <v/>
      </c>
    </row>
    <row r="17" spans="1:10" s="52" customFormat="1" ht="12.75" x14ac:dyDescent="0.2">
      <c r="A17" s="75">
        <v>8</v>
      </c>
      <c r="B17" s="63"/>
      <c r="C17" s="60"/>
      <c r="D17" s="61"/>
      <c r="E17" s="85"/>
      <c r="F17" s="85"/>
      <c r="G17" s="85"/>
      <c r="H17" s="85"/>
      <c r="I17" s="85"/>
      <c r="J17" s="92" t="str">
        <f t="shared" si="0"/>
        <v/>
      </c>
    </row>
    <row r="18" spans="1:10" s="52" customFormat="1" ht="12.75" x14ac:dyDescent="0.2">
      <c r="A18" s="75">
        <v>9</v>
      </c>
      <c r="B18" s="63"/>
      <c r="C18" s="60"/>
      <c r="D18" s="61"/>
      <c r="E18" s="85"/>
      <c r="F18" s="85"/>
      <c r="G18" s="85"/>
      <c r="H18" s="85"/>
      <c r="I18" s="85"/>
      <c r="J18" s="92" t="str">
        <f t="shared" si="0"/>
        <v/>
      </c>
    </row>
    <row r="19" spans="1:10" s="52" customFormat="1" ht="12.75" x14ac:dyDescent="0.2">
      <c r="A19" s="75">
        <v>10</v>
      </c>
      <c r="B19" s="63"/>
      <c r="C19" s="60"/>
      <c r="D19" s="61"/>
      <c r="E19" s="85"/>
      <c r="F19" s="85"/>
      <c r="G19" s="85"/>
      <c r="H19" s="85"/>
      <c r="I19" s="85"/>
      <c r="J19" s="92" t="str">
        <f t="shared" si="0"/>
        <v/>
      </c>
    </row>
    <row r="20" spans="1:10" s="52" customFormat="1" ht="12.75" x14ac:dyDescent="0.2">
      <c r="A20" s="75">
        <v>11</v>
      </c>
      <c r="B20" s="63"/>
      <c r="C20" s="60"/>
      <c r="D20" s="61"/>
      <c r="E20" s="85"/>
      <c r="F20" s="85"/>
      <c r="G20" s="85"/>
      <c r="H20" s="85"/>
      <c r="I20" s="85"/>
      <c r="J20" s="92" t="str">
        <f t="shared" si="0"/>
        <v/>
      </c>
    </row>
    <row r="21" spans="1:10" s="52" customFormat="1" ht="12.75" x14ac:dyDescent="0.2">
      <c r="A21" s="75">
        <v>12</v>
      </c>
      <c r="B21" s="63"/>
      <c r="C21" s="60"/>
      <c r="D21" s="61"/>
      <c r="E21" s="85"/>
      <c r="F21" s="85"/>
      <c r="G21" s="85"/>
      <c r="H21" s="85"/>
      <c r="I21" s="85"/>
      <c r="J21" s="92" t="str">
        <f t="shared" si="0"/>
        <v/>
      </c>
    </row>
    <row r="22" spans="1:10" s="52" customFormat="1" ht="12.75" x14ac:dyDescent="0.2">
      <c r="A22" s="75">
        <v>13</v>
      </c>
      <c r="B22" s="63"/>
      <c r="C22" s="60"/>
      <c r="D22" s="61"/>
      <c r="E22" s="85"/>
      <c r="F22" s="85"/>
      <c r="G22" s="85"/>
      <c r="H22" s="85"/>
      <c r="I22" s="85"/>
      <c r="J22" s="92" t="str">
        <f t="shared" si="0"/>
        <v/>
      </c>
    </row>
    <row r="23" spans="1:10" s="52" customFormat="1" ht="12.75" x14ac:dyDescent="0.2">
      <c r="A23" s="75">
        <v>14</v>
      </c>
      <c r="B23" s="63"/>
      <c r="C23" s="60"/>
      <c r="D23" s="61"/>
      <c r="E23" s="85"/>
      <c r="F23" s="85"/>
      <c r="G23" s="85"/>
      <c r="H23" s="85"/>
      <c r="I23" s="85"/>
      <c r="J23" s="92" t="str">
        <f t="shared" si="0"/>
        <v/>
      </c>
    </row>
    <row r="24" spans="1:10" s="52" customFormat="1" ht="12.75" x14ac:dyDescent="0.2">
      <c r="A24" s="75">
        <v>15</v>
      </c>
      <c r="B24" s="63"/>
      <c r="C24" s="60"/>
      <c r="D24" s="61"/>
      <c r="E24" s="85"/>
      <c r="F24" s="85"/>
      <c r="G24" s="85"/>
      <c r="H24" s="85"/>
      <c r="I24" s="85"/>
      <c r="J24" s="92" t="str">
        <f t="shared" si="0"/>
        <v/>
      </c>
    </row>
    <row r="25" spans="1:10" s="52" customFormat="1" ht="12.75" x14ac:dyDescent="0.2">
      <c r="A25" s="75">
        <v>16</v>
      </c>
      <c r="B25" s="63"/>
      <c r="C25" s="60"/>
      <c r="D25" s="61"/>
      <c r="E25" s="85"/>
      <c r="F25" s="85"/>
      <c r="G25" s="85"/>
      <c r="H25" s="85"/>
      <c r="I25" s="85"/>
      <c r="J25" s="92" t="str">
        <f t="shared" si="0"/>
        <v/>
      </c>
    </row>
    <row r="26" spans="1:10" s="52" customFormat="1" ht="12.75" x14ac:dyDescent="0.2">
      <c r="A26" s="75">
        <v>17</v>
      </c>
      <c r="B26" s="63"/>
      <c r="C26" s="60"/>
      <c r="D26" s="61"/>
      <c r="E26" s="85"/>
      <c r="F26" s="85"/>
      <c r="G26" s="85"/>
      <c r="H26" s="85"/>
      <c r="I26" s="85"/>
      <c r="J26" s="92" t="str">
        <f t="shared" si="0"/>
        <v/>
      </c>
    </row>
    <row r="27" spans="1:10" s="52" customFormat="1" ht="12.75" x14ac:dyDescent="0.2">
      <c r="A27" s="75">
        <v>18</v>
      </c>
      <c r="B27" s="63"/>
      <c r="C27" s="60"/>
      <c r="D27" s="61"/>
      <c r="E27" s="85"/>
      <c r="F27" s="85"/>
      <c r="G27" s="85"/>
      <c r="H27" s="85"/>
      <c r="I27" s="85"/>
      <c r="J27" s="92" t="str">
        <f t="shared" si="0"/>
        <v/>
      </c>
    </row>
    <row r="28" spans="1:10" s="52" customFormat="1" ht="12.75" x14ac:dyDescent="0.2">
      <c r="A28" s="75">
        <v>19</v>
      </c>
      <c r="B28" s="63"/>
      <c r="C28" s="60"/>
      <c r="D28" s="61"/>
      <c r="E28" s="85"/>
      <c r="F28" s="85"/>
      <c r="G28" s="85"/>
      <c r="H28" s="85"/>
      <c r="I28" s="85"/>
      <c r="J28" s="92" t="str">
        <f t="shared" si="0"/>
        <v/>
      </c>
    </row>
    <row r="29" spans="1:10" s="52" customFormat="1" ht="12.75" x14ac:dyDescent="0.2">
      <c r="A29" s="75">
        <v>20</v>
      </c>
      <c r="B29" s="63"/>
      <c r="C29" s="60"/>
      <c r="D29" s="61"/>
      <c r="E29" s="85"/>
      <c r="F29" s="85"/>
      <c r="G29" s="85"/>
      <c r="H29" s="85"/>
      <c r="I29" s="85"/>
      <c r="J29" s="92" t="str">
        <f t="shared" si="0"/>
        <v/>
      </c>
    </row>
    <row r="30" spans="1:10" s="52" customFormat="1" ht="12.75" x14ac:dyDescent="0.2">
      <c r="A30" s="75">
        <v>21</v>
      </c>
      <c r="B30" s="63"/>
      <c r="C30" s="60"/>
      <c r="D30" s="61"/>
      <c r="E30" s="85"/>
      <c r="F30" s="85"/>
      <c r="G30" s="85"/>
      <c r="H30" s="85"/>
      <c r="I30" s="85"/>
      <c r="J30" s="92" t="str">
        <f t="shared" si="0"/>
        <v/>
      </c>
    </row>
    <row r="31" spans="1:10" s="52" customFormat="1" ht="12.75" x14ac:dyDescent="0.2">
      <c r="A31" s="75">
        <v>22</v>
      </c>
      <c r="B31" s="63"/>
      <c r="C31" s="60"/>
      <c r="D31" s="61"/>
      <c r="E31" s="85"/>
      <c r="F31" s="85"/>
      <c r="G31" s="85"/>
      <c r="H31" s="85"/>
      <c r="I31" s="85"/>
      <c r="J31" s="92" t="str">
        <f t="shared" si="0"/>
        <v/>
      </c>
    </row>
    <row r="32" spans="1:10" s="52" customFormat="1" ht="12.75" x14ac:dyDescent="0.2">
      <c r="A32" s="75">
        <v>23</v>
      </c>
      <c r="B32" s="63"/>
      <c r="C32" s="60"/>
      <c r="D32" s="61"/>
      <c r="E32" s="85"/>
      <c r="F32" s="85"/>
      <c r="G32" s="85"/>
      <c r="H32" s="85"/>
      <c r="I32" s="85"/>
      <c r="J32" s="92" t="str">
        <f t="shared" si="0"/>
        <v/>
      </c>
    </row>
    <row r="33" spans="1:10" s="52" customFormat="1" ht="12.75" x14ac:dyDescent="0.2">
      <c r="A33" s="75">
        <v>24</v>
      </c>
      <c r="B33" s="63"/>
      <c r="C33" s="60"/>
      <c r="D33" s="61"/>
      <c r="E33" s="85"/>
      <c r="F33" s="85"/>
      <c r="G33" s="85"/>
      <c r="H33" s="85"/>
      <c r="I33" s="85"/>
      <c r="J33" s="92" t="str">
        <f t="shared" si="0"/>
        <v/>
      </c>
    </row>
    <row r="34" spans="1:10" s="52" customFormat="1" ht="12.75" x14ac:dyDescent="0.2">
      <c r="A34" s="75">
        <v>25</v>
      </c>
      <c r="B34" s="63"/>
      <c r="C34" s="60"/>
      <c r="D34" s="61"/>
      <c r="E34" s="85"/>
      <c r="F34" s="85"/>
      <c r="G34" s="85"/>
      <c r="H34" s="85"/>
      <c r="I34" s="85"/>
      <c r="J34" s="92" t="str">
        <f t="shared" si="0"/>
        <v/>
      </c>
    </row>
    <row r="35" spans="1:10" s="52" customFormat="1" ht="12.75" x14ac:dyDescent="0.2">
      <c r="A35" s="75">
        <v>26</v>
      </c>
      <c r="B35" s="63"/>
      <c r="C35" s="60"/>
      <c r="D35" s="61"/>
      <c r="E35" s="85"/>
      <c r="F35" s="85"/>
      <c r="G35" s="85"/>
      <c r="H35" s="85"/>
      <c r="I35" s="85"/>
      <c r="J35" s="92" t="str">
        <f t="shared" si="0"/>
        <v/>
      </c>
    </row>
    <row r="36" spans="1:10" s="52" customFormat="1" ht="12.75" x14ac:dyDescent="0.2">
      <c r="A36" s="75">
        <v>27</v>
      </c>
      <c r="B36" s="63"/>
      <c r="C36" s="60"/>
      <c r="D36" s="61"/>
      <c r="E36" s="85"/>
      <c r="F36" s="85"/>
      <c r="G36" s="85"/>
      <c r="H36" s="85"/>
      <c r="I36" s="85"/>
      <c r="J36" s="92" t="str">
        <f t="shared" si="0"/>
        <v/>
      </c>
    </row>
    <row r="37" spans="1:10" s="52" customFormat="1" ht="12.75" x14ac:dyDescent="0.2">
      <c r="A37" s="75">
        <v>28</v>
      </c>
      <c r="B37" s="63"/>
      <c r="C37" s="60"/>
      <c r="D37" s="61"/>
      <c r="E37" s="85"/>
      <c r="F37" s="85"/>
      <c r="G37" s="85"/>
      <c r="H37" s="85"/>
      <c r="I37" s="85"/>
      <c r="J37" s="92" t="str">
        <f t="shared" si="0"/>
        <v/>
      </c>
    </row>
    <row r="38" spans="1:10" s="52" customFormat="1" ht="12.75" x14ac:dyDescent="0.2">
      <c r="A38" s="75">
        <v>29</v>
      </c>
      <c r="B38" s="63"/>
      <c r="C38" s="60"/>
      <c r="D38" s="61"/>
      <c r="E38" s="85"/>
      <c r="F38" s="85"/>
      <c r="G38" s="85"/>
      <c r="H38" s="85"/>
      <c r="I38" s="85"/>
      <c r="J38" s="92" t="str">
        <f t="shared" si="0"/>
        <v/>
      </c>
    </row>
    <row r="39" spans="1:10" s="52" customFormat="1" ht="12.75" x14ac:dyDescent="0.2">
      <c r="A39" s="75">
        <v>30</v>
      </c>
      <c r="B39" s="63"/>
      <c r="C39" s="60"/>
      <c r="D39" s="61"/>
      <c r="E39" s="85"/>
      <c r="F39" s="85"/>
      <c r="G39" s="85"/>
      <c r="H39" s="85"/>
      <c r="I39" s="85"/>
      <c r="J39" s="92" t="str">
        <f t="shared" si="0"/>
        <v/>
      </c>
    </row>
    <row r="40" spans="1:10" s="52" customFormat="1" ht="12" customHeight="1" x14ac:dyDescent="0.2">
      <c r="A40" s="75">
        <v>31</v>
      </c>
      <c r="B40" s="63"/>
      <c r="C40" s="60"/>
      <c r="D40" s="61"/>
      <c r="E40" s="85"/>
      <c r="F40" s="85"/>
      <c r="G40" s="85"/>
      <c r="H40" s="85"/>
      <c r="I40" s="85"/>
      <c r="J40" s="92" t="str">
        <f t="shared" si="0"/>
        <v/>
      </c>
    </row>
    <row r="41" spans="1:10" s="52" customFormat="1" ht="12.75" x14ac:dyDescent="0.2">
      <c r="A41" s="75">
        <v>32</v>
      </c>
      <c r="B41" s="63"/>
      <c r="C41" s="60"/>
      <c r="D41" s="61"/>
      <c r="E41" s="85"/>
      <c r="F41" s="85"/>
      <c r="G41" s="85"/>
      <c r="H41" s="85"/>
      <c r="I41" s="85"/>
      <c r="J41" s="92" t="str">
        <f t="shared" si="0"/>
        <v/>
      </c>
    </row>
    <row r="42" spans="1:10" s="52" customFormat="1" ht="12.75" x14ac:dyDescent="0.2">
      <c r="A42" s="75">
        <v>33</v>
      </c>
      <c r="B42" s="63"/>
      <c r="C42" s="60"/>
      <c r="D42" s="61"/>
      <c r="E42" s="85"/>
      <c r="F42" s="85"/>
      <c r="G42" s="85"/>
      <c r="H42" s="85"/>
      <c r="I42" s="85"/>
      <c r="J42" s="92" t="str">
        <f t="shared" si="0"/>
        <v/>
      </c>
    </row>
    <row r="43" spans="1:10" s="52" customFormat="1" ht="12.75" x14ac:dyDescent="0.2">
      <c r="A43" s="75">
        <v>34</v>
      </c>
      <c r="B43" s="63"/>
      <c r="C43" s="60"/>
      <c r="D43" s="61"/>
      <c r="E43" s="85"/>
      <c r="F43" s="85"/>
      <c r="G43" s="85"/>
      <c r="H43" s="85"/>
      <c r="I43" s="85"/>
      <c r="J43" s="92" t="str">
        <f t="shared" si="0"/>
        <v/>
      </c>
    </row>
    <row r="44" spans="1:10" s="52" customFormat="1" ht="12.75" x14ac:dyDescent="0.2">
      <c r="A44" s="75">
        <v>35</v>
      </c>
      <c r="B44" s="63"/>
      <c r="C44" s="60"/>
      <c r="D44" s="61"/>
      <c r="E44" s="85"/>
      <c r="F44" s="85"/>
      <c r="G44" s="85"/>
      <c r="H44" s="85"/>
      <c r="I44" s="85"/>
      <c r="J44" s="92" t="str">
        <f t="shared" si="0"/>
        <v/>
      </c>
    </row>
    <row r="45" spans="1:10" s="52" customFormat="1" ht="12.75" x14ac:dyDescent="0.2">
      <c r="A45" s="75">
        <v>36</v>
      </c>
      <c r="B45" s="63"/>
      <c r="C45" s="60"/>
      <c r="D45" s="61"/>
      <c r="E45" s="85"/>
      <c r="F45" s="85"/>
      <c r="G45" s="85"/>
      <c r="H45" s="85"/>
      <c r="I45" s="85"/>
      <c r="J45" s="92" t="str">
        <f t="shared" si="0"/>
        <v/>
      </c>
    </row>
    <row r="46" spans="1:10" s="52" customFormat="1" ht="12.75" x14ac:dyDescent="0.2">
      <c r="A46" s="75">
        <v>37</v>
      </c>
      <c r="B46" s="63"/>
      <c r="C46" s="60"/>
      <c r="D46" s="61"/>
      <c r="E46" s="85"/>
      <c r="F46" s="85"/>
      <c r="G46" s="85"/>
      <c r="H46" s="85"/>
      <c r="I46" s="85"/>
      <c r="J46" s="92" t="str">
        <f t="shared" si="0"/>
        <v/>
      </c>
    </row>
    <row r="47" spans="1:10" s="52" customFormat="1" ht="12.75" x14ac:dyDescent="0.2">
      <c r="A47" s="75">
        <v>38</v>
      </c>
      <c r="B47" s="63"/>
      <c r="C47" s="60"/>
      <c r="D47" s="61"/>
      <c r="E47" s="85"/>
      <c r="F47" s="85"/>
      <c r="G47" s="85"/>
      <c r="H47" s="85"/>
      <c r="I47" s="85"/>
      <c r="J47" s="92" t="str">
        <f t="shared" si="0"/>
        <v/>
      </c>
    </row>
    <row r="48" spans="1:10" s="52" customFormat="1" ht="12.75" x14ac:dyDescent="0.2">
      <c r="A48" s="75">
        <v>39</v>
      </c>
      <c r="B48" s="63"/>
      <c r="C48" s="60"/>
      <c r="D48" s="61"/>
      <c r="E48" s="85"/>
      <c r="F48" s="85"/>
      <c r="G48" s="85"/>
      <c r="H48" s="85"/>
      <c r="I48" s="85"/>
      <c r="J48" s="92" t="str">
        <f t="shared" si="0"/>
        <v/>
      </c>
    </row>
    <row r="49" spans="1:10" s="52" customFormat="1" ht="12.75" x14ac:dyDescent="0.2">
      <c r="A49" s="75">
        <v>40</v>
      </c>
      <c r="B49" s="63"/>
      <c r="C49" s="60"/>
      <c r="D49" s="61"/>
      <c r="E49" s="85"/>
      <c r="F49" s="85"/>
      <c r="G49" s="85"/>
      <c r="H49" s="85"/>
      <c r="I49" s="85"/>
      <c r="J49" s="92" t="str">
        <f t="shared" si="0"/>
        <v/>
      </c>
    </row>
    <row r="50" spans="1:10" s="52" customFormat="1" ht="12.75" x14ac:dyDescent="0.2">
      <c r="A50" s="75">
        <v>41</v>
      </c>
      <c r="B50" s="63"/>
      <c r="C50" s="60"/>
      <c r="D50" s="61"/>
      <c r="E50" s="85"/>
      <c r="F50" s="85"/>
      <c r="G50" s="85"/>
      <c r="H50" s="85"/>
      <c r="I50" s="85"/>
      <c r="J50" s="92" t="str">
        <f t="shared" si="0"/>
        <v/>
      </c>
    </row>
    <row r="51" spans="1:10" s="52" customFormat="1" ht="12.75" x14ac:dyDescent="0.2">
      <c r="A51" s="75">
        <v>42</v>
      </c>
      <c r="B51" s="63"/>
      <c r="C51" s="60"/>
      <c r="D51" s="61"/>
      <c r="E51" s="85"/>
      <c r="F51" s="85"/>
      <c r="G51" s="85"/>
      <c r="H51" s="85"/>
      <c r="I51" s="85"/>
      <c r="J51" s="92" t="str">
        <f t="shared" si="0"/>
        <v/>
      </c>
    </row>
    <row r="52" spans="1:10" s="52" customFormat="1" ht="12.75" x14ac:dyDescent="0.2">
      <c r="A52" s="75">
        <v>43</v>
      </c>
      <c r="B52" s="63"/>
      <c r="C52" s="60"/>
      <c r="D52" s="61"/>
      <c r="E52" s="85"/>
      <c r="F52" s="85"/>
      <c r="G52" s="85"/>
      <c r="H52" s="85"/>
      <c r="I52" s="85"/>
      <c r="J52" s="92" t="str">
        <f t="shared" si="0"/>
        <v/>
      </c>
    </row>
    <row r="53" spans="1:10" s="52" customFormat="1" ht="12.75" x14ac:dyDescent="0.2">
      <c r="A53" s="75">
        <v>44</v>
      </c>
      <c r="B53" s="63"/>
      <c r="C53" s="60"/>
      <c r="D53" s="61"/>
      <c r="E53" s="85"/>
      <c r="F53" s="85"/>
      <c r="G53" s="85"/>
      <c r="H53" s="85"/>
      <c r="I53" s="85"/>
      <c r="J53" s="92" t="str">
        <f t="shared" si="0"/>
        <v/>
      </c>
    </row>
    <row r="54" spans="1:10" s="52" customFormat="1" ht="12.75" x14ac:dyDescent="0.2">
      <c r="A54" s="75">
        <v>45</v>
      </c>
      <c r="B54" s="63"/>
      <c r="C54" s="60"/>
      <c r="D54" s="61"/>
      <c r="E54" s="85"/>
      <c r="F54" s="85"/>
      <c r="G54" s="85"/>
      <c r="H54" s="85"/>
      <c r="I54" s="85"/>
      <c r="J54" s="92" t="str">
        <f t="shared" si="0"/>
        <v/>
      </c>
    </row>
    <row r="55" spans="1:10" s="52" customFormat="1" ht="12.75" x14ac:dyDescent="0.2">
      <c r="A55" s="75">
        <v>46</v>
      </c>
      <c r="B55" s="63"/>
      <c r="C55" s="60"/>
      <c r="D55" s="61"/>
      <c r="E55" s="85"/>
      <c r="F55" s="85"/>
      <c r="G55" s="85"/>
      <c r="H55" s="85"/>
      <c r="I55" s="85"/>
      <c r="J55" s="92" t="str">
        <f t="shared" si="0"/>
        <v/>
      </c>
    </row>
    <row r="56" spans="1:10" s="52" customFormat="1" ht="12.75" x14ac:dyDescent="0.2">
      <c r="A56" s="75">
        <v>47</v>
      </c>
      <c r="B56" s="63"/>
      <c r="C56" s="60"/>
      <c r="D56" s="61"/>
      <c r="E56" s="85"/>
      <c r="F56" s="85"/>
      <c r="G56" s="85"/>
      <c r="H56" s="85"/>
      <c r="I56" s="85"/>
      <c r="J56" s="92" t="str">
        <f t="shared" si="0"/>
        <v/>
      </c>
    </row>
    <row r="57" spans="1:10" s="52" customFormat="1" ht="12.75" x14ac:dyDescent="0.2">
      <c r="A57" s="75">
        <v>48</v>
      </c>
      <c r="B57" s="63"/>
      <c r="C57" s="60"/>
      <c r="D57" s="61"/>
      <c r="E57" s="85"/>
      <c r="F57" s="85"/>
      <c r="G57" s="85"/>
      <c r="H57" s="85"/>
      <c r="I57" s="85"/>
      <c r="J57" s="92" t="str">
        <f t="shared" si="0"/>
        <v/>
      </c>
    </row>
    <row r="58" spans="1:10" s="52" customFormat="1" ht="12.75" x14ac:dyDescent="0.2">
      <c r="A58" s="75">
        <v>49</v>
      </c>
      <c r="B58" s="63"/>
      <c r="C58" s="60"/>
      <c r="D58" s="61"/>
      <c r="E58" s="85"/>
      <c r="F58" s="85"/>
      <c r="G58" s="85"/>
      <c r="H58" s="85"/>
      <c r="I58" s="85"/>
      <c r="J58" s="92" t="str">
        <f t="shared" si="0"/>
        <v/>
      </c>
    </row>
    <row r="59" spans="1:10" s="52" customFormat="1" ht="12.75" x14ac:dyDescent="0.2">
      <c r="A59" s="75">
        <v>50</v>
      </c>
      <c r="B59" s="63"/>
      <c r="C59" s="60"/>
      <c r="D59" s="61"/>
      <c r="E59" s="85"/>
      <c r="F59" s="85"/>
      <c r="G59" s="85"/>
      <c r="H59" s="85"/>
      <c r="I59" s="85"/>
      <c r="J59" s="92" t="str">
        <f t="shared" si="0"/>
        <v/>
      </c>
    </row>
    <row r="60" spans="1:10" s="52" customFormat="1" ht="12.75" x14ac:dyDescent="0.2">
      <c r="A60" s="75">
        <v>51</v>
      </c>
      <c r="B60" s="63"/>
      <c r="C60" s="60"/>
      <c r="D60" s="61"/>
      <c r="E60" s="85"/>
      <c r="F60" s="85"/>
      <c r="G60" s="85"/>
      <c r="H60" s="85"/>
      <c r="I60" s="85"/>
      <c r="J60" s="92" t="str">
        <f t="shared" si="0"/>
        <v/>
      </c>
    </row>
    <row r="61" spans="1:10" s="52" customFormat="1" ht="12.75" x14ac:dyDescent="0.2">
      <c r="A61" s="75">
        <v>52</v>
      </c>
      <c r="B61" s="63"/>
      <c r="C61" s="60"/>
      <c r="D61" s="61"/>
      <c r="E61" s="85"/>
      <c r="F61" s="85"/>
      <c r="G61" s="85"/>
      <c r="H61" s="85"/>
      <c r="I61" s="85"/>
      <c r="J61" s="92" t="str">
        <f t="shared" si="0"/>
        <v/>
      </c>
    </row>
    <row r="62" spans="1:10" s="52" customFormat="1" ht="12.75" x14ac:dyDescent="0.2">
      <c r="A62" s="75">
        <v>53</v>
      </c>
      <c r="B62" s="63"/>
      <c r="C62" s="60"/>
      <c r="D62" s="61"/>
      <c r="E62" s="85"/>
      <c r="F62" s="85"/>
      <c r="G62" s="85"/>
      <c r="H62" s="85"/>
      <c r="I62" s="85"/>
      <c r="J62" s="92" t="str">
        <f t="shared" si="0"/>
        <v/>
      </c>
    </row>
    <row r="63" spans="1:10" s="52" customFormat="1" ht="12.75" x14ac:dyDescent="0.2">
      <c r="A63" s="75">
        <v>54</v>
      </c>
      <c r="B63" s="63"/>
      <c r="C63" s="60"/>
      <c r="D63" s="61"/>
      <c r="E63" s="85"/>
      <c r="F63" s="85"/>
      <c r="G63" s="85"/>
      <c r="H63" s="85"/>
      <c r="I63" s="85"/>
      <c r="J63" s="92" t="str">
        <f t="shared" si="0"/>
        <v/>
      </c>
    </row>
    <row r="64" spans="1:10" s="52" customFormat="1" ht="12.75" x14ac:dyDescent="0.2">
      <c r="A64" s="75">
        <v>55</v>
      </c>
      <c r="B64" s="63"/>
      <c r="C64" s="60"/>
      <c r="D64" s="61"/>
      <c r="E64" s="85"/>
      <c r="F64" s="85"/>
      <c r="G64" s="85"/>
      <c r="H64" s="85"/>
      <c r="I64" s="85"/>
      <c r="J64" s="92" t="str">
        <f t="shared" si="0"/>
        <v/>
      </c>
    </row>
    <row r="65" spans="1:10" s="52" customFormat="1" ht="12.75" x14ac:dyDescent="0.2">
      <c r="A65" s="75">
        <v>56</v>
      </c>
      <c r="B65" s="63"/>
      <c r="C65" s="60"/>
      <c r="D65" s="61"/>
      <c r="E65" s="85"/>
      <c r="F65" s="85"/>
      <c r="G65" s="85"/>
      <c r="H65" s="85"/>
      <c r="I65" s="85"/>
      <c r="J65" s="92" t="str">
        <f t="shared" si="0"/>
        <v/>
      </c>
    </row>
    <row r="66" spans="1:10" s="52" customFormat="1" ht="12.75" x14ac:dyDescent="0.2">
      <c r="A66" s="75">
        <v>57</v>
      </c>
      <c r="B66" s="63"/>
      <c r="C66" s="60"/>
      <c r="D66" s="61"/>
      <c r="E66" s="85"/>
      <c r="F66" s="85"/>
      <c r="G66" s="85"/>
      <c r="H66" s="85"/>
      <c r="I66" s="85"/>
      <c r="J66" s="92" t="str">
        <f t="shared" si="0"/>
        <v/>
      </c>
    </row>
    <row r="67" spans="1:10" s="52" customFormat="1" ht="12.75" x14ac:dyDescent="0.2">
      <c r="A67" s="75">
        <v>58</v>
      </c>
      <c r="B67" s="63"/>
      <c r="C67" s="60"/>
      <c r="D67" s="61"/>
      <c r="E67" s="85"/>
      <c r="F67" s="85"/>
      <c r="G67" s="85"/>
      <c r="H67" s="85"/>
      <c r="I67" s="85"/>
      <c r="J67" s="92" t="str">
        <f t="shared" si="0"/>
        <v/>
      </c>
    </row>
    <row r="68" spans="1:10" s="52" customFormat="1" ht="12.75" x14ac:dyDescent="0.2">
      <c r="A68" s="75">
        <v>59</v>
      </c>
      <c r="B68" s="63"/>
      <c r="C68" s="60"/>
      <c r="D68" s="61"/>
      <c r="E68" s="85"/>
      <c r="F68" s="85"/>
      <c r="G68" s="85"/>
      <c r="H68" s="85"/>
      <c r="I68" s="85"/>
      <c r="J68" s="92" t="str">
        <f t="shared" si="0"/>
        <v/>
      </c>
    </row>
    <row r="69" spans="1:10" s="52" customFormat="1" ht="12.75" x14ac:dyDescent="0.2">
      <c r="A69" s="75">
        <v>60</v>
      </c>
      <c r="B69" s="63"/>
      <c r="C69" s="60"/>
      <c r="D69" s="61"/>
      <c r="E69" s="85"/>
      <c r="F69" s="85"/>
      <c r="G69" s="85"/>
      <c r="H69" s="85"/>
      <c r="I69" s="85"/>
      <c r="J69" s="92" t="str">
        <f t="shared" si="0"/>
        <v/>
      </c>
    </row>
    <row r="70" spans="1:10" s="52" customFormat="1" ht="12.75" x14ac:dyDescent="0.2">
      <c r="A70" s="75">
        <v>61</v>
      </c>
      <c r="B70" s="63"/>
      <c r="C70" s="60"/>
      <c r="D70" s="61"/>
      <c r="E70" s="85"/>
      <c r="F70" s="85"/>
      <c r="G70" s="85"/>
      <c r="H70" s="85"/>
      <c r="I70" s="85"/>
      <c r="J70" s="92" t="str">
        <f t="shared" si="0"/>
        <v/>
      </c>
    </row>
    <row r="71" spans="1:10" s="52" customFormat="1" ht="12.75" x14ac:dyDescent="0.2">
      <c r="A71" s="75">
        <v>62</v>
      </c>
      <c r="B71" s="63"/>
      <c r="C71" s="60"/>
      <c r="D71" s="61"/>
      <c r="E71" s="85"/>
      <c r="F71" s="85"/>
      <c r="G71" s="85"/>
      <c r="H71" s="85"/>
      <c r="I71" s="85"/>
      <c r="J71" s="92" t="str">
        <f t="shared" si="0"/>
        <v/>
      </c>
    </row>
    <row r="72" spans="1:10" s="52" customFormat="1" ht="12.75" x14ac:dyDescent="0.2">
      <c r="A72" s="75">
        <v>63</v>
      </c>
      <c r="B72" s="63"/>
      <c r="C72" s="60"/>
      <c r="D72" s="61"/>
      <c r="E72" s="85"/>
      <c r="F72" s="85"/>
      <c r="G72" s="85"/>
      <c r="H72" s="85"/>
      <c r="I72" s="85"/>
      <c r="J72" s="92" t="str">
        <f t="shared" si="0"/>
        <v/>
      </c>
    </row>
    <row r="73" spans="1:10" s="52" customFormat="1" ht="12.75" x14ac:dyDescent="0.2">
      <c r="A73" s="75">
        <v>64</v>
      </c>
      <c r="B73" s="63"/>
      <c r="C73" s="60"/>
      <c r="D73" s="61"/>
      <c r="E73" s="85"/>
      <c r="F73" s="85"/>
      <c r="G73" s="85"/>
      <c r="H73" s="85"/>
      <c r="I73" s="85"/>
      <c r="J73" s="92" t="str">
        <f t="shared" si="0"/>
        <v/>
      </c>
    </row>
    <row r="74" spans="1:10" s="52" customFormat="1" ht="12.75" x14ac:dyDescent="0.2">
      <c r="A74" s="75">
        <v>65</v>
      </c>
      <c r="B74" s="63"/>
      <c r="C74" s="60"/>
      <c r="D74" s="61"/>
      <c r="E74" s="85"/>
      <c r="F74" s="85"/>
      <c r="G74" s="85"/>
      <c r="H74" s="85"/>
      <c r="I74" s="85"/>
      <c r="J74" s="92" t="str">
        <f t="shared" si="0"/>
        <v/>
      </c>
    </row>
    <row r="75" spans="1:10" s="52" customFormat="1" ht="12.75" x14ac:dyDescent="0.2">
      <c r="A75" s="75">
        <v>66</v>
      </c>
      <c r="B75" s="63"/>
      <c r="C75" s="60"/>
      <c r="D75" s="61"/>
      <c r="E75" s="85"/>
      <c r="F75" s="85"/>
      <c r="G75" s="85"/>
      <c r="H75" s="85"/>
      <c r="I75" s="85"/>
      <c r="J75" s="92" t="str">
        <f t="shared" ref="J75:J138" si="1">IF(B75="","",IF(OR(E75&gt;14,F75&gt;14,G75&gt;14,H75&gt;14,I75&gt;14),"Eligible","Not Eligible"))</f>
        <v/>
      </c>
    </row>
    <row r="76" spans="1:10" s="52" customFormat="1" ht="12.75" x14ac:dyDescent="0.2">
      <c r="A76" s="75">
        <v>67</v>
      </c>
      <c r="B76" s="63"/>
      <c r="C76" s="60"/>
      <c r="D76" s="61"/>
      <c r="E76" s="85"/>
      <c r="F76" s="85"/>
      <c r="G76" s="85"/>
      <c r="H76" s="85"/>
      <c r="I76" s="85"/>
      <c r="J76" s="92" t="str">
        <f t="shared" si="1"/>
        <v/>
      </c>
    </row>
    <row r="77" spans="1:10" s="52" customFormat="1" ht="12.75" x14ac:dyDescent="0.2">
      <c r="A77" s="75">
        <v>68</v>
      </c>
      <c r="B77" s="63"/>
      <c r="C77" s="60"/>
      <c r="D77" s="61"/>
      <c r="E77" s="85"/>
      <c r="F77" s="85"/>
      <c r="G77" s="85"/>
      <c r="H77" s="85"/>
      <c r="I77" s="85"/>
      <c r="J77" s="92" t="str">
        <f t="shared" si="1"/>
        <v/>
      </c>
    </row>
    <row r="78" spans="1:10" s="52" customFormat="1" ht="12.75" x14ac:dyDescent="0.2">
      <c r="A78" s="75">
        <v>69</v>
      </c>
      <c r="B78" s="63"/>
      <c r="C78" s="60"/>
      <c r="D78" s="61"/>
      <c r="E78" s="85"/>
      <c r="F78" s="85"/>
      <c r="G78" s="85"/>
      <c r="H78" s="85"/>
      <c r="I78" s="85"/>
      <c r="J78" s="92" t="str">
        <f t="shared" si="1"/>
        <v/>
      </c>
    </row>
    <row r="79" spans="1:10" s="52" customFormat="1" ht="12.75" x14ac:dyDescent="0.2">
      <c r="A79" s="75">
        <v>70</v>
      </c>
      <c r="B79" s="63"/>
      <c r="C79" s="60"/>
      <c r="D79" s="61"/>
      <c r="E79" s="85"/>
      <c r="F79" s="85"/>
      <c r="G79" s="85"/>
      <c r="H79" s="85"/>
      <c r="I79" s="85"/>
      <c r="J79" s="92" t="str">
        <f t="shared" si="1"/>
        <v/>
      </c>
    </row>
    <row r="80" spans="1:10" s="52" customFormat="1" ht="12.75" x14ac:dyDescent="0.2">
      <c r="A80" s="75">
        <v>71</v>
      </c>
      <c r="B80" s="63"/>
      <c r="C80" s="60"/>
      <c r="D80" s="61"/>
      <c r="E80" s="85"/>
      <c r="F80" s="85"/>
      <c r="G80" s="85"/>
      <c r="H80" s="85"/>
      <c r="I80" s="85"/>
      <c r="J80" s="92" t="str">
        <f t="shared" si="1"/>
        <v/>
      </c>
    </row>
    <row r="81" spans="1:10" s="52" customFormat="1" ht="12.75" x14ac:dyDescent="0.2">
      <c r="A81" s="75">
        <v>72</v>
      </c>
      <c r="B81" s="63"/>
      <c r="C81" s="60"/>
      <c r="D81" s="61"/>
      <c r="E81" s="85"/>
      <c r="F81" s="85"/>
      <c r="G81" s="85"/>
      <c r="H81" s="85"/>
      <c r="I81" s="85"/>
      <c r="J81" s="92" t="str">
        <f t="shared" si="1"/>
        <v/>
      </c>
    </row>
    <row r="82" spans="1:10" s="52" customFormat="1" ht="12.75" x14ac:dyDescent="0.2">
      <c r="A82" s="75">
        <v>73</v>
      </c>
      <c r="B82" s="63"/>
      <c r="C82" s="60"/>
      <c r="D82" s="61"/>
      <c r="E82" s="85"/>
      <c r="F82" s="85"/>
      <c r="G82" s="85"/>
      <c r="H82" s="85"/>
      <c r="I82" s="85"/>
      <c r="J82" s="92" t="str">
        <f t="shared" si="1"/>
        <v/>
      </c>
    </row>
    <row r="83" spans="1:10" s="52" customFormat="1" ht="12.75" x14ac:dyDescent="0.2">
      <c r="A83" s="75">
        <v>74</v>
      </c>
      <c r="B83" s="63"/>
      <c r="C83" s="60"/>
      <c r="D83" s="61"/>
      <c r="E83" s="85"/>
      <c r="F83" s="85"/>
      <c r="G83" s="85"/>
      <c r="H83" s="85"/>
      <c r="I83" s="85"/>
      <c r="J83" s="92" t="str">
        <f t="shared" si="1"/>
        <v/>
      </c>
    </row>
    <row r="84" spans="1:10" s="52" customFormat="1" ht="12.75" x14ac:dyDescent="0.2">
      <c r="A84" s="75">
        <v>75</v>
      </c>
      <c r="B84" s="63"/>
      <c r="C84" s="60"/>
      <c r="D84" s="61"/>
      <c r="E84" s="85"/>
      <c r="F84" s="85"/>
      <c r="G84" s="85"/>
      <c r="H84" s="85"/>
      <c r="I84" s="85"/>
      <c r="J84" s="92" t="str">
        <f t="shared" si="1"/>
        <v/>
      </c>
    </row>
    <row r="85" spans="1:10" s="52" customFormat="1" ht="12.75" x14ac:dyDescent="0.2">
      <c r="A85" s="75">
        <v>76</v>
      </c>
      <c r="B85" s="63"/>
      <c r="C85" s="60"/>
      <c r="D85" s="61"/>
      <c r="E85" s="85"/>
      <c r="F85" s="85"/>
      <c r="G85" s="85"/>
      <c r="H85" s="85"/>
      <c r="I85" s="85"/>
      <c r="J85" s="92" t="str">
        <f t="shared" si="1"/>
        <v/>
      </c>
    </row>
    <row r="86" spans="1:10" s="52" customFormat="1" ht="12.75" x14ac:dyDescent="0.2">
      <c r="A86" s="75">
        <v>77</v>
      </c>
      <c r="B86" s="63"/>
      <c r="C86" s="60"/>
      <c r="D86" s="61"/>
      <c r="E86" s="85"/>
      <c r="F86" s="85"/>
      <c r="G86" s="85"/>
      <c r="H86" s="85"/>
      <c r="I86" s="85"/>
      <c r="J86" s="92" t="str">
        <f t="shared" si="1"/>
        <v/>
      </c>
    </row>
    <row r="87" spans="1:10" s="52" customFormat="1" ht="12.75" x14ac:dyDescent="0.2">
      <c r="A87" s="75">
        <v>78</v>
      </c>
      <c r="B87" s="63"/>
      <c r="C87" s="60"/>
      <c r="D87" s="61"/>
      <c r="E87" s="85"/>
      <c r="F87" s="85"/>
      <c r="G87" s="85"/>
      <c r="H87" s="85"/>
      <c r="I87" s="85"/>
      <c r="J87" s="92" t="str">
        <f t="shared" si="1"/>
        <v/>
      </c>
    </row>
    <row r="88" spans="1:10" s="52" customFormat="1" ht="12.75" x14ac:dyDescent="0.2">
      <c r="A88" s="75">
        <v>79</v>
      </c>
      <c r="B88" s="63"/>
      <c r="C88" s="60"/>
      <c r="D88" s="61"/>
      <c r="E88" s="85"/>
      <c r="F88" s="85"/>
      <c r="G88" s="85"/>
      <c r="H88" s="85"/>
      <c r="I88" s="85"/>
      <c r="J88" s="92" t="str">
        <f t="shared" si="1"/>
        <v/>
      </c>
    </row>
    <row r="89" spans="1:10" s="52" customFormat="1" ht="12.75" x14ac:dyDescent="0.2">
      <c r="A89" s="75">
        <v>80</v>
      </c>
      <c r="B89" s="63"/>
      <c r="C89" s="60"/>
      <c r="D89" s="61"/>
      <c r="E89" s="85"/>
      <c r="F89" s="85"/>
      <c r="G89" s="85"/>
      <c r="H89" s="85"/>
      <c r="I89" s="85"/>
      <c r="J89" s="92" t="str">
        <f t="shared" si="1"/>
        <v/>
      </c>
    </row>
    <row r="90" spans="1:10" s="52" customFormat="1" ht="12.75" x14ac:dyDescent="0.2">
      <c r="A90" s="75">
        <v>81</v>
      </c>
      <c r="B90" s="63"/>
      <c r="C90" s="60"/>
      <c r="D90" s="61"/>
      <c r="E90" s="85"/>
      <c r="F90" s="85"/>
      <c r="G90" s="85"/>
      <c r="H90" s="85"/>
      <c r="I90" s="85"/>
      <c r="J90" s="92" t="str">
        <f t="shared" si="1"/>
        <v/>
      </c>
    </row>
    <row r="91" spans="1:10" s="52" customFormat="1" ht="12.75" x14ac:dyDescent="0.2">
      <c r="A91" s="75">
        <v>82</v>
      </c>
      <c r="B91" s="63"/>
      <c r="C91" s="60"/>
      <c r="D91" s="61"/>
      <c r="E91" s="85"/>
      <c r="F91" s="85"/>
      <c r="G91" s="85"/>
      <c r="H91" s="85"/>
      <c r="I91" s="85"/>
      <c r="J91" s="92" t="str">
        <f t="shared" si="1"/>
        <v/>
      </c>
    </row>
    <row r="92" spans="1:10" s="52" customFormat="1" ht="12.75" x14ac:dyDescent="0.2">
      <c r="A92" s="75">
        <v>83</v>
      </c>
      <c r="B92" s="63"/>
      <c r="C92" s="60"/>
      <c r="D92" s="61"/>
      <c r="E92" s="85"/>
      <c r="F92" s="85"/>
      <c r="G92" s="85"/>
      <c r="H92" s="85"/>
      <c r="I92" s="85"/>
      <c r="J92" s="92" t="str">
        <f t="shared" si="1"/>
        <v/>
      </c>
    </row>
    <row r="93" spans="1:10" s="52" customFormat="1" ht="12.75" x14ac:dyDescent="0.2">
      <c r="A93" s="75">
        <v>84</v>
      </c>
      <c r="B93" s="63"/>
      <c r="C93" s="60"/>
      <c r="D93" s="61"/>
      <c r="E93" s="85"/>
      <c r="F93" s="85"/>
      <c r="G93" s="85"/>
      <c r="H93" s="85"/>
      <c r="I93" s="85"/>
      <c r="J93" s="92" t="str">
        <f t="shared" si="1"/>
        <v/>
      </c>
    </row>
    <row r="94" spans="1:10" s="52" customFormat="1" ht="12.75" x14ac:dyDescent="0.2">
      <c r="A94" s="75">
        <v>85</v>
      </c>
      <c r="B94" s="63"/>
      <c r="C94" s="60"/>
      <c r="D94" s="61"/>
      <c r="E94" s="85"/>
      <c r="F94" s="85"/>
      <c r="G94" s="85"/>
      <c r="H94" s="85"/>
      <c r="I94" s="85"/>
      <c r="J94" s="92" t="str">
        <f t="shared" si="1"/>
        <v/>
      </c>
    </row>
    <row r="95" spans="1:10" s="52" customFormat="1" ht="12.75" x14ac:dyDescent="0.2">
      <c r="A95" s="75">
        <v>86</v>
      </c>
      <c r="B95" s="63"/>
      <c r="C95" s="60"/>
      <c r="D95" s="61"/>
      <c r="E95" s="85"/>
      <c r="F95" s="85"/>
      <c r="G95" s="85"/>
      <c r="H95" s="85"/>
      <c r="I95" s="85"/>
      <c r="J95" s="92" t="str">
        <f t="shared" si="1"/>
        <v/>
      </c>
    </row>
    <row r="96" spans="1:10" s="52" customFormat="1" ht="12.75" x14ac:dyDescent="0.2">
      <c r="A96" s="75">
        <v>87</v>
      </c>
      <c r="B96" s="63"/>
      <c r="C96" s="60"/>
      <c r="D96" s="61"/>
      <c r="E96" s="85"/>
      <c r="F96" s="85"/>
      <c r="G96" s="85"/>
      <c r="H96" s="85"/>
      <c r="I96" s="85"/>
      <c r="J96" s="92" t="str">
        <f t="shared" si="1"/>
        <v/>
      </c>
    </row>
    <row r="97" spans="1:10" s="52" customFormat="1" ht="12.75" x14ac:dyDescent="0.2">
      <c r="A97" s="75">
        <v>88</v>
      </c>
      <c r="B97" s="63"/>
      <c r="C97" s="60"/>
      <c r="D97" s="61"/>
      <c r="E97" s="85"/>
      <c r="F97" s="85"/>
      <c r="G97" s="85"/>
      <c r="H97" s="85"/>
      <c r="I97" s="85"/>
      <c r="J97" s="92" t="str">
        <f t="shared" si="1"/>
        <v/>
      </c>
    </row>
    <row r="98" spans="1:10" s="52" customFormat="1" ht="12.75" x14ac:dyDescent="0.2">
      <c r="A98" s="75">
        <v>89</v>
      </c>
      <c r="B98" s="63"/>
      <c r="C98" s="60"/>
      <c r="D98" s="61"/>
      <c r="E98" s="85"/>
      <c r="F98" s="85"/>
      <c r="G98" s="85"/>
      <c r="H98" s="85"/>
      <c r="I98" s="85"/>
      <c r="J98" s="92" t="str">
        <f t="shared" si="1"/>
        <v/>
      </c>
    </row>
    <row r="99" spans="1:10" s="52" customFormat="1" ht="12.75" x14ac:dyDescent="0.2">
      <c r="A99" s="75">
        <v>90</v>
      </c>
      <c r="B99" s="63"/>
      <c r="C99" s="60"/>
      <c r="D99" s="61"/>
      <c r="E99" s="85"/>
      <c r="F99" s="85"/>
      <c r="G99" s="85"/>
      <c r="H99" s="85"/>
      <c r="I99" s="85"/>
      <c r="J99" s="92" t="str">
        <f t="shared" si="1"/>
        <v/>
      </c>
    </row>
    <row r="100" spans="1:10" s="52" customFormat="1" ht="12.75" x14ac:dyDescent="0.2">
      <c r="A100" s="75">
        <v>91</v>
      </c>
      <c r="B100" s="63"/>
      <c r="C100" s="60"/>
      <c r="D100" s="61"/>
      <c r="E100" s="85"/>
      <c r="F100" s="85"/>
      <c r="G100" s="85"/>
      <c r="H100" s="85"/>
      <c r="I100" s="85"/>
      <c r="J100" s="92" t="str">
        <f t="shared" si="1"/>
        <v/>
      </c>
    </row>
    <row r="101" spans="1:10" s="52" customFormat="1" ht="12.75" x14ac:dyDescent="0.2">
      <c r="A101" s="75">
        <v>92</v>
      </c>
      <c r="B101" s="63"/>
      <c r="C101" s="60"/>
      <c r="D101" s="61"/>
      <c r="E101" s="85"/>
      <c r="F101" s="85"/>
      <c r="G101" s="85"/>
      <c r="H101" s="85"/>
      <c r="I101" s="85"/>
      <c r="J101" s="92" t="str">
        <f t="shared" si="1"/>
        <v/>
      </c>
    </row>
    <row r="102" spans="1:10" s="52" customFormat="1" ht="12.75" x14ac:dyDescent="0.2">
      <c r="A102" s="75">
        <v>93</v>
      </c>
      <c r="B102" s="63"/>
      <c r="C102" s="60"/>
      <c r="D102" s="61"/>
      <c r="E102" s="85"/>
      <c r="F102" s="85"/>
      <c r="G102" s="85"/>
      <c r="H102" s="85"/>
      <c r="I102" s="85"/>
      <c r="J102" s="92" t="str">
        <f t="shared" si="1"/>
        <v/>
      </c>
    </row>
    <row r="103" spans="1:10" s="52" customFormat="1" ht="12.75" x14ac:dyDescent="0.2">
      <c r="A103" s="75">
        <v>94</v>
      </c>
      <c r="B103" s="63"/>
      <c r="C103" s="60"/>
      <c r="D103" s="61"/>
      <c r="E103" s="85"/>
      <c r="F103" s="85"/>
      <c r="G103" s="85"/>
      <c r="H103" s="85"/>
      <c r="I103" s="85"/>
      <c r="J103" s="92" t="str">
        <f t="shared" si="1"/>
        <v/>
      </c>
    </row>
    <row r="104" spans="1:10" s="52" customFormat="1" ht="12.75" x14ac:dyDescent="0.2">
      <c r="A104" s="75">
        <v>95</v>
      </c>
      <c r="B104" s="63"/>
      <c r="C104" s="60"/>
      <c r="D104" s="61"/>
      <c r="E104" s="85"/>
      <c r="F104" s="85"/>
      <c r="G104" s="85"/>
      <c r="H104" s="85"/>
      <c r="I104" s="85"/>
      <c r="J104" s="92" t="str">
        <f t="shared" si="1"/>
        <v/>
      </c>
    </row>
    <row r="105" spans="1:10" s="52" customFormat="1" ht="12.75" x14ac:dyDescent="0.2">
      <c r="A105" s="75">
        <v>96</v>
      </c>
      <c r="B105" s="63"/>
      <c r="C105" s="60"/>
      <c r="D105" s="61"/>
      <c r="E105" s="85"/>
      <c r="F105" s="85"/>
      <c r="G105" s="85"/>
      <c r="H105" s="85"/>
      <c r="I105" s="85"/>
      <c r="J105" s="92" t="str">
        <f t="shared" si="1"/>
        <v/>
      </c>
    </row>
    <row r="106" spans="1:10" s="52" customFormat="1" ht="12.75" x14ac:dyDescent="0.2">
      <c r="A106" s="75">
        <v>97</v>
      </c>
      <c r="B106" s="63"/>
      <c r="C106" s="60"/>
      <c r="D106" s="61"/>
      <c r="E106" s="85"/>
      <c r="F106" s="85"/>
      <c r="G106" s="85"/>
      <c r="H106" s="85"/>
      <c r="I106" s="85"/>
      <c r="J106" s="92" t="str">
        <f t="shared" si="1"/>
        <v/>
      </c>
    </row>
    <row r="107" spans="1:10" s="52" customFormat="1" ht="12.75" x14ac:dyDescent="0.2">
      <c r="A107" s="75">
        <v>98</v>
      </c>
      <c r="B107" s="63"/>
      <c r="C107" s="60"/>
      <c r="D107" s="61"/>
      <c r="E107" s="85"/>
      <c r="F107" s="85"/>
      <c r="G107" s="85"/>
      <c r="H107" s="85"/>
      <c r="I107" s="85"/>
      <c r="J107" s="92" t="str">
        <f t="shared" si="1"/>
        <v/>
      </c>
    </row>
    <row r="108" spans="1:10" s="52" customFormat="1" ht="12.75" x14ac:dyDescent="0.2">
      <c r="A108" s="75">
        <v>99</v>
      </c>
      <c r="B108" s="63"/>
      <c r="C108" s="60"/>
      <c r="D108" s="61"/>
      <c r="E108" s="85"/>
      <c r="F108" s="85"/>
      <c r="G108" s="85"/>
      <c r="H108" s="85"/>
      <c r="I108" s="85"/>
      <c r="J108" s="92" t="str">
        <f t="shared" si="1"/>
        <v/>
      </c>
    </row>
    <row r="109" spans="1:10" s="52" customFormat="1" ht="12.75" x14ac:dyDescent="0.2">
      <c r="A109" s="75">
        <v>100</v>
      </c>
      <c r="B109" s="63"/>
      <c r="C109" s="60"/>
      <c r="D109" s="61"/>
      <c r="E109" s="85"/>
      <c r="F109" s="85"/>
      <c r="G109" s="85"/>
      <c r="H109" s="85"/>
      <c r="I109" s="85"/>
      <c r="J109" s="92" t="str">
        <f t="shared" si="1"/>
        <v/>
      </c>
    </row>
    <row r="110" spans="1:10" s="52" customFormat="1" ht="12.75" x14ac:dyDescent="0.2">
      <c r="A110" s="75">
        <v>101</v>
      </c>
      <c r="B110" s="63"/>
      <c r="C110" s="60"/>
      <c r="D110" s="61"/>
      <c r="E110" s="85"/>
      <c r="F110" s="85"/>
      <c r="G110" s="85"/>
      <c r="H110" s="85"/>
      <c r="I110" s="85"/>
      <c r="J110" s="92" t="str">
        <f t="shared" si="1"/>
        <v/>
      </c>
    </row>
    <row r="111" spans="1:10" s="52" customFormat="1" ht="12.75" x14ac:dyDescent="0.2">
      <c r="A111" s="75">
        <v>102</v>
      </c>
      <c r="B111" s="63"/>
      <c r="C111" s="60"/>
      <c r="D111" s="61"/>
      <c r="E111" s="85"/>
      <c r="F111" s="85"/>
      <c r="G111" s="85"/>
      <c r="H111" s="85"/>
      <c r="I111" s="85"/>
      <c r="J111" s="92" t="str">
        <f t="shared" si="1"/>
        <v/>
      </c>
    </row>
    <row r="112" spans="1:10" s="52" customFormat="1" ht="12.75" x14ac:dyDescent="0.2">
      <c r="A112" s="75">
        <v>103</v>
      </c>
      <c r="B112" s="63"/>
      <c r="C112" s="60"/>
      <c r="D112" s="61"/>
      <c r="E112" s="85"/>
      <c r="F112" s="85"/>
      <c r="G112" s="85"/>
      <c r="H112" s="85"/>
      <c r="I112" s="85"/>
      <c r="J112" s="92" t="str">
        <f t="shared" si="1"/>
        <v/>
      </c>
    </row>
    <row r="113" spans="1:10" s="52" customFormat="1" ht="12.75" x14ac:dyDescent="0.2">
      <c r="A113" s="75">
        <v>104</v>
      </c>
      <c r="B113" s="63"/>
      <c r="C113" s="60"/>
      <c r="D113" s="61"/>
      <c r="E113" s="85"/>
      <c r="F113" s="85"/>
      <c r="G113" s="85"/>
      <c r="H113" s="85"/>
      <c r="I113" s="85"/>
      <c r="J113" s="92" t="str">
        <f t="shared" si="1"/>
        <v/>
      </c>
    </row>
    <row r="114" spans="1:10" s="52" customFormat="1" ht="12.75" x14ac:dyDescent="0.2">
      <c r="A114" s="75">
        <v>105</v>
      </c>
      <c r="B114" s="63"/>
      <c r="C114" s="60"/>
      <c r="D114" s="61"/>
      <c r="E114" s="85"/>
      <c r="F114" s="85"/>
      <c r="G114" s="85"/>
      <c r="H114" s="85"/>
      <c r="I114" s="85"/>
      <c r="J114" s="92" t="str">
        <f t="shared" si="1"/>
        <v/>
      </c>
    </row>
    <row r="115" spans="1:10" s="52" customFormat="1" ht="12.75" x14ac:dyDescent="0.2">
      <c r="A115" s="75">
        <v>106</v>
      </c>
      <c r="B115" s="63"/>
      <c r="C115" s="60"/>
      <c r="D115" s="61"/>
      <c r="E115" s="85"/>
      <c r="F115" s="85"/>
      <c r="G115" s="85"/>
      <c r="H115" s="85"/>
      <c r="I115" s="85"/>
      <c r="J115" s="92" t="str">
        <f t="shared" si="1"/>
        <v/>
      </c>
    </row>
    <row r="116" spans="1:10" s="52" customFormat="1" ht="12.75" x14ac:dyDescent="0.2">
      <c r="A116" s="75">
        <v>107</v>
      </c>
      <c r="B116" s="63"/>
      <c r="C116" s="60"/>
      <c r="D116" s="61"/>
      <c r="E116" s="85"/>
      <c r="F116" s="85"/>
      <c r="G116" s="85"/>
      <c r="H116" s="85"/>
      <c r="I116" s="85"/>
      <c r="J116" s="92" t="str">
        <f t="shared" si="1"/>
        <v/>
      </c>
    </row>
    <row r="117" spans="1:10" s="52" customFormat="1" ht="12.75" x14ac:dyDescent="0.2">
      <c r="A117" s="75">
        <v>108</v>
      </c>
      <c r="B117" s="63"/>
      <c r="C117" s="60"/>
      <c r="D117" s="61"/>
      <c r="E117" s="85"/>
      <c r="F117" s="85"/>
      <c r="G117" s="85"/>
      <c r="H117" s="85"/>
      <c r="I117" s="85"/>
      <c r="J117" s="92" t="str">
        <f t="shared" si="1"/>
        <v/>
      </c>
    </row>
    <row r="118" spans="1:10" s="52" customFormat="1" ht="12.75" x14ac:dyDescent="0.2">
      <c r="A118" s="75">
        <v>109</v>
      </c>
      <c r="B118" s="63"/>
      <c r="C118" s="60"/>
      <c r="D118" s="61"/>
      <c r="E118" s="85"/>
      <c r="F118" s="85"/>
      <c r="G118" s="85"/>
      <c r="H118" s="85"/>
      <c r="I118" s="85"/>
      <c r="J118" s="92" t="str">
        <f t="shared" si="1"/>
        <v/>
      </c>
    </row>
    <row r="119" spans="1:10" s="52" customFormat="1" ht="12.75" x14ac:dyDescent="0.2">
      <c r="A119" s="75">
        <v>110</v>
      </c>
      <c r="B119" s="63"/>
      <c r="C119" s="60"/>
      <c r="D119" s="61"/>
      <c r="E119" s="85"/>
      <c r="F119" s="85"/>
      <c r="G119" s="85"/>
      <c r="H119" s="85"/>
      <c r="I119" s="85"/>
      <c r="J119" s="92" t="str">
        <f t="shared" si="1"/>
        <v/>
      </c>
    </row>
    <row r="120" spans="1:10" s="52" customFormat="1" ht="12.75" x14ac:dyDescent="0.2">
      <c r="A120" s="75">
        <v>111</v>
      </c>
      <c r="B120" s="63"/>
      <c r="C120" s="60"/>
      <c r="D120" s="61"/>
      <c r="E120" s="85"/>
      <c r="F120" s="85"/>
      <c r="G120" s="85"/>
      <c r="H120" s="85"/>
      <c r="I120" s="85"/>
      <c r="J120" s="92" t="str">
        <f t="shared" si="1"/>
        <v/>
      </c>
    </row>
    <row r="121" spans="1:10" s="52" customFormat="1" ht="12.75" x14ac:dyDescent="0.2">
      <c r="A121" s="75">
        <v>112</v>
      </c>
      <c r="B121" s="63"/>
      <c r="C121" s="60"/>
      <c r="D121" s="61"/>
      <c r="E121" s="85"/>
      <c r="F121" s="85"/>
      <c r="G121" s="85"/>
      <c r="H121" s="85"/>
      <c r="I121" s="85"/>
      <c r="J121" s="92" t="str">
        <f t="shared" si="1"/>
        <v/>
      </c>
    </row>
    <row r="122" spans="1:10" s="52" customFormat="1" ht="12.75" x14ac:dyDescent="0.2">
      <c r="A122" s="75">
        <v>113</v>
      </c>
      <c r="B122" s="63"/>
      <c r="C122" s="60"/>
      <c r="D122" s="61"/>
      <c r="E122" s="85"/>
      <c r="F122" s="85"/>
      <c r="G122" s="85"/>
      <c r="H122" s="85"/>
      <c r="I122" s="85"/>
      <c r="J122" s="92" t="str">
        <f t="shared" si="1"/>
        <v/>
      </c>
    </row>
    <row r="123" spans="1:10" s="52" customFormat="1" ht="12.75" x14ac:dyDescent="0.2">
      <c r="A123" s="75">
        <v>114</v>
      </c>
      <c r="B123" s="63"/>
      <c r="C123" s="60"/>
      <c r="D123" s="61"/>
      <c r="E123" s="85"/>
      <c r="F123" s="85"/>
      <c r="G123" s="85"/>
      <c r="H123" s="85"/>
      <c r="I123" s="85"/>
      <c r="J123" s="92" t="str">
        <f t="shared" si="1"/>
        <v/>
      </c>
    </row>
    <row r="124" spans="1:10" s="52" customFormat="1" ht="12.75" x14ac:dyDescent="0.2">
      <c r="A124" s="75">
        <v>115</v>
      </c>
      <c r="B124" s="63"/>
      <c r="C124" s="60"/>
      <c r="D124" s="61"/>
      <c r="E124" s="85"/>
      <c r="F124" s="85"/>
      <c r="G124" s="85"/>
      <c r="H124" s="85"/>
      <c r="I124" s="85"/>
      <c r="J124" s="92" t="str">
        <f t="shared" si="1"/>
        <v/>
      </c>
    </row>
    <row r="125" spans="1:10" s="52" customFormat="1" ht="12.75" x14ac:dyDescent="0.2">
      <c r="A125" s="75">
        <v>116</v>
      </c>
      <c r="B125" s="63"/>
      <c r="C125" s="60"/>
      <c r="D125" s="61"/>
      <c r="E125" s="85"/>
      <c r="F125" s="85"/>
      <c r="G125" s="85"/>
      <c r="H125" s="85"/>
      <c r="I125" s="85"/>
      <c r="J125" s="92" t="str">
        <f t="shared" si="1"/>
        <v/>
      </c>
    </row>
    <row r="126" spans="1:10" s="52" customFormat="1" ht="12.75" x14ac:dyDescent="0.2">
      <c r="A126" s="75">
        <v>117</v>
      </c>
      <c r="B126" s="63"/>
      <c r="C126" s="60"/>
      <c r="D126" s="61"/>
      <c r="E126" s="85"/>
      <c r="F126" s="85"/>
      <c r="G126" s="85"/>
      <c r="H126" s="85"/>
      <c r="I126" s="85"/>
      <c r="J126" s="92" t="str">
        <f t="shared" si="1"/>
        <v/>
      </c>
    </row>
    <row r="127" spans="1:10" s="52" customFormat="1" ht="12.75" x14ac:dyDescent="0.2">
      <c r="A127" s="75">
        <v>118</v>
      </c>
      <c r="B127" s="63"/>
      <c r="C127" s="60"/>
      <c r="D127" s="61"/>
      <c r="E127" s="85"/>
      <c r="F127" s="85"/>
      <c r="G127" s="85"/>
      <c r="H127" s="85"/>
      <c r="I127" s="85"/>
      <c r="J127" s="92" t="str">
        <f t="shared" si="1"/>
        <v/>
      </c>
    </row>
    <row r="128" spans="1:10" s="52" customFormat="1" ht="12.75" x14ac:dyDescent="0.2">
      <c r="A128" s="75">
        <v>119</v>
      </c>
      <c r="B128" s="63"/>
      <c r="C128" s="60"/>
      <c r="D128" s="61"/>
      <c r="E128" s="85"/>
      <c r="F128" s="85"/>
      <c r="G128" s="85"/>
      <c r="H128" s="85"/>
      <c r="I128" s="85"/>
      <c r="J128" s="92" t="str">
        <f t="shared" si="1"/>
        <v/>
      </c>
    </row>
    <row r="129" spans="1:10" s="52" customFormat="1" ht="12.75" x14ac:dyDescent="0.2">
      <c r="A129" s="75">
        <v>120</v>
      </c>
      <c r="B129" s="63"/>
      <c r="C129" s="60"/>
      <c r="D129" s="61"/>
      <c r="E129" s="85"/>
      <c r="F129" s="85"/>
      <c r="G129" s="85"/>
      <c r="H129" s="85"/>
      <c r="I129" s="85"/>
      <c r="J129" s="92" t="str">
        <f t="shared" si="1"/>
        <v/>
      </c>
    </row>
    <row r="130" spans="1:10" s="52" customFormat="1" ht="12.75" x14ac:dyDescent="0.2">
      <c r="A130" s="75">
        <v>121</v>
      </c>
      <c r="B130" s="63"/>
      <c r="C130" s="60"/>
      <c r="D130" s="61"/>
      <c r="E130" s="85"/>
      <c r="F130" s="85"/>
      <c r="G130" s="85"/>
      <c r="H130" s="85"/>
      <c r="I130" s="85"/>
      <c r="J130" s="92" t="str">
        <f t="shared" si="1"/>
        <v/>
      </c>
    </row>
    <row r="131" spans="1:10" s="52" customFormat="1" ht="12.75" x14ac:dyDescent="0.2">
      <c r="A131" s="75">
        <v>122</v>
      </c>
      <c r="B131" s="63"/>
      <c r="C131" s="60"/>
      <c r="D131" s="61"/>
      <c r="E131" s="85"/>
      <c r="F131" s="85"/>
      <c r="G131" s="85"/>
      <c r="H131" s="85"/>
      <c r="I131" s="85"/>
      <c r="J131" s="92" t="str">
        <f t="shared" si="1"/>
        <v/>
      </c>
    </row>
    <row r="132" spans="1:10" s="52" customFormat="1" ht="12.75" x14ac:dyDescent="0.2">
      <c r="A132" s="75">
        <v>123</v>
      </c>
      <c r="B132" s="63"/>
      <c r="C132" s="60"/>
      <c r="D132" s="61"/>
      <c r="E132" s="85"/>
      <c r="F132" s="85"/>
      <c r="G132" s="85"/>
      <c r="H132" s="85"/>
      <c r="I132" s="85"/>
      <c r="J132" s="92" t="str">
        <f t="shared" si="1"/>
        <v/>
      </c>
    </row>
    <row r="133" spans="1:10" s="52" customFormat="1" ht="12.75" x14ac:dyDescent="0.2">
      <c r="A133" s="75">
        <v>124</v>
      </c>
      <c r="B133" s="63"/>
      <c r="C133" s="60"/>
      <c r="D133" s="61"/>
      <c r="E133" s="85"/>
      <c r="F133" s="85"/>
      <c r="G133" s="85"/>
      <c r="H133" s="85"/>
      <c r="I133" s="85"/>
      <c r="J133" s="92" t="str">
        <f t="shared" si="1"/>
        <v/>
      </c>
    </row>
    <row r="134" spans="1:10" s="52" customFormat="1" ht="12.75" x14ac:dyDescent="0.2">
      <c r="A134" s="75">
        <v>125</v>
      </c>
      <c r="B134" s="63"/>
      <c r="C134" s="60"/>
      <c r="D134" s="61"/>
      <c r="E134" s="85"/>
      <c r="F134" s="85"/>
      <c r="G134" s="85"/>
      <c r="H134" s="85"/>
      <c r="I134" s="85"/>
      <c r="J134" s="92" t="str">
        <f t="shared" si="1"/>
        <v/>
      </c>
    </row>
    <row r="135" spans="1:10" s="52" customFormat="1" ht="12.75" x14ac:dyDescent="0.2">
      <c r="A135" s="75">
        <v>126</v>
      </c>
      <c r="B135" s="63"/>
      <c r="C135" s="60"/>
      <c r="D135" s="61"/>
      <c r="E135" s="85"/>
      <c r="F135" s="85"/>
      <c r="G135" s="85"/>
      <c r="H135" s="85"/>
      <c r="I135" s="85"/>
      <c r="J135" s="92" t="str">
        <f t="shared" si="1"/>
        <v/>
      </c>
    </row>
    <row r="136" spans="1:10" s="52" customFormat="1" ht="12.75" x14ac:dyDescent="0.2">
      <c r="A136" s="75">
        <v>127</v>
      </c>
      <c r="B136" s="63"/>
      <c r="C136" s="60"/>
      <c r="D136" s="61"/>
      <c r="E136" s="85"/>
      <c r="F136" s="85"/>
      <c r="G136" s="85"/>
      <c r="H136" s="85"/>
      <c r="I136" s="85"/>
      <c r="J136" s="92" t="str">
        <f t="shared" si="1"/>
        <v/>
      </c>
    </row>
    <row r="137" spans="1:10" s="52" customFormat="1" ht="12.75" x14ac:dyDescent="0.2">
      <c r="A137" s="75">
        <v>128</v>
      </c>
      <c r="B137" s="63"/>
      <c r="C137" s="60"/>
      <c r="D137" s="61"/>
      <c r="E137" s="85"/>
      <c r="F137" s="85"/>
      <c r="G137" s="85"/>
      <c r="H137" s="85"/>
      <c r="I137" s="85"/>
      <c r="J137" s="92" t="str">
        <f t="shared" si="1"/>
        <v/>
      </c>
    </row>
    <row r="138" spans="1:10" s="52" customFormat="1" ht="12.75" x14ac:dyDescent="0.2">
      <c r="A138" s="75">
        <v>129</v>
      </c>
      <c r="B138" s="63"/>
      <c r="C138" s="60"/>
      <c r="D138" s="61"/>
      <c r="E138" s="85"/>
      <c r="F138" s="85"/>
      <c r="G138" s="85"/>
      <c r="H138" s="85"/>
      <c r="I138" s="85"/>
      <c r="J138" s="92" t="str">
        <f t="shared" si="1"/>
        <v/>
      </c>
    </row>
    <row r="139" spans="1:10" s="52" customFormat="1" ht="12.75" x14ac:dyDescent="0.2">
      <c r="A139" s="75">
        <v>130</v>
      </c>
      <c r="B139" s="63"/>
      <c r="C139" s="60"/>
      <c r="D139" s="61"/>
      <c r="E139" s="85"/>
      <c r="F139" s="85"/>
      <c r="G139" s="85"/>
      <c r="H139" s="85"/>
      <c r="I139" s="85"/>
      <c r="J139" s="92" t="str">
        <f t="shared" ref="J139:J202" si="2">IF(B139="","",IF(OR(E139&gt;14,F139&gt;14,G139&gt;14,H139&gt;14,I139&gt;14),"Eligible","Not Eligible"))</f>
        <v/>
      </c>
    </row>
    <row r="140" spans="1:10" s="52" customFormat="1" ht="12.75" x14ac:dyDescent="0.2">
      <c r="A140" s="75">
        <v>131</v>
      </c>
      <c r="B140" s="63"/>
      <c r="C140" s="60"/>
      <c r="D140" s="61"/>
      <c r="E140" s="85"/>
      <c r="F140" s="85"/>
      <c r="G140" s="85"/>
      <c r="H140" s="85"/>
      <c r="I140" s="85"/>
      <c r="J140" s="92" t="str">
        <f t="shared" si="2"/>
        <v/>
      </c>
    </row>
    <row r="141" spans="1:10" s="52" customFormat="1" ht="12.75" x14ac:dyDescent="0.2">
      <c r="A141" s="75">
        <v>132</v>
      </c>
      <c r="B141" s="63"/>
      <c r="C141" s="60"/>
      <c r="D141" s="61"/>
      <c r="E141" s="85"/>
      <c r="F141" s="85"/>
      <c r="G141" s="85"/>
      <c r="H141" s="85"/>
      <c r="I141" s="85"/>
      <c r="J141" s="92" t="str">
        <f t="shared" si="2"/>
        <v/>
      </c>
    </row>
    <row r="142" spans="1:10" s="52" customFormat="1" ht="12.75" x14ac:dyDescent="0.2">
      <c r="A142" s="75">
        <v>133</v>
      </c>
      <c r="B142" s="63"/>
      <c r="C142" s="60"/>
      <c r="D142" s="61"/>
      <c r="E142" s="85"/>
      <c r="F142" s="85"/>
      <c r="G142" s="85"/>
      <c r="H142" s="85"/>
      <c r="I142" s="85"/>
      <c r="J142" s="92" t="str">
        <f t="shared" si="2"/>
        <v/>
      </c>
    </row>
    <row r="143" spans="1:10" s="52" customFormat="1" ht="12.75" x14ac:dyDescent="0.2">
      <c r="A143" s="75">
        <v>134</v>
      </c>
      <c r="B143" s="63"/>
      <c r="C143" s="60"/>
      <c r="D143" s="61"/>
      <c r="E143" s="85"/>
      <c r="F143" s="85"/>
      <c r="G143" s="85"/>
      <c r="H143" s="85"/>
      <c r="I143" s="85"/>
      <c r="J143" s="92" t="str">
        <f t="shared" si="2"/>
        <v/>
      </c>
    </row>
    <row r="144" spans="1:10" s="52" customFormat="1" ht="12.75" x14ac:dyDescent="0.2">
      <c r="A144" s="75">
        <v>135</v>
      </c>
      <c r="B144" s="63"/>
      <c r="C144" s="60"/>
      <c r="D144" s="61"/>
      <c r="E144" s="85"/>
      <c r="F144" s="85"/>
      <c r="G144" s="85"/>
      <c r="H144" s="85"/>
      <c r="I144" s="85"/>
      <c r="J144" s="92" t="str">
        <f t="shared" si="2"/>
        <v/>
      </c>
    </row>
    <row r="145" spans="1:10" s="52" customFormat="1" ht="12.75" x14ac:dyDescent="0.2">
      <c r="A145" s="75">
        <v>136</v>
      </c>
      <c r="B145" s="63"/>
      <c r="C145" s="60"/>
      <c r="D145" s="61"/>
      <c r="E145" s="85"/>
      <c r="F145" s="85"/>
      <c r="G145" s="85"/>
      <c r="H145" s="85"/>
      <c r="I145" s="85"/>
      <c r="J145" s="92" t="str">
        <f t="shared" si="2"/>
        <v/>
      </c>
    </row>
    <row r="146" spans="1:10" s="52" customFormat="1" ht="12.75" x14ac:dyDescent="0.2">
      <c r="A146" s="75">
        <v>137</v>
      </c>
      <c r="B146" s="63"/>
      <c r="C146" s="60"/>
      <c r="D146" s="61"/>
      <c r="E146" s="85"/>
      <c r="F146" s="85"/>
      <c r="G146" s="85"/>
      <c r="H146" s="85"/>
      <c r="I146" s="85"/>
      <c r="J146" s="92" t="str">
        <f t="shared" si="2"/>
        <v/>
      </c>
    </row>
    <row r="147" spans="1:10" s="52" customFormat="1" ht="12.75" x14ac:dyDescent="0.2">
      <c r="A147" s="75">
        <v>138</v>
      </c>
      <c r="B147" s="63"/>
      <c r="C147" s="60"/>
      <c r="D147" s="61"/>
      <c r="E147" s="85"/>
      <c r="F147" s="85"/>
      <c r="G147" s="85"/>
      <c r="H147" s="85"/>
      <c r="I147" s="85"/>
      <c r="J147" s="92" t="str">
        <f t="shared" si="2"/>
        <v/>
      </c>
    </row>
    <row r="148" spans="1:10" s="52" customFormat="1" ht="12.75" x14ac:dyDescent="0.2">
      <c r="A148" s="75">
        <v>139</v>
      </c>
      <c r="B148" s="63"/>
      <c r="C148" s="60"/>
      <c r="D148" s="61"/>
      <c r="E148" s="85"/>
      <c r="F148" s="85"/>
      <c r="G148" s="85"/>
      <c r="H148" s="85"/>
      <c r="I148" s="85"/>
      <c r="J148" s="92" t="str">
        <f t="shared" si="2"/>
        <v/>
      </c>
    </row>
    <row r="149" spans="1:10" s="52" customFormat="1" ht="12.75" x14ac:dyDescent="0.2">
      <c r="A149" s="75">
        <v>140</v>
      </c>
      <c r="B149" s="63"/>
      <c r="C149" s="60"/>
      <c r="D149" s="61"/>
      <c r="E149" s="85"/>
      <c r="F149" s="85"/>
      <c r="G149" s="85"/>
      <c r="H149" s="85"/>
      <c r="I149" s="85"/>
      <c r="J149" s="92" t="str">
        <f t="shared" si="2"/>
        <v/>
      </c>
    </row>
    <row r="150" spans="1:10" s="52" customFormat="1" ht="12.75" x14ac:dyDescent="0.2">
      <c r="A150" s="75">
        <v>141</v>
      </c>
      <c r="B150" s="63"/>
      <c r="C150" s="60"/>
      <c r="D150" s="61"/>
      <c r="E150" s="85"/>
      <c r="F150" s="85"/>
      <c r="G150" s="85"/>
      <c r="H150" s="85"/>
      <c r="I150" s="85"/>
      <c r="J150" s="92" t="str">
        <f t="shared" si="2"/>
        <v/>
      </c>
    </row>
    <row r="151" spans="1:10" s="52" customFormat="1" ht="12.75" x14ac:dyDescent="0.2">
      <c r="A151" s="75">
        <v>142</v>
      </c>
      <c r="B151" s="63"/>
      <c r="C151" s="60"/>
      <c r="D151" s="61"/>
      <c r="E151" s="85"/>
      <c r="F151" s="85"/>
      <c r="G151" s="85"/>
      <c r="H151" s="85"/>
      <c r="I151" s="85"/>
      <c r="J151" s="92" t="str">
        <f t="shared" si="2"/>
        <v/>
      </c>
    </row>
    <row r="152" spans="1:10" s="52" customFormat="1" ht="12.75" x14ac:dyDescent="0.2">
      <c r="A152" s="75">
        <v>143</v>
      </c>
      <c r="B152" s="63"/>
      <c r="C152" s="60"/>
      <c r="D152" s="61"/>
      <c r="E152" s="85"/>
      <c r="F152" s="85"/>
      <c r="G152" s="85"/>
      <c r="H152" s="85"/>
      <c r="I152" s="85"/>
      <c r="J152" s="92" t="str">
        <f t="shared" si="2"/>
        <v/>
      </c>
    </row>
    <row r="153" spans="1:10" s="52" customFormat="1" ht="12.75" x14ac:dyDescent="0.2">
      <c r="A153" s="75">
        <v>144</v>
      </c>
      <c r="B153" s="63"/>
      <c r="C153" s="60"/>
      <c r="D153" s="61"/>
      <c r="E153" s="85"/>
      <c r="F153" s="85"/>
      <c r="G153" s="85"/>
      <c r="H153" s="85"/>
      <c r="I153" s="85"/>
      <c r="J153" s="92" t="str">
        <f t="shared" si="2"/>
        <v/>
      </c>
    </row>
    <row r="154" spans="1:10" s="52" customFormat="1" ht="12.75" x14ac:dyDescent="0.2">
      <c r="A154" s="75">
        <v>145</v>
      </c>
      <c r="B154" s="63"/>
      <c r="C154" s="60"/>
      <c r="D154" s="61"/>
      <c r="E154" s="85"/>
      <c r="F154" s="85"/>
      <c r="G154" s="85"/>
      <c r="H154" s="85"/>
      <c r="I154" s="85"/>
      <c r="J154" s="92" t="str">
        <f t="shared" si="2"/>
        <v/>
      </c>
    </row>
    <row r="155" spans="1:10" s="52" customFormat="1" ht="12.75" x14ac:dyDescent="0.2">
      <c r="A155" s="75">
        <v>146</v>
      </c>
      <c r="B155" s="63"/>
      <c r="C155" s="60"/>
      <c r="D155" s="61"/>
      <c r="E155" s="85"/>
      <c r="F155" s="85"/>
      <c r="G155" s="85"/>
      <c r="H155" s="85"/>
      <c r="I155" s="85"/>
      <c r="J155" s="92" t="str">
        <f t="shared" si="2"/>
        <v/>
      </c>
    </row>
    <row r="156" spans="1:10" s="52" customFormat="1" ht="12.75" x14ac:dyDescent="0.2">
      <c r="A156" s="75">
        <v>147</v>
      </c>
      <c r="B156" s="63"/>
      <c r="C156" s="60"/>
      <c r="D156" s="61"/>
      <c r="E156" s="85"/>
      <c r="F156" s="85"/>
      <c r="G156" s="85"/>
      <c r="H156" s="85"/>
      <c r="I156" s="85"/>
      <c r="J156" s="92" t="str">
        <f t="shared" si="2"/>
        <v/>
      </c>
    </row>
    <row r="157" spans="1:10" s="52" customFormat="1" ht="12.75" x14ac:dyDescent="0.2">
      <c r="A157" s="75">
        <v>148</v>
      </c>
      <c r="B157" s="63"/>
      <c r="C157" s="60"/>
      <c r="D157" s="61"/>
      <c r="E157" s="85"/>
      <c r="F157" s="85"/>
      <c r="G157" s="85"/>
      <c r="H157" s="85"/>
      <c r="I157" s="85"/>
      <c r="J157" s="92" t="str">
        <f t="shared" si="2"/>
        <v/>
      </c>
    </row>
    <row r="158" spans="1:10" s="52" customFormat="1" ht="12.75" x14ac:dyDescent="0.2">
      <c r="A158" s="75">
        <v>149</v>
      </c>
      <c r="B158" s="63"/>
      <c r="C158" s="60"/>
      <c r="D158" s="61"/>
      <c r="E158" s="85"/>
      <c r="F158" s="85"/>
      <c r="G158" s="85"/>
      <c r="H158" s="85"/>
      <c r="I158" s="85"/>
      <c r="J158" s="92" t="str">
        <f t="shared" si="2"/>
        <v/>
      </c>
    </row>
    <row r="159" spans="1:10" s="52" customFormat="1" ht="12.75" x14ac:dyDescent="0.2">
      <c r="A159" s="75">
        <v>150</v>
      </c>
      <c r="B159" s="63"/>
      <c r="C159" s="60"/>
      <c r="D159" s="61"/>
      <c r="E159" s="85"/>
      <c r="F159" s="85"/>
      <c r="G159" s="85"/>
      <c r="H159" s="85"/>
      <c r="I159" s="85"/>
      <c r="J159" s="92" t="str">
        <f t="shared" si="2"/>
        <v/>
      </c>
    </row>
    <row r="160" spans="1:10" s="52" customFormat="1" ht="12.75" x14ac:dyDescent="0.2">
      <c r="A160" s="75">
        <v>151</v>
      </c>
      <c r="B160" s="63"/>
      <c r="C160" s="60"/>
      <c r="D160" s="61"/>
      <c r="E160" s="85"/>
      <c r="F160" s="85"/>
      <c r="G160" s="85"/>
      <c r="H160" s="85"/>
      <c r="I160" s="85"/>
      <c r="J160" s="92" t="str">
        <f t="shared" si="2"/>
        <v/>
      </c>
    </row>
    <row r="161" spans="1:10" s="52" customFormat="1" ht="12.75" x14ac:dyDescent="0.2">
      <c r="A161" s="75">
        <v>152</v>
      </c>
      <c r="B161" s="63"/>
      <c r="C161" s="60"/>
      <c r="D161" s="61"/>
      <c r="E161" s="85"/>
      <c r="F161" s="85"/>
      <c r="G161" s="85"/>
      <c r="H161" s="85"/>
      <c r="I161" s="85"/>
      <c r="J161" s="92" t="str">
        <f t="shared" si="2"/>
        <v/>
      </c>
    </row>
    <row r="162" spans="1:10" s="52" customFormat="1" ht="12.75" x14ac:dyDescent="0.2">
      <c r="A162" s="75">
        <v>153</v>
      </c>
      <c r="B162" s="63"/>
      <c r="C162" s="60"/>
      <c r="D162" s="61"/>
      <c r="E162" s="85"/>
      <c r="F162" s="85"/>
      <c r="G162" s="85"/>
      <c r="H162" s="85"/>
      <c r="I162" s="85"/>
      <c r="J162" s="92" t="str">
        <f t="shared" si="2"/>
        <v/>
      </c>
    </row>
    <row r="163" spans="1:10" s="52" customFormat="1" ht="12.75" x14ac:dyDescent="0.2">
      <c r="A163" s="75">
        <v>154</v>
      </c>
      <c r="B163" s="63"/>
      <c r="C163" s="60"/>
      <c r="D163" s="61"/>
      <c r="E163" s="85"/>
      <c r="F163" s="85"/>
      <c r="G163" s="85"/>
      <c r="H163" s="85"/>
      <c r="I163" s="85"/>
      <c r="J163" s="92" t="str">
        <f t="shared" si="2"/>
        <v/>
      </c>
    </row>
    <row r="164" spans="1:10" s="52" customFormat="1" ht="12.75" x14ac:dyDescent="0.2">
      <c r="A164" s="75">
        <v>155</v>
      </c>
      <c r="B164" s="63"/>
      <c r="C164" s="60"/>
      <c r="D164" s="61"/>
      <c r="E164" s="85"/>
      <c r="F164" s="85"/>
      <c r="G164" s="85"/>
      <c r="H164" s="85"/>
      <c r="I164" s="85"/>
      <c r="J164" s="92" t="str">
        <f t="shared" si="2"/>
        <v/>
      </c>
    </row>
    <row r="165" spans="1:10" s="52" customFormat="1" ht="12.75" x14ac:dyDescent="0.2">
      <c r="A165" s="75">
        <v>156</v>
      </c>
      <c r="B165" s="63"/>
      <c r="C165" s="60"/>
      <c r="D165" s="61"/>
      <c r="E165" s="85"/>
      <c r="F165" s="85"/>
      <c r="G165" s="85"/>
      <c r="H165" s="85"/>
      <c r="I165" s="85"/>
      <c r="J165" s="92" t="str">
        <f t="shared" si="2"/>
        <v/>
      </c>
    </row>
    <row r="166" spans="1:10" s="52" customFormat="1" ht="12.75" x14ac:dyDescent="0.2">
      <c r="A166" s="75">
        <v>157</v>
      </c>
      <c r="B166" s="63"/>
      <c r="C166" s="60"/>
      <c r="D166" s="61"/>
      <c r="E166" s="85"/>
      <c r="F166" s="85"/>
      <c r="G166" s="85"/>
      <c r="H166" s="85"/>
      <c r="I166" s="85"/>
      <c r="J166" s="92" t="str">
        <f t="shared" si="2"/>
        <v/>
      </c>
    </row>
    <row r="167" spans="1:10" s="52" customFormat="1" ht="12.75" x14ac:dyDescent="0.2">
      <c r="A167" s="75">
        <v>158</v>
      </c>
      <c r="B167" s="63"/>
      <c r="C167" s="60"/>
      <c r="D167" s="61"/>
      <c r="E167" s="85"/>
      <c r="F167" s="85"/>
      <c r="G167" s="85"/>
      <c r="H167" s="85"/>
      <c r="I167" s="85"/>
      <c r="J167" s="92" t="str">
        <f t="shared" si="2"/>
        <v/>
      </c>
    </row>
    <row r="168" spans="1:10" s="52" customFormat="1" ht="12.75" x14ac:dyDescent="0.2">
      <c r="A168" s="75">
        <v>159</v>
      </c>
      <c r="B168" s="63"/>
      <c r="C168" s="60"/>
      <c r="D168" s="61"/>
      <c r="E168" s="85"/>
      <c r="F168" s="85"/>
      <c r="G168" s="85"/>
      <c r="H168" s="85"/>
      <c r="I168" s="85"/>
      <c r="J168" s="92" t="str">
        <f t="shared" si="2"/>
        <v/>
      </c>
    </row>
    <row r="169" spans="1:10" s="52" customFormat="1" ht="12.75" x14ac:dyDescent="0.2">
      <c r="A169" s="75">
        <v>160</v>
      </c>
      <c r="B169" s="63"/>
      <c r="C169" s="60"/>
      <c r="D169" s="61"/>
      <c r="E169" s="85"/>
      <c r="F169" s="85"/>
      <c r="G169" s="85"/>
      <c r="H169" s="85"/>
      <c r="I169" s="85"/>
      <c r="J169" s="92" t="str">
        <f t="shared" si="2"/>
        <v/>
      </c>
    </row>
    <row r="170" spans="1:10" s="52" customFormat="1" ht="12.75" x14ac:dyDescent="0.2">
      <c r="A170" s="75">
        <v>161</v>
      </c>
      <c r="B170" s="63"/>
      <c r="C170" s="60"/>
      <c r="D170" s="61"/>
      <c r="E170" s="85"/>
      <c r="F170" s="85"/>
      <c r="G170" s="85"/>
      <c r="H170" s="85"/>
      <c r="I170" s="85"/>
      <c r="J170" s="92" t="str">
        <f t="shared" si="2"/>
        <v/>
      </c>
    </row>
    <row r="171" spans="1:10" s="52" customFormat="1" ht="12.75" x14ac:dyDescent="0.2">
      <c r="A171" s="75">
        <v>162</v>
      </c>
      <c r="B171" s="63"/>
      <c r="C171" s="60"/>
      <c r="D171" s="61"/>
      <c r="E171" s="85"/>
      <c r="F171" s="85"/>
      <c r="G171" s="85"/>
      <c r="H171" s="85"/>
      <c r="I171" s="85"/>
      <c r="J171" s="92" t="str">
        <f t="shared" si="2"/>
        <v/>
      </c>
    </row>
    <row r="172" spans="1:10" s="52" customFormat="1" ht="12.75" x14ac:dyDescent="0.2">
      <c r="A172" s="75">
        <v>163</v>
      </c>
      <c r="B172" s="63"/>
      <c r="C172" s="60"/>
      <c r="D172" s="61"/>
      <c r="E172" s="85"/>
      <c r="F172" s="85"/>
      <c r="G172" s="85"/>
      <c r="H172" s="85"/>
      <c r="I172" s="85"/>
      <c r="J172" s="92" t="str">
        <f t="shared" si="2"/>
        <v/>
      </c>
    </row>
    <row r="173" spans="1:10" s="52" customFormat="1" ht="12.75" x14ac:dyDescent="0.2">
      <c r="A173" s="75">
        <v>164</v>
      </c>
      <c r="B173" s="63"/>
      <c r="C173" s="60"/>
      <c r="D173" s="61"/>
      <c r="E173" s="85"/>
      <c r="F173" s="85"/>
      <c r="G173" s="85"/>
      <c r="H173" s="85"/>
      <c r="I173" s="85"/>
      <c r="J173" s="92" t="str">
        <f t="shared" si="2"/>
        <v/>
      </c>
    </row>
    <row r="174" spans="1:10" s="52" customFormat="1" ht="12.75" x14ac:dyDescent="0.2">
      <c r="A174" s="75">
        <v>165</v>
      </c>
      <c r="B174" s="63"/>
      <c r="C174" s="60"/>
      <c r="D174" s="61"/>
      <c r="E174" s="85"/>
      <c r="F174" s="85"/>
      <c r="G174" s="85"/>
      <c r="H174" s="85"/>
      <c r="I174" s="85"/>
      <c r="J174" s="92" t="str">
        <f t="shared" si="2"/>
        <v/>
      </c>
    </row>
    <row r="175" spans="1:10" s="52" customFormat="1" ht="12.75" x14ac:dyDescent="0.2">
      <c r="A175" s="75">
        <v>166</v>
      </c>
      <c r="B175" s="63"/>
      <c r="C175" s="60"/>
      <c r="D175" s="61"/>
      <c r="E175" s="85"/>
      <c r="F175" s="85"/>
      <c r="G175" s="85"/>
      <c r="H175" s="85"/>
      <c r="I175" s="85"/>
      <c r="J175" s="92" t="str">
        <f t="shared" si="2"/>
        <v/>
      </c>
    </row>
    <row r="176" spans="1:10" s="52" customFormat="1" ht="12.75" x14ac:dyDescent="0.2">
      <c r="A176" s="75">
        <v>167</v>
      </c>
      <c r="B176" s="63"/>
      <c r="C176" s="60"/>
      <c r="D176" s="61"/>
      <c r="E176" s="85"/>
      <c r="F176" s="85"/>
      <c r="G176" s="85"/>
      <c r="H176" s="85"/>
      <c r="I176" s="85"/>
      <c r="J176" s="92" t="str">
        <f t="shared" si="2"/>
        <v/>
      </c>
    </row>
    <row r="177" spans="1:10" s="52" customFormat="1" ht="12.75" x14ac:dyDescent="0.2">
      <c r="A177" s="75">
        <v>168</v>
      </c>
      <c r="B177" s="63"/>
      <c r="C177" s="60"/>
      <c r="D177" s="61"/>
      <c r="E177" s="85"/>
      <c r="F177" s="85"/>
      <c r="G177" s="85"/>
      <c r="H177" s="85"/>
      <c r="I177" s="85"/>
      <c r="J177" s="92" t="str">
        <f t="shared" si="2"/>
        <v/>
      </c>
    </row>
    <row r="178" spans="1:10" s="52" customFormat="1" ht="12.75" x14ac:dyDescent="0.2">
      <c r="A178" s="75">
        <v>169</v>
      </c>
      <c r="B178" s="63"/>
      <c r="C178" s="60"/>
      <c r="D178" s="61"/>
      <c r="E178" s="85"/>
      <c r="F178" s="85"/>
      <c r="G178" s="85"/>
      <c r="H178" s="85"/>
      <c r="I178" s="85"/>
      <c r="J178" s="92" t="str">
        <f t="shared" si="2"/>
        <v/>
      </c>
    </row>
    <row r="179" spans="1:10" s="52" customFormat="1" ht="12.75" x14ac:dyDescent="0.2">
      <c r="A179" s="75">
        <v>170</v>
      </c>
      <c r="B179" s="63"/>
      <c r="C179" s="60"/>
      <c r="D179" s="61"/>
      <c r="E179" s="85"/>
      <c r="F179" s="85"/>
      <c r="G179" s="85"/>
      <c r="H179" s="85"/>
      <c r="I179" s="85"/>
      <c r="J179" s="92" t="str">
        <f t="shared" si="2"/>
        <v/>
      </c>
    </row>
    <row r="180" spans="1:10" s="52" customFormat="1" ht="12.75" x14ac:dyDescent="0.2">
      <c r="A180" s="75">
        <v>171</v>
      </c>
      <c r="B180" s="63"/>
      <c r="C180" s="60"/>
      <c r="D180" s="61"/>
      <c r="E180" s="85"/>
      <c r="F180" s="85"/>
      <c r="G180" s="85"/>
      <c r="H180" s="85"/>
      <c r="I180" s="85"/>
      <c r="J180" s="92" t="str">
        <f t="shared" si="2"/>
        <v/>
      </c>
    </row>
    <row r="181" spans="1:10" s="52" customFormat="1" ht="12.75" x14ac:dyDescent="0.2">
      <c r="A181" s="75">
        <v>172</v>
      </c>
      <c r="B181" s="63"/>
      <c r="C181" s="60"/>
      <c r="D181" s="61"/>
      <c r="E181" s="85"/>
      <c r="F181" s="85"/>
      <c r="G181" s="85"/>
      <c r="H181" s="85"/>
      <c r="I181" s="85"/>
      <c r="J181" s="92" t="str">
        <f t="shared" si="2"/>
        <v/>
      </c>
    </row>
    <row r="182" spans="1:10" s="52" customFormat="1" ht="12.75" x14ac:dyDescent="0.2">
      <c r="A182" s="75">
        <v>173</v>
      </c>
      <c r="B182" s="63"/>
      <c r="C182" s="60"/>
      <c r="D182" s="61"/>
      <c r="E182" s="85"/>
      <c r="F182" s="85"/>
      <c r="G182" s="85"/>
      <c r="H182" s="85"/>
      <c r="I182" s="85"/>
      <c r="J182" s="92" t="str">
        <f t="shared" si="2"/>
        <v/>
      </c>
    </row>
    <row r="183" spans="1:10" s="52" customFormat="1" ht="12.75" x14ac:dyDescent="0.2">
      <c r="A183" s="75">
        <v>174</v>
      </c>
      <c r="B183" s="63"/>
      <c r="C183" s="60"/>
      <c r="D183" s="61"/>
      <c r="E183" s="85"/>
      <c r="F183" s="85"/>
      <c r="G183" s="85"/>
      <c r="H183" s="85"/>
      <c r="I183" s="85"/>
      <c r="J183" s="92" t="str">
        <f t="shared" si="2"/>
        <v/>
      </c>
    </row>
    <row r="184" spans="1:10" s="52" customFormat="1" ht="12.75" x14ac:dyDescent="0.2">
      <c r="A184" s="75">
        <v>175</v>
      </c>
      <c r="B184" s="63"/>
      <c r="C184" s="60"/>
      <c r="D184" s="61"/>
      <c r="E184" s="85"/>
      <c r="F184" s="85"/>
      <c r="G184" s="85"/>
      <c r="H184" s="85"/>
      <c r="I184" s="85"/>
      <c r="J184" s="92" t="str">
        <f t="shared" si="2"/>
        <v/>
      </c>
    </row>
    <row r="185" spans="1:10" s="52" customFormat="1" ht="12.75" x14ac:dyDescent="0.2">
      <c r="A185" s="75">
        <v>176</v>
      </c>
      <c r="B185" s="63"/>
      <c r="C185" s="60"/>
      <c r="D185" s="61"/>
      <c r="E185" s="85"/>
      <c r="F185" s="85"/>
      <c r="G185" s="85"/>
      <c r="H185" s="85"/>
      <c r="I185" s="85"/>
      <c r="J185" s="92" t="str">
        <f t="shared" si="2"/>
        <v/>
      </c>
    </row>
    <row r="186" spans="1:10" s="52" customFormat="1" ht="12.75" x14ac:dyDescent="0.2">
      <c r="A186" s="75">
        <v>177</v>
      </c>
      <c r="B186" s="63"/>
      <c r="C186" s="60"/>
      <c r="D186" s="61"/>
      <c r="E186" s="85"/>
      <c r="F186" s="85"/>
      <c r="G186" s="85"/>
      <c r="H186" s="85"/>
      <c r="I186" s="85"/>
      <c r="J186" s="92" t="str">
        <f t="shared" si="2"/>
        <v/>
      </c>
    </row>
    <row r="187" spans="1:10" s="52" customFormat="1" ht="12.75" x14ac:dyDescent="0.2">
      <c r="A187" s="75">
        <v>178</v>
      </c>
      <c r="B187" s="63"/>
      <c r="C187" s="60"/>
      <c r="D187" s="61"/>
      <c r="E187" s="85"/>
      <c r="F187" s="85"/>
      <c r="G187" s="85"/>
      <c r="H187" s="85"/>
      <c r="I187" s="85"/>
      <c r="J187" s="92" t="str">
        <f t="shared" si="2"/>
        <v/>
      </c>
    </row>
    <row r="188" spans="1:10" s="52" customFormat="1" ht="12.75" x14ac:dyDescent="0.2">
      <c r="A188" s="75">
        <v>179</v>
      </c>
      <c r="B188" s="63"/>
      <c r="C188" s="60"/>
      <c r="D188" s="61"/>
      <c r="E188" s="85"/>
      <c r="F188" s="85"/>
      <c r="G188" s="85"/>
      <c r="H188" s="85"/>
      <c r="I188" s="85"/>
      <c r="J188" s="92" t="str">
        <f t="shared" si="2"/>
        <v/>
      </c>
    </row>
    <row r="189" spans="1:10" s="52" customFormat="1" ht="12.75" x14ac:dyDescent="0.2">
      <c r="A189" s="75">
        <v>180</v>
      </c>
      <c r="B189" s="63"/>
      <c r="C189" s="60"/>
      <c r="D189" s="61"/>
      <c r="E189" s="85"/>
      <c r="F189" s="85"/>
      <c r="G189" s="85"/>
      <c r="H189" s="85"/>
      <c r="I189" s="85"/>
      <c r="J189" s="92" t="str">
        <f t="shared" si="2"/>
        <v/>
      </c>
    </row>
    <row r="190" spans="1:10" s="52" customFormat="1" ht="12.75" x14ac:dyDescent="0.2">
      <c r="A190" s="75">
        <v>181</v>
      </c>
      <c r="B190" s="63"/>
      <c r="C190" s="60"/>
      <c r="D190" s="61"/>
      <c r="E190" s="85"/>
      <c r="F190" s="85"/>
      <c r="G190" s="85"/>
      <c r="H190" s="85"/>
      <c r="I190" s="85"/>
      <c r="J190" s="92" t="str">
        <f t="shared" si="2"/>
        <v/>
      </c>
    </row>
    <row r="191" spans="1:10" s="52" customFormat="1" ht="12.75" x14ac:dyDescent="0.2">
      <c r="A191" s="75">
        <v>182</v>
      </c>
      <c r="B191" s="63"/>
      <c r="C191" s="60"/>
      <c r="D191" s="61"/>
      <c r="E191" s="85"/>
      <c r="F191" s="85"/>
      <c r="G191" s="85"/>
      <c r="H191" s="85"/>
      <c r="I191" s="85"/>
      <c r="J191" s="92" t="str">
        <f t="shared" si="2"/>
        <v/>
      </c>
    </row>
    <row r="192" spans="1:10" s="52" customFormat="1" ht="12.75" x14ac:dyDescent="0.2">
      <c r="A192" s="75">
        <v>183</v>
      </c>
      <c r="B192" s="63"/>
      <c r="C192" s="60"/>
      <c r="D192" s="61"/>
      <c r="E192" s="85"/>
      <c r="F192" s="85"/>
      <c r="G192" s="85"/>
      <c r="H192" s="85"/>
      <c r="I192" s="85"/>
      <c r="J192" s="92" t="str">
        <f t="shared" si="2"/>
        <v/>
      </c>
    </row>
    <row r="193" spans="1:10" s="52" customFormat="1" ht="12.75" x14ac:dyDescent="0.2">
      <c r="A193" s="75">
        <v>184</v>
      </c>
      <c r="B193" s="63"/>
      <c r="C193" s="60"/>
      <c r="D193" s="61"/>
      <c r="E193" s="85"/>
      <c r="F193" s="85"/>
      <c r="G193" s="85"/>
      <c r="H193" s="85"/>
      <c r="I193" s="85"/>
      <c r="J193" s="92" t="str">
        <f t="shared" si="2"/>
        <v/>
      </c>
    </row>
    <row r="194" spans="1:10" s="52" customFormat="1" ht="12.75" x14ac:dyDescent="0.2">
      <c r="A194" s="75">
        <v>185</v>
      </c>
      <c r="B194" s="63"/>
      <c r="C194" s="60"/>
      <c r="D194" s="61"/>
      <c r="E194" s="85"/>
      <c r="F194" s="85"/>
      <c r="G194" s="85"/>
      <c r="H194" s="85"/>
      <c r="I194" s="85"/>
      <c r="J194" s="92" t="str">
        <f t="shared" si="2"/>
        <v/>
      </c>
    </row>
    <row r="195" spans="1:10" s="52" customFormat="1" ht="12.75" x14ac:dyDescent="0.2">
      <c r="A195" s="75">
        <v>186</v>
      </c>
      <c r="B195" s="63"/>
      <c r="C195" s="60"/>
      <c r="D195" s="61"/>
      <c r="E195" s="85"/>
      <c r="F195" s="85"/>
      <c r="G195" s="85"/>
      <c r="H195" s="85"/>
      <c r="I195" s="85"/>
      <c r="J195" s="92" t="str">
        <f t="shared" si="2"/>
        <v/>
      </c>
    </row>
    <row r="196" spans="1:10" s="52" customFormat="1" ht="12.75" x14ac:dyDescent="0.2">
      <c r="A196" s="75">
        <v>187</v>
      </c>
      <c r="B196" s="63"/>
      <c r="C196" s="60"/>
      <c r="D196" s="61"/>
      <c r="E196" s="85"/>
      <c r="F196" s="85"/>
      <c r="G196" s="85"/>
      <c r="H196" s="85"/>
      <c r="I196" s="85"/>
      <c r="J196" s="92" t="str">
        <f t="shared" si="2"/>
        <v/>
      </c>
    </row>
    <row r="197" spans="1:10" s="52" customFormat="1" ht="12.75" x14ac:dyDescent="0.2">
      <c r="A197" s="75">
        <v>188</v>
      </c>
      <c r="B197" s="63"/>
      <c r="C197" s="60"/>
      <c r="D197" s="61"/>
      <c r="E197" s="85"/>
      <c r="F197" s="85"/>
      <c r="G197" s="85"/>
      <c r="H197" s="85"/>
      <c r="I197" s="85"/>
      <c r="J197" s="92" t="str">
        <f t="shared" si="2"/>
        <v/>
      </c>
    </row>
    <row r="198" spans="1:10" s="52" customFormat="1" ht="12.75" x14ac:dyDescent="0.2">
      <c r="A198" s="75">
        <v>189</v>
      </c>
      <c r="B198" s="63"/>
      <c r="C198" s="60"/>
      <c r="D198" s="61"/>
      <c r="E198" s="85"/>
      <c r="F198" s="85"/>
      <c r="G198" s="85"/>
      <c r="H198" s="85"/>
      <c r="I198" s="85"/>
      <c r="J198" s="92" t="str">
        <f t="shared" si="2"/>
        <v/>
      </c>
    </row>
    <row r="199" spans="1:10" s="52" customFormat="1" ht="12.75" x14ac:dyDescent="0.2">
      <c r="A199" s="75">
        <v>190</v>
      </c>
      <c r="B199" s="63"/>
      <c r="C199" s="60"/>
      <c r="D199" s="61"/>
      <c r="E199" s="85"/>
      <c r="F199" s="85"/>
      <c r="G199" s="85"/>
      <c r="H199" s="85"/>
      <c r="I199" s="85"/>
      <c r="J199" s="92" t="str">
        <f t="shared" si="2"/>
        <v/>
      </c>
    </row>
    <row r="200" spans="1:10" s="52" customFormat="1" ht="12.75" x14ac:dyDescent="0.2">
      <c r="A200" s="75">
        <v>191</v>
      </c>
      <c r="B200" s="63"/>
      <c r="C200" s="60"/>
      <c r="D200" s="61"/>
      <c r="E200" s="85"/>
      <c r="F200" s="85"/>
      <c r="G200" s="85"/>
      <c r="H200" s="85"/>
      <c r="I200" s="85"/>
      <c r="J200" s="92" t="str">
        <f t="shared" si="2"/>
        <v/>
      </c>
    </row>
    <row r="201" spans="1:10" s="52" customFormat="1" ht="12.75" x14ac:dyDescent="0.2">
      <c r="A201" s="75">
        <v>192</v>
      </c>
      <c r="B201" s="63"/>
      <c r="C201" s="60"/>
      <c r="D201" s="61"/>
      <c r="E201" s="85"/>
      <c r="F201" s="85"/>
      <c r="G201" s="85"/>
      <c r="H201" s="85"/>
      <c r="I201" s="85"/>
      <c r="J201" s="92" t="str">
        <f t="shared" si="2"/>
        <v/>
      </c>
    </row>
    <row r="202" spans="1:10" s="52" customFormat="1" ht="12.75" x14ac:dyDescent="0.2">
      <c r="A202" s="75">
        <v>193</v>
      </c>
      <c r="B202" s="63"/>
      <c r="C202" s="60"/>
      <c r="D202" s="61"/>
      <c r="E202" s="85"/>
      <c r="F202" s="85"/>
      <c r="G202" s="85"/>
      <c r="H202" s="85"/>
      <c r="I202" s="85"/>
      <c r="J202" s="92" t="str">
        <f t="shared" si="2"/>
        <v/>
      </c>
    </row>
    <row r="203" spans="1:10" s="52" customFormat="1" ht="12.75" x14ac:dyDescent="0.2">
      <c r="A203" s="75">
        <v>194</v>
      </c>
      <c r="B203" s="63"/>
      <c r="C203" s="60"/>
      <c r="D203" s="61"/>
      <c r="E203" s="85"/>
      <c r="F203" s="85"/>
      <c r="G203" s="85"/>
      <c r="H203" s="85"/>
      <c r="I203" s="85"/>
      <c r="J203" s="92" t="str">
        <f t="shared" ref="J203:J266" si="3">IF(B203="","",IF(OR(E203&gt;14,F203&gt;14,G203&gt;14,H203&gt;14,I203&gt;14),"Eligible","Not Eligible"))</f>
        <v/>
      </c>
    </row>
    <row r="204" spans="1:10" s="52" customFormat="1" ht="12.75" x14ac:dyDescent="0.2">
      <c r="A204" s="75">
        <v>195</v>
      </c>
      <c r="B204" s="63"/>
      <c r="C204" s="60"/>
      <c r="D204" s="61"/>
      <c r="E204" s="85"/>
      <c r="F204" s="85"/>
      <c r="G204" s="85"/>
      <c r="H204" s="85"/>
      <c r="I204" s="85"/>
      <c r="J204" s="92" t="str">
        <f t="shared" si="3"/>
        <v/>
      </c>
    </row>
    <row r="205" spans="1:10" s="52" customFormat="1" ht="12.75" x14ac:dyDescent="0.2">
      <c r="A205" s="75">
        <v>196</v>
      </c>
      <c r="B205" s="63"/>
      <c r="C205" s="60"/>
      <c r="D205" s="61"/>
      <c r="E205" s="85"/>
      <c r="F205" s="85"/>
      <c r="G205" s="85"/>
      <c r="H205" s="85"/>
      <c r="I205" s="85"/>
      <c r="J205" s="92" t="str">
        <f t="shared" si="3"/>
        <v/>
      </c>
    </row>
    <row r="206" spans="1:10" s="52" customFormat="1" ht="12.75" x14ac:dyDescent="0.2">
      <c r="A206" s="75">
        <v>197</v>
      </c>
      <c r="B206" s="63"/>
      <c r="C206" s="60"/>
      <c r="D206" s="61"/>
      <c r="E206" s="85"/>
      <c r="F206" s="85"/>
      <c r="G206" s="85"/>
      <c r="H206" s="85"/>
      <c r="I206" s="85"/>
      <c r="J206" s="92" t="str">
        <f t="shared" si="3"/>
        <v/>
      </c>
    </row>
    <row r="207" spans="1:10" s="52" customFormat="1" ht="12.75" x14ac:dyDescent="0.2">
      <c r="A207" s="75">
        <v>198</v>
      </c>
      <c r="B207" s="63"/>
      <c r="C207" s="60"/>
      <c r="D207" s="61"/>
      <c r="E207" s="85"/>
      <c r="F207" s="85"/>
      <c r="G207" s="85"/>
      <c r="H207" s="85"/>
      <c r="I207" s="85"/>
      <c r="J207" s="92" t="str">
        <f t="shared" si="3"/>
        <v/>
      </c>
    </row>
    <row r="208" spans="1:10" s="52" customFormat="1" ht="12.75" x14ac:dyDescent="0.2">
      <c r="A208" s="75">
        <v>199</v>
      </c>
      <c r="B208" s="63"/>
      <c r="C208" s="60"/>
      <c r="D208" s="61"/>
      <c r="E208" s="85"/>
      <c r="F208" s="85"/>
      <c r="G208" s="85"/>
      <c r="H208" s="85"/>
      <c r="I208" s="85"/>
      <c r="J208" s="92" t="str">
        <f t="shared" si="3"/>
        <v/>
      </c>
    </row>
    <row r="209" spans="1:10" s="52" customFormat="1" ht="12.75" x14ac:dyDescent="0.2">
      <c r="A209" s="75">
        <v>200</v>
      </c>
      <c r="B209" s="63"/>
      <c r="C209" s="60"/>
      <c r="D209" s="61"/>
      <c r="E209" s="85"/>
      <c r="F209" s="85"/>
      <c r="G209" s="85"/>
      <c r="H209" s="85"/>
      <c r="I209" s="85"/>
      <c r="J209" s="92" t="str">
        <f t="shared" si="3"/>
        <v/>
      </c>
    </row>
    <row r="210" spans="1:10" ht="12.75" x14ac:dyDescent="0.2">
      <c r="A210" s="75">
        <v>201</v>
      </c>
      <c r="B210" s="63"/>
      <c r="C210" s="60"/>
      <c r="D210" s="61"/>
      <c r="E210" s="85"/>
      <c r="F210" s="85"/>
      <c r="G210" s="85"/>
      <c r="H210" s="85"/>
      <c r="I210" s="85"/>
      <c r="J210" s="92" t="str">
        <f t="shared" si="3"/>
        <v/>
      </c>
    </row>
    <row r="211" spans="1:10" ht="12.75" x14ac:dyDescent="0.2">
      <c r="A211" s="75">
        <v>202</v>
      </c>
      <c r="B211" s="63"/>
      <c r="C211" s="60"/>
      <c r="D211" s="61"/>
      <c r="E211" s="85"/>
      <c r="F211" s="85"/>
      <c r="G211" s="85"/>
      <c r="H211" s="85"/>
      <c r="I211" s="85"/>
      <c r="J211" s="92" t="str">
        <f t="shared" si="3"/>
        <v/>
      </c>
    </row>
    <row r="212" spans="1:10" ht="12.75" x14ac:dyDescent="0.2">
      <c r="A212" s="75">
        <v>203</v>
      </c>
      <c r="B212" s="63"/>
      <c r="C212" s="60"/>
      <c r="D212" s="61"/>
      <c r="E212" s="85"/>
      <c r="F212" s="85"/>
      <c r="G212" s="85"/>
      <c r="H212" s="85"/>
      <c r="I212" s="85"/>
      <c r="J212" s="92" t="str">
        <f t="shared" si="3"/>
        <v/>
      </c>
    </row>
    <row r="213" spans="1:10" ht="12.75" x14ac:dyDescent="0.2">
      <c r="A213" s="75">
        <v>204</v>
      </c>
      <c r="B213" s="63"/>
      <c r="C213" s="60"/>
      <c r="D213" s="61"/>
      <c r="E213" s="85"/>
      <c r="F213" s="85"/>
      <c r="G213" s="85"/>
      <c r="H213" s="85"/>
      <c r="I213" s="85"/>
      <c r="J213" s="92" t="str">
        <f t="shared" si="3"/>
        <v/>
      </c>
    </row>
    <row r="214" spans="1:10" ht="12.75" x14ac:dyDescent="0.2">
      <c r="A214" s="75">
        <v>205</v>
      </c>
      <c r="B214" s="63"/>
      <c r="C214" s="60"/>
      <c r="D214" s="61"/>
      <c r="E214" s="85"/>
      <c r="F214" s="85"/>
      <c r="G214" s="85"/>
      <c r="H214" s="85"/>
      <c r="I214" s="85"/>
      <c r="J214" s="92" t="str">
        <f t="shared" si="3"/>
        <v/>
      </c>
    </row>
    <row r="215" spans="1:10" ht="12.75" x14ac:dyDescent="0.2">
      <c r="A215" s="75">
        <v>206</v>
      </c>
      <c r="B215" s="63"/>
      <c r="C215" s="60"/>
      <c r="D215" s="61"/>
      <c r="E215" s="85"/>
      <c r="F215" s="85"/>
      <c r="G215" s="85"/>
      <c r="H215" s="85"/>
      <c r="I215" s="85"/>
      <c r="J215" s="92" t="str">
        <f t="shared" si="3"/>
        <v/>
      </c>
    </row>
    <row r="216" spans="1:10" ht="12.75" x14ac:dyDescent="0.2">
      <c r="A216" s="75">
        <v>207</v>
      </c>
      <c r="B216" s="63"/>
      <c r="C216" s="60"/>
      <c r="D216" s="61"/>
      <c r="E216" s="85"/>
      <c r="F216" s="85"/>
      <c r="G216" s="85"/>
      <c r="H216" s="85"/>
      <c r="I216" s="85"/>
      <c r="J216" s="92" t="str">
        <f t="shared" si="3"/>
        <v/>
      </c>
    </row>
    <row r="217" spans="1:10" ht="12.75" x14ac:dyDescent="0.2">
      <c r="A217" s="75">
        <v>208</v>
      </c>
      <c r="B217" s="63"/>
      <c r="C217" s="60"/>
      <c r="D217" s="61"/>
      <c r="E217" s="85"/>
      <c r="F217" s="85"/>
      <c r="G217" s="85"/>
      <c r="H217" s="85"/>
      <c r="I217" s="85"/>
      <c r="J217" s="92" t="str">
        <f t="shared" si="3"/>
        <v/>
      </c>
    </row>
    <row r="218" spans="1:10" ht="12.75" x14ac:dyDescent="0.2">
      <c r="A218" s="75">
        <v>209</v>
      </c>
      <c r="B218" s="63"/>
      <c r="C218" s="60"/>
      <c r="D218" s="61"/>
      <c r="E218" s="85"/>
      <c r="F218" s="85"/>
      <c r="G218" s="85"/>
      <c r="H218" s="85"/>
      <c r="I218" s="85"/>
      <c r="J218" s="92" t="str">
        <f t="shared" si="3"/>
        <v/>
      </c>
    </row>
    <row r="219" spans="1:10" ht="12.75" x14ac:dyDescent="0.2">
      <c r="A219" s="75">
        <v>210</v>
      </c>
      <c r="B219" s="63"/>
      <c r="C219" s="60"/>
      <c r="D219" s="61"/>
      <c r="E219" s="85"/>
      <c r="F219" s="85"/>
      <c r="G219" s="85"/>
      <c r="H219" s="85"/>
      <c r="I219" s="85"/>
      <c r="J219" s="92" t="str">
        <f t="shared" si="3"/>
        <v/>
      </c>
    </row>
    <row r="220" spans="1:10" ht="12.75" x14ac:dyDescent="0.2">
      <c r="A220" s="75">
        <v>211</v>
      </c>
      <c r="B220" s="63"/>
      <c r="C220" s="60"/>
      <c r="D220" s="61"/>
      <c r="E220" s="85"/>
      <c r="F220" s="85"/>
      <c r="G220" s="85"/>
      <c r="H220" s="85"/>
      <c r="I220" s="85"/>
      <c r="J220" s="92" t="str">
        <f t="shared" si="3"/>
        <v/>
      </c>
    </row>
    <row r="221" spans="1:10" ht="12.75" x14ac:dyDescent="0.2">
      <c r="A221" s="75">
        <v>212</v>
      </c>
      <c r="B221" s="63"/>
      <c r="C221" s="60"/>
      <c r="D221" s="61"/>
      <c r="E221" s="85"/>
      <c r="F221" s="85"/>
      <c r="G221" s="85"/>
      <c r="H221" s="85"/>
      <c r="I221" s="85"/>
      <c r="J221" s="92" t="str">
        <f t="shared" si="3"/>
        <v/>
      </c>
    </row>
    <row r="222" spans="1:10" ht="12.75" x14ac:dyDescent="0.2">
      <c r="A222" s="75">
        <v>213</v>
      </c>
      <c r="B222" s="63"/>
      <c r="C222" s="60"/>
      <c r="D222" s="61"/>
      <c r="E222" s="85"/>
      <c r="F222" s="85"/>
      <c r="G222" s="85"/>
      <c r="H222" s="85"/>
      <c r="I222" s="85"/>
      <c r="J222" s="92" t="str">
        <f t="shared" si="3"/>
        <v/>
      </c>
    </row>
    <row r="223" spans="1:10" ht="12.75" x14ac:dyDescent="0.2">
      <c r="A223" s="75">
        <v>214</v>
      </c>
      <c r="B223" s="63"/>
      <c r="C223" s="60"/>
      <c r="D223" s="61"/>
      <c r="E223" s="85"/>
      <c r="F223" s="85"/>
      <c r="G223" s="85"/>
      <c r="H223" s="85"/>
      <c r="I223" s="85"/>
      <c r="J223" s="92" t="str">
        <f t="shared" si="3"/>
        <v/>
      </c>
    </row>
    <row r="224" spans="1:10" ht="12.75" x14ac:dyDescent="0.2">
      <c r="A224" s="75">
        <v>215</v>
      </c>
      <c r="B224" s="63"/>
      <c r="C224" s="60"/>
      <c r="D224" s="61"/>
      <c r="E224" s="85"/>
      <c r="F224" s="85"/>
      <c r="G224" s="85"/>
      <c r="H224" s="85"/>
      <c r="I224" s="85"/>
      <c r="J224" s="92" t="str">
        <f t="shared" si="3"/>
        <v/>
      </c>
    </row>
    <row r="225" spans="1:10" ht="12.75" x14ac:dyDescent="0.2">
      <c r="A225" s="75">
        <v>216</v>
      </c>
      <c r="B225" s="63"/>
      <c r="C225" s="60"/>
      <c r="D225" s="61"/>
      <c r="E225" s="85"/>
      <c r="F225" s="85"/>
      <c r="G225" s="85"/>
      <c r="H225" s="85"/>
      <c r="I225" s="85"/>
      <c r="J225" s="92" t="str">
        <f t="shared" si="3"/>
        <v/>
      </c>
    </row>
    <row r="226" spans="1:10" ht="12.75" x14ac:dyDescent="0.2">
      <c r="A226" s="75">
        <v>217</v>
      </c>
      <c r="B226" s="63"/>
      <c r="C226" s="60"/>
      <c r="D226" s="61"/>
      <c r="E226" s="85"/>
      <c r="F226" s="85"/>
      <c r="G226" s="85"/>
      <c r="H226" s="85"/>
      <c r="I226" s="85"/>
      <c r="J226" s="92" t="str">
        <f t="shared" si="3"/>
        <v/>
      </c>
    </row>
    <row r="227" spans="1:10" ht="12.75" x14ac:dyDescent="0.2">
      <c r="A227" s="75">
        <v>218</v>
      </c>
      <c r="B227" s="63"/>
      <c r="C227" s="60"/>
      <c r="D227" s="61"/>
      <c r="E227" s="85"/>
      <c r="F227" s="85"/>
      <c r="G227" s="85"/>
      <c r="H227" s="85"/>
      <c r="I227" s="85"/>
      <c r="J227" s="92" t="str">
        <f t="shared" si="3"/>
        <v/>
      </c>
    </row>
    <row r="228" spans="1:10" ht="12.75" x14ac:dyDescent="0.2">
      <c r="A228" s="75">
        <v>219</v>
      </c>
      <c r="B228" s="63"/>
      <c r="C228" s="60"/>
      <c r="D228" s="61"/>
      <c r="E228" s="85"/>
      <c r="F228" s="85"/>
      <c r="G228" s="85"/>
      <c r="H228" s="85"/>
      <c r="I228" s="85"/>
      <c r="J228" s="92" t="str">
        <f t="shared" si="3"/>
        <v/>
      </c>
    </row>
    <row r="229" spans="1:10" ht="12.75" x14ac:dyDescent="0.2">
      <c r="A229" s="75">
        <v>220</v>
      </c>
      <c r="B229" s="63"/>
      <c r="C229" s="60"/>
      <c r="D229" s="61"/>
      <c r="E229" s="85"/>
      <c r="F229" s="85"/>
      <c r="G229" s="85"/>
      <c r="H229" s="85"/>
      <c r="I229" s="85"/>
      <c r="J229" s="92" t="str">
        <f t="shared" si="3"/>
        <v/>
      </c>
    </row>
    <row r="230" spans="1:10" ht="12.75" x14ac:dyDescent="0.2">
      <c r="A230" s="75">
        <v>221</v>
      </c>
      <c r="B230" s="63"/>
      <c r="C230" s="60"/>
      <c r="D230" s="61"/>
      <c r="E230" s="85"/>
      <c r="F230" s="85"/>
      <c r="G230" s="85"/>
      <c r="H230" s="85"/>
      <c r="I230" s="85"/>
      <c r="J230" s="92" t="str">
        <f t="shared" si="3"/>
        <v/>
      </c>
    </row>
    <row r="231" spans="1:10" ht="12.75" x14ac:dyDescent="0.2">
      <c r="A231" s="75">
        <v>222</v>
      </c>
      <c r="B231" s="63"/>
      <c r="C231" s="60"/>
      <c r="D231" s="61"/>
      <c r="E231" s="85"/>
      <c r="F231" s="85"/>
      <c r="G231" s="85"/>
      <c r="H231" s="85"/>
      <c r="I231" s="85"/>
      <c r="J231" s="92" t="str">
        <f t="shared" si="3"/>
        <v/>
      </c>
    </row>
    <row r="232" spans="1:10" ht="12.75" x14ac:dyDescent="0.2">
      <c r="A232" s="75">
        <v>223</v>
      </c>
      <c r="B232" s="63"/>
      <c r="C232" s="60"/>
      <c r="D232" s="61"/>
      <c r="E232" s="85"/>
      <c r="F232" s="85"/>
      <c r="G232" s="85"/>
      <c r="H232" s="85"/>
      <c r="I232" s="85"/>
      <c r="J232" s="92" t="str">
        <f t="shared" si="3"/>
        <v/>
      </c>
    </row>
    <row r="233" spans="1:10" ht="12.75" x14ac:dyDescent="0.2">
      <c r="A233" s="75">
        <v>224</v>
      </c>
      <c r="B233" s="63"/>
      <c r="C233" s="60"/>
      <c r="D233" s="61"/>
      <c r="E233" s="85"/>
      <c r="F233" s="85"/>
      <c r="G233" s="85"/>
      <c r="H233" s="85"/>
      <c r="I233" s="85"/>
      <c r="J233" s="92" t="str">
        <f t="shared" si="3"/>
        <v/>
      </c>
    </row>
    <row r="234" spans="1:10" ht="12.75" x14ac:dyDescent="0.2">
      <c r="A234" s="75">
        <v>225</v>
      </c>
      <c r="B234" s="63"/>
      <c r="C234" s="60"/>
      <c r="D234" s="61"/>
      <c r="E234" s="85"/>
      <c r="F234" s="85"/>
      <c r="G234" s="85"/>
      <c r="H234" s="85"/>
      <c r="I234" s="85"/>
      <c r="J234" s="92" t="str">
        <f t="shared" si="3"/>
        <v/>
      </c>
    </row>
    <row r="235" spans="1:10" ht="12.75" x14ac:dyDescent="0.2">
      <c r="A235" s="75">
        <v>226</v>
      </c>
      <c r="B235" s="63"/>
      <c r="C235" s="60"/>
      <c r="D235" s="61"/>
      <c r="E235" s="85"/>
      <c r="F235" s="85"/>
      <c r="G235" s="85"/>
      <c r="H235" s="85"/>
      <c r="I235" s="85"/>
      <c r="J235" s="92" t="str">
        <f t="shared" si="3"/>
        <v/>
      </c>
    </row>
    <row r="236" spans="1:10" ht="12.75" x14ac:dyDescent="0.2">
      <c r="A236" s="75">
        <v>227</v>
      </c>
      <c r="B236" s="63"/>
      <c r="C236" s="60"/>
      <c r="D236" s="61"/>
      <c r="E236" s="85"/>
      <c r="F236" s="85"/>
      <c r="G236" s="85"/>
      <c r="H236" s="85"/>
      <c r="I236" s="85"/>
      <c r="J236" s="92" t="str">
        <f t="shared" si="3"/>
        <v/>
      </c>
    </row>
    <row r="237" spans="1:10" ht="12.75" x14ac:dyDescent="0.2">
      <c r="A237" s="75">
        <v>228</v>
      </c>
      <c r="B237" s="63"/>
      <c r="C237" s="60"/>
      <c r="D237" s="61"/>
      <c r="E237" s="85"/>
      <c r="F237" s="85"/>
      <c r="G237" s="85"/>
      <c r="H237" s="85"/>
      <c r="I237" s="85"/>
      <c r="J237" s="92" t="str">
        <f t="shared" si="3"/>
        <v/>
      </c>
    </row>
    <row r="238" spans="1:10" ht="12.75" x14ac:dyDescent="0.2">
      <c r="A238" s="75">
        <v>229</v>
      </c>
      <c r="B238" s="63"/>
      <c r="C238" s="60"/>
      <c r="D238" s="61"/>
      <c r="E238" s="85"/>
      <c r="F238" s="85"/>
      <c r="G238" s="85"/>
      <c r="H238" s="85"/>
      <c r="I238" s="85"/>
      <c r="J238" s="92" t="str">
        <f t="shared" si="3"/>
        <v/>
      </c>
    </row>
    <row r="239" spans="1:10" ht="12.75" x14ac:dyDescent="0.2">
      <c r="A239" s="75">
        <v>230</v>
      </c>
      <c r="B239" s="63"/>
      <c r="C239" s="60"/>
      <c r="D239" s="61"/>
      <c r="E239" s="85"/>
      <c r="F239" s="85"/>
      <c r="G239" s="85"/>
      <c r="H239" s="85"/>
      <c r="I239" s="85"/>
      <c r="J239" s="92" t="str">
        <f t="shared" si="3"/>
        <v/>
      </c>
    </row>
    <row r="240" spans="1:10" ht="12.75" x14ac:dyDescent="0.2">
      <c r="A240" s="75">
        <v>231</v>
      </c>
      <c r="B240" s="63"/>
      <c r="C240" s="60"/>
      <c r="D240" s="61"/>
      <c r="E240" s="85"/>
      <c r="F240" s="85"/>
      <c r="G240" s="85"/>
      <c r="H240" s="85"/>
      <c r="I240" s="85"/>
      <c r="J240" s="92" t="str">
        <f t="shared" si="3"/>
        <v/>
      </c>
    </row>
    <row r="241" spans="1:10" ht="12.75" x14ac:dyDescent="0.2">
      <c r="A241" s="75">
        <v>232</v>
      </c>
      <c r="B241" s="63"/>
      <c r="C241" s="60"/>
      <c r="D241" s="61"/>
      <c r="E241" s="85"/>
      <c r="F241" s="85"/>
      <c r="G241" s="85"/>
      <c r="H241" s="85"/>
      <c r="I241" s="85"/>
      <c r="J241" s="92" t="str">
        <f t="shared" si="3"/>
        <v/>
      </c>
    </row>
    <row r="242" spans="1:10" ht="12.75" x14ac:dyDescent="0.2">
      <c r="A242" s="75">
        <v>233</v>
      </c>
      <c r="B242" s="63"/>
      <c r="C242" s="60"/>
      <c r="D242" s="61"/>
      <c r="E242" s="85"/>
      <c r="F242" s="85"/>
      <c r="G242" s="85"/>
      <c r="H242" s="85"/>
      <c r="I242" s="85"/>
      <c r="J242" s="92" t="str">
        <f t="shared" si="3"/>
        <v/>
      </c>
    </row>
    <row r="243" spans="1:10" ht="12.75" x14ac:dyDescent="0.2">
      <c r="A243" s="75">
        <v>234</v>
      </c>
      <c r="B243" s="63"/>
      <c r="C243" s="60"/>
      <c r="D243" s="61"/>
      <c r="E243" s="85"/>
      <c r="F243" s="85"/>
      <c r="G243" s="85"/>
      <c r="H243" s="85"/>
      <c r="I243" s="85"/>
      <c r="J243" s="92" t="str">
        <f t="shared" si="3"/>
        <v/>
      </c>
    </row>
    <row r="244" spans="1:10" ht="12.75" x14ac:dyDescent="0.2">
      <c r="A244" s="75">
        <v>235</v>
      </c>
      <c r="B244" s="63"/>
      <c r="C244" s="60"/>
      <c r="D244" s="61"/>
      <c r="E244" s="85"/>
      <c r="F244" s="85"/>
      <c r="G244" s="85"/>
      <c r="H244" s="85"/>
      <c r="I244" s="85"/>
      <c r="J244" s="92" t="str">
        <f t="shared" si="3"/>
        <v/>
      </c>
    </row>
    <row r="245" spans="1:10" ht="12.75" x14ac:dyDescent="0.2">
      <c r="A245" s="75">
        <v>236</v>
      </c>
      <c r="B245" s="63"/>
      <c r="C245" s="60"/>
      <c r="D245" s="61"/>
      <c r="E245" s="85"/>
      <c r="F245" s="85"/>
      <c r="G245" s="85"/>
      <c r="H245" s="85"/>
      <c r="I245" s="85"/>
      <c r="J245" s="92" t="str">
        <f t="shared" si="3"/>
        <v/>
      </c>
    </row>
    <row r="246" spans="1:10" ht="12.75" x14ac:dyDescent="0.2">
      <c r="A246" s="75">
        <v>237</v>
      </c>
      <c r="B246" s="63"/>
      <c r="C246" s="60"/>
      <c r="D246" s="61"/>
      <c r="E246" s="85"/>
      <c r="F246" s="85"/>
      <c r="G246" s="85"/>
      <c r="H246" s="85"/>
      <c r="I246" s="85"/>
      <c r="J246" s="92" t="str">
        <f t="shared" si="3"/>
        <v/>
      </c>
    </row>
    <row r="247" spans="1:10" ht="12.75" x14ac:dyDescent="0.2">
      <c r="A247" s="75">
        <v>238</v>
      </c>
      <c r="B247" s="63"/>
      <c r="C247" s="60"/>
      <c r="D247" s="61"/>
      <c r="E247" s="85"/>
      <c r="F247" s="85"/>
      <c r="G247" s="85"/>
      <c r="H247" s="85"/>
      <c r="I247" s="85"/>
      <c r="J247" s="92" t="str">
        <f t="shared" si="3"/>
        <v/>
      </c>
    </row>
    <row r="248" spans="1:10" ht="12.75" x14ac:dyDescent="0.2">
      <c r="A248" s="75">
        <v>239</v>
      </c>
      <c r="B248" s="63"/>
      <c r="C248" s="60"/>
      <c r="D248" s="61"/>
      <c r="E248" s="85"/>
      <c r="F248" s="85"/>
      <c r="G248" s="85"/>
      <c r="H248" s="85"/>
      <c r="I248" s="85"/>
      <c r="J248" s="92" t="str">
        <f t="shared" si="3"/>
        <v/>
      </c>
    </row>
    <row r="249" spans="1:10" ht="12.75" x14ac:dyDescent="0.2">
      <c r="A249" s="75">
        <v>240</v>
      </c>
      <c r="B249" s="63"/>
      <c r="C249" s="60"/>
      <c r="D249" s="61"/>
      <c r="E249" s="85"/>
      <c r="F249" s="85"/>
      <c r="G249" s="85"/>
      <c r="H249" s="85"/>
      <c r="I249" s="85"/>
      <c r="J249" s="92" t="str">
        <f t="shared" si="3"/>
        <v/>
      </c>
    </row>
    <row r="250" spans="1:10" ht="12.75" x14ac:dyDescent="0.2">
      <c r="A250" s="75">
        <v>241</v>
      </c>
      <c r="B250" s="63"/>
      <c r="C250" s="60"/>
      <c r="D250" s="61"/>
      <c r="E250" s="85"/>
      <c r="F250" s="85"/>
      <c r="G250" s="85"/>
      <c r="H250" s="85"/>
      <c r="I250" s="85"/>
      <c r="J250" s="92" t="str">
        <f t="shared" si="3"/>
        <v/>
      </c>
    </row>
    <row r="251" spans="1:10" ht="12.75" x14ac:dyDescent="0.2">
      <c r="A251" s="75">
        <v>242</v>
      </c>
      <c r="B251" s="63"/>
      <c r="C251" s="60"/>
      <c r="D251" s="61"/>
      <c r="E251" s="85"/>
      <c r="F251" s="85"/>
      <c r="G251" s="85"/>
      <c r="H251" s="85"/>
      <c r="I251" s="85"/>
      <c r="J251" s="92" t="str">
        <f t="shared" si="3"/>
        <v/>
      </c>
    </row>
    <row r="252" spans="1:10" ht="12.75" x14ac:dyDescent="0.2">
      <c r="A252" s="75">
        <v>243</v>
      </c>
      <c r="B252" s="63"/>
      <c r="C252" s="60"/>
      <c r="D252" s="61"/>
      <c r="E252" s="85"/>
      <c r="F252" s="85"/>
      <c r="G252" s="85"/>
      <c r="H252" s="85"/>
      <c r="I252" s="85"/>
      <c r="J252" s="92" t="str">
        <f t="shared" si="3"/>
        <v/>
      </c>
    </row>
    <row r="253" spans="1:10" ht="12.75" x14ac:dyDescent="0.2">
      <c r="A253" s="75">
        <v>244</v>
      </c>
      <c r="B253" s="63"/>
      <c r="C253" s="60"/>
      <c r="D253" s="61"/>
      <c r="E253" s="85"/>
      <c r="F253" s="85"/>
      <c r="G253" s="85"/>
      <c r="H253" s="85"/>
      <c r="I253" s="85"/>
      <c r="J253" s="92" t="str">
        <f t="shared" si="3"/>
        <v/>
      </c>
    </row>
    <row r="254" spans="1:10" ht="12.75" x14ac:dyDescent="0.2">
      <c r="A254" s="75">
        <v>245</v>
      </c>
      <c r="B254" s="63"/>
      <c r="C254" s="60"/>
      <c r="D254" s="61"/>
      <c r="E254" s="85"/>
      <c r="F254" s="85"/>
      <c r="G254" s="85"/>
      <c r="H254" s="85"/>
      <c r="I254" s="85"/>
      <c r="J254" s="92" t="str">
        <f t="shared" si="3"/>
        <v/>
      </c>
    </row>
    <row r="255" spans="1:10" ht="12.75" x14ac:dyDescent="0.2">
      <c r="A255" s="75">
        <v>246</v>
      </c>
      <c r="B255" s="63"/>
      <c r="C255" s="60"/>
      <c r="D255" s="61"/>
      <c r="E255" s="85"/>
      <c r="F255" s="85"/>
      <c r="G255" s="85"/>
      <c r="H255" s="85"/>
      <c r="I255" s="85"/>
      <c r="J255" s="92" t="str">
        <f t="shared" si="3"/>
        <v/>
      </c>
    </row>
    <row r="256" spans="1:10" ht="12.75" x14ac:dyDescent="0.2">
      <c r="A256" s="75">
        <v>247</v>
      </c>
      <c r="B256" s="63"/>
      <c r="C256" s="60"/>
      <c r="D256" s="61"/>
      <c r="E256" s="85"/>
      <c r="F256" s="85"/>
      <c r="G256" s="85"/>
      <c r="H256" s="85"/>
      <c r="I256" s="85"/>
      <c r="J256" s="92" t="str">
        <f t="shared" si="3"/>
        <v/>
      </c>
    </row>
    <row r="257" spans="1:10" ht="12.75" x14ac:dyDescent="0.2">
      <c r="A257" s="75">
        <v>248</v>
      </c>
      <c r="B257" s="63"/>
      <c r="C257" s="60"/>
      <c r="D257" s="61"/>
      <c r="E257" s="85"/>
      <c r="F257" s="85"/>
      <c r="G257" s="85"/>
      <c r="H257" s="85"/>
      <c r="I257" s="85"/>
      <c r="J257" s="92" t="str">
        <f t="shared" si="3"/>
        <v/>
      </c>
    </row>
    <row r="258" spans="1:10" ht="12.75" x14ac:dyDescent="0.2">
      <c r="A258" s="75">
        <v>249</v>
      </c>
      <c r="B258" s="63"/>
      <c r="C258" s="60"/>
      <c r="D258" s="61"/>
      <c r="E258" s="85"/>
      <c r="F258" s="85"/>
      <c r="G258" s="85"/>
      <c r="H258" s="85"/>
      <c r="I258" s="85"/>
      <c r="J258" s="92" t="str">
        <f t="shared" si="3"/>
        <v/>
      </c>
    </row>
    <row r="259" spans="1:10" ht="12.75" x14ac:dyDescent="0.2">
      <c r="A259" s="75">
        <v>250</v>
      </c>
      <c r="B259" s="63"/>
      <c r="C259" s="60"/>
      <c r="D259" s="61"/>
      <c r="E259" s="85"/>
      <c r="F259" s="85"/>
      <c r="G259" s="85"/>
      <c r="H259" s="85"/>
      <c r="I259" s="85"/>
      <c r="J259" s="92" t="str">
        <f t="shared" si="3"/>
        <v/>
      </c>
    </row>
    <row r="260" spans="1:10" ht="12.75" x14ac:dyDescent="0.2">
      <c r="A260" s="75">
        <v>251</v>
      </c>
      <c r="B260" s="63"/>
      <c r="C260" s="60"/>
      <c r="D260" s="61"/>
      <c r="E260" s="85"/>
      <c r="F260" s="85"/>
      <c r="G260" s="85"/>
      <c r="H260" s="85"/>
      <c r="I260" s="85"/>
      <c r="J260" s="92" t="str">
        <f t="shared" si="3"/>
        <v/>
      </c>
    </row>
    <row r="261" spans="1:10" ht="12.75" x14ac:dyDescent="0.2">
      <c r="A261" s="75">
        <v>252</v>
      </c>
      <c r="B261" s="63"/>
      <c r="C261" s="60"/>
      <c r="D261" s="61"/>
      <c r="E261" s="85"/>
      <c r="F261" s="85"/>
      <c r="G261" s="85"/>
      <c r="H261" s="85"/>
      <c r="I261" s="85"/>
      <c r="J261" s="92" t="str">
        <f t="shared" si="3"/>
        <v/>
      </c>
    </row>
    <row r="262" spans="1:10" ht="12.75" x14ac:dyDescent="0.2">
      <c r="A262" s="75">
        <v>253</v>
      </c>
      <c r="B262" s="63"/>
      <c r="C262" s="60"/>
      <c r="D262" s="61"/>
      <c r="E262" s="85"/>
      <c r="F262" s="85"/>
      <c r="G262" s="85"/>
      <c r="H262" s="85"/>
      <c r="I262" s="85"/>
      <c r="J262" s="92" t="str">
        <f t="shared" si="3"/>
        <v/>
      </c>
    </row>
    <row r="263" spans="1:10" ht="12.75" x14ac:dyDescent="0.2">
      <c r="A263" s="75">
        <v>254</v>
      </c>
      <c r="B263" s="63"/>
      <c r="C263" s="60"/>
      <c r="D263" s="61"/>
      <c r="E263" s="85"/>
      <c r="F263" s="85"/>
      <c r="G263" s="85"/>
      <c r="H263" s="85"/>
      <c r="I263" s="85"/>
      <c r="J263" s="92" t="str">
        <f t="shared" si="3"/>
        <v/>
      </c>
    </row>
    <row r="264" spans="1:10" ht="12.75" x14ac:dyDescent="0.2">
      <c r="A264" s="75">
        <v>255</v>
      </c>
      <c r="B264" s="63"/>
      <c r="C264" s="60"/>
      <c r="D264" s="61"/>
      <c r="E264" s="85"/>
      <c r="F264" s="85"/>
      <c r="G264" s="85"/>
      <c r="H264" s="85"/>
      <c r="I264" s="85"/>
      <c r="J264" s="92" t="str">
        <f t="shared" si="3"/>
        <v/>
      </c>
    </row>
    <row r="265" spans="1:10" ht="12.75" x14ac:dyDescent="0.2">
      <c r="A265" s="75">
        <v>256</v>
      </c>
      <c r="B265" s="63"/>
      <c r="C265" s="60"/>
      <c r="D265" s="61"/>
      <c r="E265" s="85"/>
      <c r="F265" s="85"/>
      <c r="G265" s="85"/>
      <c r="H265" s="85"/>
      <c r="I265" s="85"/>
      <c r="J265" s="92" t="str">
        <f t="shared" si="3"/>
        <v/>
      </c>
    </row>
    <row r="266" spans="1:10" ht="12.75" x14ac:dyDescent="0.2">
      <c r="A266" s="75">
        <v>257</v>
      </c>
      <c r="B266" s="63"/>
      <c r="C266" s="60"/>
      <c r="D266" s="61"/>
      <c r="E266" s="85"/>
      <c r="F266" s="85"/>
      <c r="G266" s="85"/>
      <c r="H266" s="85"/>
      <c r="I266" s="85"/>
      <c r="J266" s="92" t="str">
        <f t="shared" si="3"/>
        <v/>
      </c>
    </row>
    <row r="267" spans="1:10" ht="12.75" x14ac:dyDescent="0.2">
      <c r="A267" s="75">
        <v>258</v>
      </c>
      <c r="B267" s="63"/>
      <c r="C267" s="60"/>
      <c r="D267" s="61"/>
      <c r="E267" s="85"/>
      <c r="F267" s="85"/>
      <c r="G267" s="85"/>
      <c r="H267" s="85"/>
      <c r="I267" s="85"/>
      <c r="J267" s="92" t="str">
        <f t="shared" ref="J267:J330" si="4">IF(B267="","",IF(OR(E267&gt;14,F267&gt;14,G267&gt;14,H267&gt;14,I267&gt;14),"Eligible","Not Eligible"))</f>
        <v/>
      </c>
    </row>
    <row r="268" spans="1:10" ht="12.75" x14ac:dyDescent="0.2">
      <c r="A268" s="75">
        <v>259</v>
      </c>
      <c r="B268" s="63"/>
      <c r="C268" s="60"/>
      <c r="D268" s="61"/>
      <c r="E268" s="85"/>
      <c r="F268" s="85"/>
      <c r="G268" s="85"/>
      <c r="H268" s="85"/>
      <c r="I268" s="85"/>
      <c r="J268" s="92" t="str">
        <f t="shared" si="4"/>
        <v/>
      </c>
    </row>
    <row r="269" spans="1:10" ht="12.75" x14ac:dyDescent="0.2">
      <c r="A269" s="75">
        <v>260</v>
      </c>
      <c r="B269" s="63"/>
      <c r="C269" s="60"/>
      <c r="D269" s="61"/>
      <c r="E269" s="85"/>
      <c r="F269" s="85"/>
      <c r="G269" s="85"/>
      <c r="H269" s="85"/>
      <c r="I269" s="85"/>
      <c r="J269" s="92" t="str">
        <f t="shared" si="4"/>
        <v/>
      </c>
    </row>
    <row r="270" spans="1:10" ht="12.75" x14ac:dyDescent="0.2">
      <c r="A270" s="75">
        <v>261</v>
      </c>
      <c r="B270" s="63"/>
      <c r="C270" s="60"/>
      <c r="D270" s="61"/>
      <c r="E270" s="85"/>
      <c r="F270" s="85"/>
      <c r="G270" s="85"/>
      <c r="H270" s="85"/>
      <c r="I270" s="85"/>
      <c r="J270" s="92" t="str">
        <f t="shared" si="4"/>
        <v/>
      </c>
    </row>
    <row r="271" spans="1:10" ht="12.75" x14ac:dyDescent="0.2">
      <c r="A271" s="75">
        <v>262</v>
      </c>
      <c r="B271" s="63"/>
      <c r="C271" s="60"/>
      <c r="D271" s="61"/>
      <c r="E271" s="85"/>
      <c r="F271" s="85"/>
      <c r="G271" s="85"/>
      <c r="H271" s="85"/>
      <c r="I271" s="85"/>
      <c r="J271" s="92" t="str">
        <f t="shared" si="4"/>
        <v/>
      </c>
    </row>
    <row r="272" spans="1:10" ht="12.75" x14ac:dyDescent="0.2">
      <c r="A272" s="75">
        <v>263</v>
      </c>
      <c r="B272" s="63"/>
      <c r="C272" s="60"/>
      <c r="D272" s="61"/>
      <c r="E272" s="85"/>
      <c r="F272" s="85"/>
      <c r="G272" s="85"/>
      <c r="H272" s="85"/>
      <c r="I272" s="85"/>
      <c r="J272" s="92" t="str">
        <f t="shared" si="4"/>
        <v/>
      </c>
    </row>
    <row r="273" spans="1:10" ht="12.75" x14ac:dyDescent="0.2">
      <c r="A273" s="75">
        <v>264</v>
      </c>
      <c r="B273" s="63"/>
      <c r="C273" s="60"/>
      <c r="D273" s="61"/>
      <c r="E273" s="85"/>
      <c r="F273" s="85"/>
      <c r="G273" s="85"/>
      <c r="H273" s="85"/>
      <c r="I273" s="85"/>
      <c r="J273" s="92" t="str">
        <f t="shared" si="4"/>
        <v/>
      </c>
    </row>
    <row r="274" spans="1:10" ht="12.75" x14ac:dyDescent="0.2">
      <c r="A274" s="75">
        <v>265</v>
      </c>
      <c r="B274" s="63"/>
      <c r="C274" s="60"/>
      <c r="D274" s="61"/>
      <c r="E274" s="85"/>
      <c r="F274" s="85"/>
      <c r="G274" s="85"/>
      <c r="H274" s="85"/>
      <c r="I274" s="85"/>
      <c r="J274" s="92" t="str">
        <f t="shared" si="4"/>
        <v/>
      </c>
    </row>
    <row r="275" spans="1:10" ht="12.75" x14ac:dyDescent="0.2">
      <c r="A275" s="75">
        <v>266</v>
      </c>
      <c r="B275" s="63"/>
      <c r="C275" s="60"/>
      <c r="D275" s="61"/>
      <c r="E275" s="85"/>
      <c r="F275" s="85"/>
      <c r="G275" s="85"/>
      <c r="H275" s="85"/>
      <c r="I275" s="85"/>
      <c r="J275" s="92" t="str">
        <f t="shared" si="4"/>
        <v/>
      </c>
    </row>
    <row r="276" spans="1:10" ht="12.75" x14ac:dyDescent="0.2">
      <c r="A276" s="75">
        <v>267</v>
      </c>
      <c r="B276" s="63"/>
      <c r="C276" s="60"/>
      <c r="D276" s="61"/>
      <c r="E276" s="85"/>
      <c r="F276" s="85"/>
      <c r="G276" s="85"/>
      <c r="H276" s="85"/>
      <c r="I276" s="85"/>
      <c r="J276" s="92" t="str">
        <f t="shared" si="4"/>
        <v/>
      </c>
    </row>
    <row r="277" spans="1:10" ht="12.75" x14ac:dyDescent="0.2">
      <c r="A277" s="75">
        <v>268</v>
      </c>
      <c r="B277" s="63"/>
      <c r="C277" s="60"/>
      <c r="D277" s="61"/>
      <c r="E277" s="85"/>
      <c r="F277" s="85"/>
      <c r="G277" s="85"/>
      <c r="H277" s="85"/>
      <c r="I277" s="85"/>
      <c r="J277" s="92" t="str">
        <f t="shared" si="4"/>
        <v/>
      </c>
    </row>
    <row r="278" spans="1:10" ht="12.75" x14ac:dyDescent="0.2">
      <c r="A278" s="75">
        <v>269</v>
      </c>
      <c r="B278" s="63"/>
      <c r="C278" s="60"/>
      <c r="D278" s="61"/>
      <c r="E278" s="85"/>
      <c r="F278" s="85"/>
      <c r="G278" s="85"/>
      <c r="H278" s="85"/>
      <c r="I278" s="85"/>
      <c r="J278" s="92" t="str">
        <f t="shared" si="4"/>
        <v/>
      </c>
    </row>
    <row r="279" spans="1:10" ht="12.75" x14ac:dyDescent="0.2">
      <c r="A279" s="75">
        <v>270</v>
      </c>
      <c r="B279" s="63"/>
      <c r="C279" s="60"/>
      <c r="D279" s="61"/>
      <c r="E279" s="85"/>
      <c r="F279" s="85"/>
      <c r="G279" s="85"/>
      <c r="H279" s="85"/>
      <c r="I279" s="85"/>
      <c r="J279" s="92" t="str">
        <f t="shared" si="4"/>
        <v/>
      </c>
    </row>
    <row r="280" spans="1:10" ht="12.75" x14ac:dyDescent="0.2">
      <c r="A280" s="75">
        <v>271</v>
      </c>
      <c r="B280" s="63"/>
      <c r="C280" s="60"/>
      <c r="D280" s="61"/>
      <c r="E280" s="85"/>
      <c r="F280" s="85"/>
      <c r="G280" s="85"/>
      <c r="H280" s="85"/>
      <c r="I280" s="85"/>
      <c r="J280" s="92" t="str">
        <f t="shared" si="4"/>
        <v/>
      </c>
    </row>
    <row r="281" spans="1:10" ht="12.75" x14ac:dyDescent="0.2">
      <c r="A281" s="75">
        <v>272</v>
      </c>
      <c r="B281" s="63"/>
      <c r="C281" s="60"/>
      <c r="D281" s="61"/>
      <c r="E281" s="85"/>
      <c r="F281" s="85"/>
      <c r="G281" s="85"/>
      <c r="H281" s="85"/>
      <c r="I281" s="85"/>
      <c r="J281" s="92" t="str">
        <f t="shared" si="4"/>
        <v/>
      </c>
    </row>
    <row r="282" spans="1:10" ht="12.75" x14ac:dyDescent="0.2">
      <c r="A282" s="75">
        <v>273</v>
      </c>
      <c r="B282" s="63"/>
      <c r="C282" s="60"/>
      <c r="D282" s="61"/>
      <c r="E282" s="85"/>
      <c r="F282" s="85"/>
      <c r="G282" s="85"/>
      <c r="H282" s="85"/>
      <c r="I282" s="85"/>
      <c r="J282" s="92" t="str">
        <f t="shared" si="4"/>
        <v/>
      </c>
    </row>
    <row r="283" spans="1:10" ht="12.75" x14ac:dyDescent="0.2">
      <c r="A283" s="75">
        <v>274</v>
      </c>
      <c r="B283" s="63"/>
      <c r="C283" s="60"/>
      <c r="D283" s="61"/>
      <c r="E283" s="85"/>
      <c r="F283" s="85"/>
      <c r="G283" s="85"/>
      <c r="H283" s="85"/>
      <c r="I283" s="85"/>
      <c r="J283" s="92" t="str">
        <f t="shared" si="4"/>
        <v/>
      </c>
    </row>
    <row r="284" spans="1:10" ht="12.75" x14ac:dyDescent="0.2">
      <c r="A284" s="75">
        <v>275</v>
      </c>
      <c r="B284" s="63"/>
      <c r="C284" s="60"/>
      <c r="D284" s="61"/>
      <c r="E284" s="85"/>
      <c r="F284" s="85"/>
      <c r="G284" s="85"/>
      <c r="H284" s="85"/>
      <c r="I284" s="85"/>
      <c r="J284" s="92" t="str">
        <f t="shared" si="4"/>
        <v/>
      </c>
    </row>
    <row r="285" spans="1:10" ht="12.75" x14ac:dyDescent="0.2">
      <c r="A285" s="75">
        <v>276</v>
      </c>
      <c r="B285" s="63"/>
      <c r="C285" s="60"/>
      <c r="D285" s="61"/>
      <c r="E285" s="85"/>
      <c r="F285" s="85"/>
      <c r="G285" s="85"/>
      <c r="H285" s="85"/>
      <c r="I285" s="85"/>
      <c r="J285" s="92" t="str">
        <f t="shared" si="4"/>
        <v/>
      </c>
    </row>
    <row r="286" spans="1:10" ht="12.75" x14ac:dyDescent="0.2">
      <c r="A286" s="75">
        <v>277</v>
      </c>
      <c r="B286" s="63"/>
      <c r="C286" s="60"/>
      <c r="D286" s="61"/>
      <c r="E286" s="85"/>
      <c r="F286" s="85"/>
      <c r="G286" s="85"/>
      <c r="H286" s="85"/>
      <c r="I286" s="85"/>
      <c r="J286" s="92" t="str">
        <f t="shared" si="4"/>
        <v/>
      </c>
    </row>
    <row r="287" spans="1:10" ht="12.75" x14ac:dyDescent="0.2">
      <c r="A287" s="75">
        <v>278</v>
      </c>
      <c r="B287" s="63"/>
      <c r="C287" s="60"/>
      <c r="D287" s="61"/>
      <c r="E287" s="85"/>
      <c r="F287" s="85"/>
      <c r="G287" s="85"/>
      <c r="H287" s="85"/>
      <c r="I287" s="85"/>
      <c r="J287" s="92" t="str">
        <f t="shared" si="4"/>
        <v/>
      </c>
    </row>
    <row r="288" spans="1:10" ht="12.75" x14ac:dyDescent="0.2">
      <c r="A288" s="75">
        <v>279</v>
      </c>
      <c r="B288" s="63"/>
      <c r="C288" s="60"/>
      <c r="D288" s="61"/>
      <c r="E288" s="85"/>
      <c r="F288" s="85"/>
      <c r="G288" s="85"/>
      <c r="H288" s="85"/>
      <c r="I288" s="85"/>
      <c r="J288" s="92" t="str">
        <f t="shared" si="4"/>
        <v/>
      </c>
    </row>
    <row r="289" spans="1:10" ht="12.75" x14ac:dyDescent="0.2">
      <c r="A289" s="75">
        <v>280</v>
      </c>
      <c r="B289" s="63"/>
      <c r="C289" s="60"/>
      <c r="D289" s="61"/>
      <c r="E289" s="85"/>
      <c r="F289" s="85"/>
      <c r="G289" s="85"/>
      <c r="H289" s="85"/>
      <c r="I289" s="85"/>
      <c r="J289" s="92" t="str">
        <f t="shared" si="4"/>
        <v/>
      </c>
    </row>
    <row r="290" spans="1:10" ht="12.75" x14ac:dyDescent="0.2">
      <c r="A290" s="75">
        <v>281</v>
      </c>
      <c r="B290" s="63"/>
      <c r="C290" s="60"/>
      <c r="D290" s="61"/>
      <c r="E290" s="85"/>
      <c r="F290" s="85"/>
      <c r="G290" s="85"/>
      <c r="H290" s="85"/>
      <c r="I290" s="85"/>
      <c r="J290" s="92" t="str">
        <f t="shared" si="4"/>
        <v/>
      </c>
    </row>
    <row r="291" spans="1:10" ht="12.75" x14ac:dyDescent="0.2">
      <c r="A291" s="75">
        <v>282</v>
      </c>
      <c r="B291" s="63"/>
      <c r="C291" s="60"/>
      <c r="D291" s="61"/>
      <c r="E291" s="85"/>
      <c r="F291" s="85"/>
      <c r="G291" s="85"/>
      <c r="H291" s="85"/>
      <c r="I291" s="85"/>
      <c r="J291" s="92" t="str">
        <f t="shared" si="4"/>
        <v/>
      </c>
    </row>
    <row r="292" spans="1:10" ht="12.75" x14ac:dyDescent="0.2">
      <c r="A292" s="75">
        <v>283</v>
      </c>
      <c r="B292" s="63"/>
      <c r="C292" s="60"/>
      <c r="D292" s="61"/>
      <c r="E292" s="85"/>
      <c r="F292" s="85"/>
      <c r="G292" s="85"/>
      <c r="H292" s="85"/>
      <c r="I292" s="85"/>
      <c r="J292" s="92" t="str">
        <f t="shared" si="4"/>
        <v/>
      </c>
    </row>
    <row r="293" spans="1:10" ht="12.75" x14ac:dyDescent="0.2">
      <c r="A293" s="75">
        <v>284</v>
      </c>
      <c r="B293" s="63"/>
      <c r="C293" s="60"/>
      <c r="D293" s="61"/>
      <c r="E293" s="85"/>
      <c r="F293" s="85"/>
      <c r="G293" s="85"/>
      <c r="H293" s="85"/>
      <c r="I293" s="85"/>
      <c r="J293" s="92" t="str">
        <f t="shared" si="4"/>
        <v/>
      </c>
    </row>
    <row r="294" spans="1:10" ht="12.75" x14ac:dyDescent="0.2">
      <c r="A294" s="75">
        <v>285</v>
      </c>
      <c r="B294" s="63"/>
      <c r="C294" s="60"/>
      <c r="D294" s="61"/>
      <c r="E294" s="85"/>
      <c r="F294" s="85"/>
      <c r="G294" s="85"/>
      <c r="H294" s="85"/>
      <c r="I294" s="85"/>
      <c r="J294" s="92" t="str">
        <f t="shared" si="4"/>
        <v/>
      </c>
    </row>
    <row r="295" spans="1:10" ht="12.75" x14ac:dyDescent="0.2">
      <c r="A295" s="75">
        <v>286</v>
      </c>
      <c r="B295" s="63"/>
      <c r="C295" s="60"/>
      <c r="D295" s="61"/>
      <c r="E295" s="85"/>
      <c r="F295" s="85"/>
      <c r="G295" s="85"/>
      <c r="H295" s="85"/>
      <c r="I295" s="85"/>
      <c r="J295" s="92" t="str">
        <f t="shared" si="4"/>
        <v/>
      </c>
    </row>
    <row r="296" spans="1:10" ht="12.75" x14ac:dyDescent="0.2">
      <c r="A296" s="75">
        <v>287</v>
      </c>
      <c r="B296" s="63"/>
      <c r="C296" s="60"/>
      <c r="D296" s="61"/>
      <c r="E296" s="85"/>
      <c r="F296" s="85"/>
      <c r="G296" s="85"/>
      <c r="H296" s="85"/>
      <c r="I296" s="85"/>
      <c r="J296" s="92" t="str">
        <f t="shared" si="4"/>
        <v/>
      </c>
    </row>
    <row r="297" spans="1:10" ht="12.75" x14ac:dyDescent="0.2">
      <c r="A297" s="75">
        <v>288</v>
      </c>
      <c r="B297" s="63"/>
      <c r="C297" s="60"/>
      <c r="D297" s="61"/>
      <c r="E297" s="85"/>
      <c r="F297" s="85"/>
      <c r="G297" s="85"/>
      <c r="H297" s="85"/>
      <c r="I297" s="85"/>
      <c r="J297" s="92" t="str">
        <f t="shared" si="4"/>
        <v/>
      </c>
    </row>
    <row r="298" spans="1:10" ht="12.75" x14ac:dyDescent="0.2">
      <c r="A298" s="75">
        <v>289</v>
      </c>
      <c r="B298" s="63"/>
      <c r="C298" s="60"/>
      <c r="D298" s="61"/>
      <c r="E298" s="85"/>
      <c r="F298" s="85"/>
      <c r="G298" s="85"/>
      <c r="H298" s="85"/>
      <c r="I298" s="85"/>
      <c r="J298" s="92" t="str">
        <f t="shared" si="4"/>
        <v/>
      </c>
    </row>
    <row r="299" spans="1:10" ht="12.75" x14ac:dyDescent="0.2">
      <c r="A299" s="75">
        <v>290</v>
      </c>
      <c r="B299" s="63"/>
      <c r="C299" s="60"/>
      <c r="D299" s="61"/>
      <c r="E299" s="85"/>
      <c r="F299" s="85"/>
      <c r="G299" s="85"/>
      <c r="H299" s="85"/>
      <c r="I299" s="85"/>
      <c r="J299" s="92" t="str">
        <f t="shared" si="4"/>
        <v/>
      </c>
    </row>
    <row r="300" spans="1:10" ht="12.75" x14ac:dyDescent="0.2">
      <c r="A300" s="75">
        <v>291</v>
      </c>
      <c r="B300" s="63"/>
      <c r="C300" s="60"/>
      <c r="D300" s="61"/>
      <c r="E300" s="85"/>
      <c r="F300" s="85"/>
      <c r="G300" s="85"/>
      <c r="H300" s="85"/>
      <c r="I300" s="85"/>
      <c r="J300" s="92" t="str">
        <f t="shared" si="4"/>
        <v/>
      </c>
    </row>
    <row r="301" spans="1:10" ht="12.75" x14ac:dyDescent="0.2">
      <c r="A301" s="75">
        <v>292</v>
      </c>
      <c r="B301" s="63"/>
      <c r="C301" s="60"/>
      <c r="D301" s="61"/>
      <c r="E301" s="85"/>
      <c r="F301" s="85"/>
      <c r="G301" s="85"/>
      <c r="H301" s="85"/>
      <c r="I301" s="85"/>
      <c r="J301" s="92" t="str">
        <f t="shared" si="4"/>
        <v/>
      </c>
    </row>
    <row r="302" spans="1:10" ht="12.75" x14ac:dyDescent="0.2">
      <c r="A302" s="75">
        <v>293</v>
      </c>
      <c r="B302" s="63"/>
      <c r="C302" s="60"/>
      <c r="D302" s="61"/>
      <c r="E302" s="85"/>
      <c r="F302" s="85"/>
      <c r="G302" s="85"/>
      <c r="H302" s="85"/>
      <c r="I302" s="85"/>
      <c r="J302" s="92" t="str">
        <f t="shared" si="4"/>
        <v/>
      </c>
    </row>
    <row r="303" spans="1:10" ht="12.75" x14ac:dyDescent="0.2">
      <c r="A303" s="75">
        <v>294</v>
      </c>
      <c r="B303" s="63"/>
      <c r="C303" s="60"/>
      <c r="D303" s="61"/>
      <c r="E303" s="85"/>
      <c r="F303" s="85"/>
      <c r="G303" s="85"/>
      <c r="H303" s="85"/>
      <c r="I303" s="85"/>
      <c r="J303" s="92" t="str">
        <f t="shared" si="4"/>
        <v/>
      </c>
    </row>
    <row r="304" spans="1:10" ht="12.75" x14ac:dyDescent="0.2">
      <c r="A304" s="75">
        <v>295</v>
      </c>
      <c r="B304" s="63"/>
      <c r="C304" s="60"/>
      <c r="D304" s="61"/>
      <c r="E304" s="85"/>
      <c r="F304" s="85"/>
      <c r="G304" s="85"/>
      <c r="H304" s="85"/>
      <c r="I304" s="85"/>
      <c r="J304" s="92" t="str">
        <f t="shared" si="4"/>
        <v/>
      </c>
    </row>
    <row r="305" spans="1:10" ht="12.75" x14ac:dyDescent="0.2">
      <c r="A305" s="75">
        <v>296</v>
      </c>
      <c r="B305" s="63"/>
      <c r="C305" s="60"/>
      <c r="D305" s="61"/>
      <c r="E305" s="85"/>
      <c r="F305" s="85"/>
      <c r="G305" s="85"/>
      <c r="H305" s="85"/>
      <c r="I305" s="85"/>
      <c r="J305" s="92" t="str">
        <f t="shared" si="4"/>
        <v/>
      </c>
    </row>
    <row r="306" spans="1:10" ht="12.75" x14ac:dyDescent="0.2">
      <c r="A306" s="75">
        <v>297</v>
      </c>
      <c r="B306" s="63"/>
      <c r="C306" s="60"/>
      <c r="D306" s="61"/>
      <c r="E306" s="85"/>
      <c r="F306" s="85"/>
      <c r="G306" s="85"/>
      <c r="H306" s="85"/>
      <c r="I306" s="85"/>
      <c r="J306" s="92" t="str">
        <f t="shared" si="4"/>
        <v/>
      </c>
    </row>
    <row r="307" spans="1:10" ht="12.75" x14ac:dyDescent="0.2">
      <c r="A307" s="75">
        <v>298</v>
      </c>
      <c r="B307" s="63"/>
      <c r="C307" s="60"/>
      <c r="D307" s="61"/>
      <c r="E307" s="85"/>
      <c r="F307" s="85"/>
      <c r="G307" s="85"/>
      <c r="H307" s="85"/>
      <c r="I307" s="85"/>
      <c r="J307" s="92" t="str">
        <f t="shared" si="4"/>
        <v/>
      </c>
    </row>
    <row r="308" spans="1:10" ht="12.75" x14ac:dyDescent="0.2">
      <c r="A308" s="75">
        <v>299</v>
      </c>
      <c r="B308" s="63"/>
      <c r="C308" s="60"/>
      <c r="D308" s="61"/>
      <c r="E308" s="85"/>
      <c r="F308" s="85"/>
      <c r="G308" s="85"/>
      <c r="H308" s="85"/>
      <c r="I308" s="85"/>
      <c r="J308" s="92" t="str">
        <f t="shared" si="4"/>
        <v/>
      </c>
    </row>
    <row r="309" spans="1:10" ht="12.75" x14ac:dyDescent="0.2">
      <c r="A309" s="75">
        <v>300</v>
      </c>
      <c r="B309" s="63"/>
      <c r="C309" s="60"/>
      <c r="D309" s="61"/>
      <c r="E309" s="85"/>
      <c r="F309" s="85"/>
      <c r="G309" s="85"/>
      <c r="H309" s="85"/>
      <c r="I309" s="85"/>
      <c r="J309" s="92" t="str">
        <f t="shared" si="4"/>
        <v/>
      </c>
    </row>
    <row r="310" spans="1:10" ht="12.75" x14ac:dyDescent="0.2">
      <c r="A310" s="75">
        <v>301</v>
      </c>
      <c r="B310" s="63"/>
      <c r="C310" s="60"/>
      <c r="D310" s="61"/>
      <c r="E310" s="85"/>
      <c r="F310" s="85"/>
      <c r="G310" s="85"/>
      <c r="H310" s="85"/>
      <c r="I310" s="85"/>
      <c r="J310" s="92" t="str">
        <f t="shared" si="4"/>
        <v/>
      </c>
    </row>
    <row r="311" spans="1:10" ht="12.75" x14ac:dyDescent="0.2">
      <c r="A311" s="75">
        <v>302</v>
      </c>
      <c r="B311" s="63"/>
      <c r="C311" s="60"/>
      <c r="D311" s="61"/>
      <c r="E311" s="85"/>
      <c r="F311" s="85"/>
      <c r="G311" s="85"/>
      <c r="H311" s="85"/>
      <c r="I311" s="85"/>
      <c r="J311" s="92" t="str">
        <f t="shared" si="4"/>
        <v/>
      </c>
    </row>
    <row r="312" spans="1:10" ht="12.75" x14ac:dyDescent="0.2">
      <c r="A312" s="75">
        <v>303</v>
      </c>
      <c r="B312" s="63"/>
      <c r="C312" s="60"/>
      <c r="D312" s="61"/>
      <c r="E312" s="85"/>
      <c r="F312" s="85"/>
      <c r="G312" s="85"/>
      <c r="H312" s="85"/>
      <c r="I312" s="85"/>
      <c r="J312" s="92" t="str">
        <f t="shared" si="4"/>
        <v/>
      </c>
    </row>
    <row r="313" spans="1:10" ht="12.75" x14ac:dyDescent="0.2">
      <c r="A313" s="75">
        <v>304</v>
      </c>
      <c r="B313" s="63"/>
      <c r="C313" s="60"/>
      <c r="D313" s="61"/>
      <c r="E313" s="85"/>
      <c r="F313" s="85"/>
      <c r="G313" s="85"/>
      <c r="H313" s="85"/>
      <c r="I313" s="85"/>
      <c r="J313" s="92" t="str">
        <f t="shared" si="4"/>
        <v/>
      </c>
    </row>
    <row r="314" spans="1:10" ht="12.75" x14ac:dyDescent="0.2">
      <c r="A314" s="75">
        <v>305</v>
      </c>
      <c r="B314" s="63"/>
      <c r="C314" s="60"/>
      <c r="D314" s="61"/>
      <c r="E314" s="85"/>
      <c r="F314" s="85"/>
      <c r="G314" s="85"/>
      <c r="H314" s="85"/>
      <c r="I314" s="85"/>
      <c r="J314" s="92" t="str">
        <f t="shared" si="4"/>
        <v/>
      </c>
    </row>
    <row r="315" spans="1:10" ht="12.75" x14ac:dyDescent="0.2">
      <c r="A315" s="75">
        <v>306</v>
      </c>
      <c r="B315" s="63"/>
      <c r="C315" s="60"/>
      <c r="D315" s="61"/>
      <c r="E315" s="85"/>
      <c r="F315" s="85"/>
      <c r="G315" s="85"/>
      <c r="H315" s="85"/>
      <c r="I315" s="85"/>
      <c r="J315" s="92" t="str">
        <f t="shared" si="4"/>
        <v/>
      </c>
    </row>
    <row r="316" spans="1:10" ht="12.75" x14ac:dyDescent="0.2">
      <c r="A316" s="75">
        <v>307</v>
      </c>
      <c r="B316" s="63"/>
      <c r="C316" s="60"/>
      <c r="D316" s="61"/>
      <c r="E316" s="85"/>
      <c r="F316" s="85"/>
      <c r="G316" s="85"/>
      <c r="H316" s="85"/>
      <c r="I316" s="85"/>
      <c r="J316" s="92" t="str">
        <f t="shared" si="4"/>
        <v/>
      </c>
    </row>
    <row r="317" spans="1:10" ht="12.75" x14ac:dyDescent="0.2">
      <c r="A317" s="75">
        <v>308</v>
      </c>
      <c r="B317" s="63"/>
      <c r="C317" s="60"/>
      <c r="D317" s="61"/>
      <c r="E317" s="85"/>
      <c r="F317" s="85"/>
      <c r="G317" s="85"/>
      <c r="H317" s="85"/>
      <c r="I317" s="85"/>
      <c r="J317" s="92" t="str">
        <f t="shared" si="4"/>
        <v/>
      </c>
    </row>
    <row r="318" spans="1:10" ht="12.75" x14ac:dyDescent="0.2">
      <c r="A318" s="75">
        <v>309</v>
      </c>
      <c r="B318" s="63"/>
      <c r="C318" s="60"/>
      <c r="D318" s="61"/>
      <c r="E318" s="85"/>
      <c r="F318" s="85"/>
      <c r="G318" s="85"/>
      <c r="H318" s="85"/>
      <c r="I318" s="85"/>
      <c r="J318" s="92" t="str">
        <f t="shared" si="4"/>
        <v/>
      </c>
    </row>
    <row r="319" spans="1:10" ht="12.75" x14ac:dyDescent="0.2">
      <c r="A319" s="75">
        <v>310</v>
      </c>
      <c r="B319" s="63"/>
      <c r="C319" s="60"/>
      <c r="D319" s="61"/>
      <c r="E319" s="85"/>
      <c r="F319" s="85"/>
      <c r="G319" s="85"/>
      <c r="H319" s="85"/>
      <c r="I319" s="85"/>
      <c r="J319" s="92" t="str">
        <f t="shared" si="4"/>
        <v/>
      </c>
    </row>
    <row r="320" spans="1:10" ht="12.75" x14ac:dyDescent="0.2">
      <c r="A320" s="75">
        <v>311</v>
      </c>
      <c r="B320" s="63"/>
      <c r="C320" s="60"/>
      <c r="D320" s="61"/>
      <c r="E320" s="85"/>
      <c r="F320" s="85"/>
      <c r="G320" s="85"/>
      <c r="H320" s="85"/>
      <c r="I320" s="85"/>
      <c r="J320" s="92" t="str">
        <f t="shared" si="4"/>
        <v/>
      </c>
    </row>
    <row r="321" spans="1:10" ht="12.75" x14ac:dyDescent="0.2">
      <c r="A321" s="75">
        <v>312</v>
      </c>
      <c r="B321" s="63"/>
      <c r="C321" s="60"/>
      <c r="D321" s="61"/>
      <c r="E321" s="85"/>
      <c r="F321" s="85"/>
      <c r="G321" s="85"/>
      <c r="H321" s="85"/>
      <c r="I321" s="85"/>
      <c r="J321" s="92" t="str">
        <f t="shared" si="4"/>
        <v/>
      </c>
    </row>
    <row r="322" spans="1:10" ht="12.75" x14ac:dyDescent="0.2">
      <c r="A322" s="75">
        <v>313</v>
      </c>
      <c r="B322" s="63"/>
      <c r="C322" s="60"/>
      <c r="D322" s="61"/>
      <c r="E322" s="85"/>
      <c r="F322" s="85"/>
      <c r="G322" s="85"/>
      <c r="H322" s="85"/>
      <c r="I322" s="85"/>
      <c r="J322" s="92" t="str">
        <f t="shared" si="4"/>
        <v/>
      </c>
    </row>
    <row r="323" spans="1:10" ht="12.75" x14ac:dyDescent="0.2">
      <c r="A323" s="75">
        <v>314</v>
      </c>
      <c r="B323" s="63"/>
      <c r="C323" s="60"/>
      <c r="D323" s="61"/>
      <c r="E323" s="85"/>
      <c r="F323" s="85"/>
      <c r="G323" s="85"/>
      <c r="H323" s="85"/>
      <c r="I323" s="85"/>
      <c r="J323" s="92" t="str">
        <f t="shared" si="4"/>
        <v/>
      </c>
    </row>
    <row r="324" spans="1:10" ht="12.75" x14ac:dyDescent="0.2">
      <c r="A324" s="75">
        <v>315</v>
      </c>
      <c r="B324" s="63"/>
      <c r="C324" s="60"/>
      <c r="D324" s="61"/>
      <c r="E324" s="85"/>
      <c r="F324" s="85"/>
      <c r="G324" s="85"/>
      <c r="H324" s="85"/>
      <c r="I324" s="85"/>
      <c r="J324" s="92" t="str">
        <f t="shared" si="4"/>
        <v/>
      </c>
    </row>
    <row r="325" spans="1:10" ht="12.75" x14ac:dyDescent="0.2">
      <c r="A325" s="75">
        <v>316</v>
      </c>
      <c r="B325" s="63"/>
      <c r="C325" s="60"/>
      <c r="D325" s="61"/>
      <c r="E325" s="85"/>
      <c r="F325" s="85"/>
      <c r="G325" s="85"/>
      <c r="H325" s="85"/>
      <c r="I325" s="85"/>
      <c r="J325" s="92" t="str">
        <f t="shared" si="4"/>
        <v/>
      </c>
    </row>
    <row r="326" spans="1:10" ht="12.75" x14ac:dyDescent="0.2">
      <c r="A326" s="75">
        <v>317</v>
      </c>
      <c r="B326" s="63"/>
      <c r="C326" s="60"/>
      <c r="D326" s="61"/>
      <c r="E326" s="85"/>
      <c r="F326" s="85"/>
      <c r="G326" s="85"/>
      <c r="H326" s="85"/>
      <c r="I326" s="85"/>
      <c r="J326" s="92" t="str">
        <f t="shared" si="4"/>
        <v/>
      </c>
    </row>
    <row r="327" spans="1:10" ht="12.75" x14ac:dyDescent="0.2">
      <c r="A327" s="75">
        <v>318</v>
      </c>
      <c r="B327" s="63"/>
      <c r="C327" s="60"/>
      <c r="D327" s="61"/>
      <c r="E327" s="85"/>
      <c r="F327" s="85"/>
      <c r="G327" s="85"/>
      <c r="H327" s="85"/>
      <c r="I327" s="85"/>
      <c r="J327" s="92" t="str">
        <f t="shared" si="4"/>
        <v/>
      </c>
    </row>
    <row r="328" spans="1:10" ht="12.75" x14ac:dyDescent="0.2">
      <c r="A328" s="75">
        <v>319</v>
      </c>
      <c r="B328" s="63"/>
      <c r="C328" s="60"/>
      <c r="D328" s="61"/>
      <c r="E328" s="85"/>
      <c r="F328" s="85"/>
      <c r="G328" s="85"/>
      <c r="H328" s="85"/>
      <c r="I328" s="85"/>
      <c r="J328" s="92" t="str">
        <f t="shared" si="4"/>
        <v/>
      </c>
    </row>
    <row r="329" spans="1:10" ht="12.75" x14ac:dyDescent="0.2">
      <c r="A329" s="75">
        <v>320</v>
      </c>
      <c r="B329" s="63"/>
      <c r="C329" s="60"/>
      <c r="D329" s="61"/>
      <c r="E329" s="85"/>
      <c r="F329" s="85"/>
      <c r="G329" s="85"/>
      <c r="H329" s="85"/>
      <c r="I329" s="85"/>
      <c r="J329" s="92" t="str">
        <f t="shared" si="4"/>
        <v/>
      </c>
    </row>
    <row r="330" spans="1:10" ht="12.75" x14ac:dyDescent="0.2">
      <c r="A330" s="75">
        <v>321</v>
      </c>
      <c r="B330" s="63"/>
      <c r="C330" s="60"/>
      <c r="D330" s="61"/>
      <c r="E330" s="85"/>
      <c r="F330" s="85"/>
      <c r="G330" s="85"/>
      <c r="H330" s="85"/>
      <c r="I330" s="85"/>
      <c r="J330" s="92" t="str">
        <f t="shared" si="4"/>
        <v/>
      </c>
    </row>
    <row r="331" spans="1:10" ht="12.75" x14ac:dyDescent="0.2">
      <c r="A331" s="75">
        <v>322</v>
      </c>
      <c r="B331" s="63"/>
      <c r="C331" s="60"/>
      <c r="D331" s="61"/>
      <c r="E331" s="85"/>
      <c r="F331" s="85"/>
      <c r="G331" s="85"/>
      <c r="H331" s="85"/>
      <c r="I331" s="85"/>
      <c r="J331" s="92" t="str">
        <f t="shared" ref="J331:J394" si="5">IF(B331="","",IF(OR(E331&gt;14,F331&gt;14,G331&gt;14,H331&gt;14,I331&gt;14),"Eligible","Not Eligible"))</f>
        <v/>
      </c>
    </row>
    <row r="332" spans="1:10" ht="12.75" x14ac:dyDescent="0.2">
      <c r="A332" s="75">
        <v>323</v>
      </c>
      <c r="B332" s="63"/>
      <c r="C332" s="60"/>
      <c r="D332" s="61"/>
      <c r="E332" s="85"/>
      <c r="F332" s="85"/>
      <c r="G332" s="85"/>
      <c r="H332" s="85"/>
      <c r="I332" s="85"/>
      <c r="J332" s="92" t="str">
        <f t="shared" si="5"/>
        <v/>
      </c>
    </row>
    <row r="333" spans="1:10" ht="12.75" x14ac:dyDescent="0.2">
      <c r="A333" s="75">
        <v>324</v>
      </c>
      <c r="B333" s="63"/>
      <c r="C333" s="60"/>
      <c r="D333" s="61"/>
      <c r="E333" s="85"/>
      <c r="F333" s="85"/>
      <c r="G333" s="85"/>
      <c r="H333" s="85"/>
      <c r="I333" s="85"/>
      <c r="J333" s="92" t="str">
        <f t="shared" si="5"/>
        <v/>
      </c>
    </row>
    <row r="334" spans="1:10" ht="12.75" x14ac:dyDescent="0.2">
      <c r="A334" s="75">
        <v>325</v>
      </c>
      <c r="B334" s="63"/>
      <c r="C334" s="60"/>
      <c r="D334" s="61"/>
      <c r="E334" s="85"/>
      <c r="F334" s="85"/>
      <c r="G334" s="85"/>
      <c r="H334" s="85"/>
      <c r="I334" s="85"/>
      <c r="J334" s="92" t="str">
        <f t="shared" si="5"/>
        <v/>
      </c>
    </row>
    <row r="335" spans="1:10" ht="12.75" x14ac:dyDescent="0.2">
      <c r="A335" s="75">
        <v>326</v>
      </c>
      <c r="B335" s="63"/>
      <c r="C335" s="60"/>
      <c r="D335" s="61"/>
      <c r="E335" s="85"/>
      <c r="F335" s="85"/>
      <c r="G335" s="85"/>
      <c r="H335" s="85"/>
      <c r="I335" s="85"/>
      <c r="J335" s="92" t="str">
        <f t="shared" si="5"/>
        <v/>
      </c>
    </row>
    <row r="336" spans="1:10" ht="12.75" x14ac:dyDescent="0.2">
      <c r="A336" s="75">
        <v>327</v>
      </c>
      <c r="B336" s="63"/>
      <c r="C336" s="60"/>
      <c r="D336" s="61"/>
      <c r="E336" s="85"/>
      <c r="F336" s="85"/>
      <c r="G336" s="85"/>
      <c r="H336" s="85"/>
      <c r="I336" s="85"/>
      <c r="J336" s="92" t="str">
        <f t="shared" si="5"/>
        <v/>
      </c>
    </row>
    <row r="337" spans="1:10" ht="12.75" x14ac:dyDescent="0.2">
      <c r="A337" s="75">
        <v>328</v>
      </c>
      <c r="B337" s="63"/>
      <c r="C337" s="60"/>
      <c r="D337" s="61"/>
      <c r="E337" s="85"/>
      <c r="F337" s="85"/>
      <c r="G337" s="85"/>
      <c r="H337" s="85"/>
      <c r="I337" s="85"/>
      <c r="J337" s="92" t="str">
        <f t="shared" si="5"/>
        <v/>
      </c>
    </row>
    <row r="338" spans="1:10" ht="12.75" x14ac:dyDescent="0.2">
      <c r="A338" s="75">
        <v>329</v>
      </c>
      <c r="B338" s="63"/>
      <c r="C338" s="60"/>
      <c r="D338" s="61"/>
      <c r="E338" s="85"/>
      <c r="F338" s="85"/>
      <c r="G338" s="85"/>
      <c r="H338" s="85"/>
      <c r="I338" s="85"/>
      <c r="J338" s="92" t="str">
        <f t="shared" si="5"/>
        <v/>
      </c>
    </row>
    <row r="339" spans="1:10" ht="12.75" x14ac:dyDescent="0.2">
      <c r="A339" s="75">
        <v>330</v>
      </c>
      <c r="B339" s="63"/>
      <c r="C339" s="60"/>
      <c r="D339" s="61"/>
      <c r="E339" s="85"/>
      <c r="F339" s="85"/>
      <c r="G339" s="85"/>
      <c r="H339" s="85"/>
      <c r="I339" s="85"/>
      <c r="J339" s="92" t="str">
        <f t="shared" si="5"/>
        <v/>
      </c>
    </row>
    <row r="340" spans="1:10" ht="12.75" x14ac:dyDescent="0.2">
      <c r="A340" s="75">
        <v>331</v>
      </c>
      <c r="B340" s="63"/>
      <c r="C340" s="60"/>
      <c r="D340" s="61"/>
      <c r="E340" s="85"/>
      <c r="F340" s="85"/>
      <c r="G340" s="85"/>
      <c r="H340" s="85"/>
      <c r="I340" s="85"/>
      <c r="J340" s="92" t="str">
        <f t="shared" si="5"/>
        <v/>
      </c>
    </row>
    <row r="341" spans="1:10" ht="12.75" x14ac:dyDescent="0.2">
      <c r="A341" s="75">
        <v>332</v>
      </c>
      <c r="B341" s="63"/>
      <c r="C341" s="60"/>
      <c r="D341" s="61"/>
      <c r="E341" s="85"/>
      <c r="F341" s="85"/>
      <c r="G341" s="85"/>
      <c r="H341" s="85"/>
      <c r="I341" s="85"/>
      <c r="J341" s="92" t="str">
        <f t="shared" si="5"/>
        <v/>
      </c>
    </row>
    <row r="342" spans="1:10" ht="12.75" x14ac:dyDescent="0.2">
      <c r="A342" s="75">
        <v>333</v>
      </c>
      <c r="B342" s="63"/>
      <c r="C342" s="60"/>
      <c r="D342" s="61"/>
      <c r="E342" s="85"/>
      <c r="F342" s="85"/>
      <c r="G342" s="85"/>
      <c r="H342" s="85"/>
      <c r="I342" s="85"/>
      <c r="J342" s="92" t="str">
        <f t="shared" si="5"/>
        <v/>
      </c>
    </row>
    <row r="343" spans="1:10" ht="12.75" x14ac:dyDescent="0.2">
      <c r="A343" s="75">
        <v>334</v>
      </c>
      <c r="B343" s="63"/>
      <c r="C343" s="60"/>
      <c r="D343" s="61"/>
      <c r="E343" s="85"/>
      <c r="F343" s="85"/>
      <c r="G343" s="85"/>
      <c r="H343" s="85"/>
      <c r="I343" s="85"/>
      <c r="J343" s="92" t="str">
        <f t="shared" si="5"/>
        <v/>
      </c>
    </row>
    <row r="344" spans="1:10" ht="12.75" x14ac:dyDescent="0.2">
      <c r="A344" s="75">
        <v>335</v>
      </c>
      <c r="B344" s="63"/>
      <c r="C344" s="60"/>
      <c r="D344" s="61"/>
      <c r="E344" s="85"/>
      <c r="F344" s="85"/>
      <c r="G344" s="85"/>
      <c r="H344" s="85"/>
      <c r="I344" s="85"/>
      <c r="J344" s="92" t="str">
        <f t="shared" si="5"/>
        <v/>
      </c>
    </row>
    <row r="345" spans="1:10" ht="12.75" x14ac:dyDescent="0.2">
      <c r="A345" s="75">
        <v>336</v>
      </c>
      <c r="B345" s="63"/>
      <c r="C345" s="60"/>
      <c r="D345" s="61"/>
      <c r="E345" s="85"/>
      <c r="F345" s="85"/>
      <c r="G345" s="85"/>
      <c r="H345" s="85"/>
      <c r="I345" s="85"/>
      <c r="J345" s="92" t="str">
        <f t="shared" si="5"/>
        <v/>
      </c>
    </row>
    <row r="346" spans="1:10" ht="12.75" x14ac:dyDescent="0.2">
      <c r="A346" s="75">
        <v>337</v>
      </c>
      <c r="B346" s="63"/>
      <c r="C346" s="60"/>
      <c r="D346" s="61"/>
      <c r="E346" s="85"/>
      <c r="F346" s="85"/>
      <c r="G346" s="85"/>
      <c r="H346" s="85"/>
      <c r="I346" s="85"/>
      <c r="J346" s="92" t="str">
        <f t="shared" si="5"/>
        <v/>
      </c>
    </row>
    <row r="347" spans="1:10" ht="12.75" x14ac:dyDescent="0.2">
      <c r="A347" s="75">
        <v>338</v>
      </c>
      <c r="B347" s="63"/>
      <c r="C347" s="60"/>
      <c r="D347" s="61"/>
      <c r="E347" s="85"/>
      <c r="F347" s="85"/>
      <c r="G347" s="85"/>
      <c r="H347" s="85"/>
      <c r="I347" s="85"/>
      <c r="J347" s="92" t="str">
        <f t="shared" si="5"/>
        <v/>
      </c>
    </row>
    <row r="348" spans="1:10" ht="12.75" x14ac:dyDescent="0.2">
      <c r="A348" s="75">
        <v>339</v>
      </c>
      <c r="B348" s="63"/>
      <c r="C348" s="60"/>
      <c r="D348" s="61"/>
      <c r="E348" s="85"/>
      <c r="F348" s="85"/>
      <c r="G348" s="85"/>
      <c r="H348" s="85"/>
      <c r="I348" s="85"/>
      <c r="J348" s="92" t="str">
        <f t="shared" si="5"/>
        <v/>
      </c>
    </row>
    <row r="349" spans="1:10" ht="12.75" x14ac:dyDescent="0.2">
      <c r="A349" s="75">
        <v>340</v>
      </c>
      <c r="B349" s="63"/>
      <c r="C349" s="60"/>
      <c r="D349" s="61"/>
      <c r="E349" s="85"/>
      <c r="F349" s="85"/>
      <c r="G349" s="85"/>
      <c r="H349" s="85"/>
      <c r="I349" s="85"/>
      <c r="J349" s="92" t="str">
        <f t="shared" si="5"/>
        <v/>
      </c>
    </row>
    <row r="350" spans="1:10" ht="12.75" x14ac:dyDescent="0.2">
      <c r="A350" s="75">
        <v>341</v>
      </c>
      <c r="B350" s="63"/>
      <c r="C350" s="60"/>
      <c r="D350" s="61"/>
      <c r="E350" s="85"/>
      <c r="F350" s="85"/>
      <c r="G350" s="85"/>
      <c r="H350" s="85"/>
      <c r="I350" s="85"/>
      <c r="J350" s="92" t="str">
        <f t="shared" si="5"/>
        <v/>
      </c>
    </row>
    <row r="351" spans="1:10" ht="12.75" x14ac:dyDescent="0.2">
      <c r="A351" s="75">
        <v>342</v>
      </c>
      <c r="B351" s="63"/>
      <c r="C351" s="60"/>
      <c r="D351" s="61"/>
      <c r="E351" s="85"/>
      <c r="F351" s="85"/>
      <c r="G351" s="85"/>
      <c r="H351" s="85"/>
      <c r="I351" s="85"/>
      <c r="J351" s="92" t="str">
        <f t="shared" si="5"/>
        <v/>
      </c>
    </row>
    <row r="352" spans="1:10" ht="12.75" x14ac:dyDescent="0.2">
      <c r="A352" s="75">
        <v>343</v>
      </c>
      <c r="B352" s="63"/>
      <c r="C352" s="60"/>
      <c r="D352" s="61"/>
      <c r="E352" s="85"/>
      <c r="F352" s="85"/>
      <c r="G352" s="85"/>
      <c r="H352" s="85"/>
      <c r="I352" s="85"/>
      <c r="J352" s="92" t="str">
        <f t="shared" si="5"/>
        <v/>
      </c>
    </row>
    <row r="353" spans="1:10" ht="12.75" x14ac:dyDescent="0.2">
      <c r="A353" s="75">
        <v>344</v>
      </c>
      <c r="B353" s="63"/>
      <c r="C353" s="60"/>
      <c r="D353" s="61"/>
      <c r="E353" s="85"/>
      <c r="F353" s="85"/>
      <c r="G353" s="85"/>
      <c r="H353" s="85"/>
      <c r="I353" s="85"/>
      <c r="J353" s="92" t="str">
        <f t="shared" si="5"/>
        <v/>
      </c>
    </row>
    <row r="354" spans="1:10" ht="12.75" x14ac:dyDescent="0.2">
      <c r="A354" s="75">
        <v>345</v>
      </c>
      <c r="B354" s="63"/>
      <c r="C354" s="60"/>
      <c r="D354" s="61"/>
      <c r="E354" s="85"/>
      <c r="F354" s="85"/>
      <c r="G354" s="85"/>
      <c r="H354" s="85"/>
      <c r="I354" s="85"/>
      <c r="J354" s="92" t="str">
        <f t="shared" si="5"/>
        <v/>
      </c>
    </row>
    <row r="355" spans="1:10" ht="12.75" x14ac:dyDescent="0.2">
      <c r="A355" s="75">
        <v>346</v>
      </c>
      <c r="B355" s="63"/>
      <c r="C355" s="60"/>
      <c r="D355" s="61"/>
      <c r="E355" s="85"/>
      <c r="F355" s="85"/>
      <c r="G355" s="85"/>
      <c r="H355" s="85"/>
      <c r="I355" s="85"/>
      <c r="J355" s="92" t="str">
        <f t="shared" si="5"/>
        <v/>
      </c>
    </row>
    <row r="356" spans="1:10" ht="12.75" x14ac:dyDescent="0.2">
      <c r="A356" s="75">
        <v>347</v>
      </c>
      <c r="B356" s="63"/>
      <c r="C356" s="60"/>
      <c r="D356" s="61"/>
      <c r="E356" s="85"/>
      <c r="F356" s="85"/>
      <c r="G356" s="85"/>
      <c r="H356" s="85"/>
      <c r="I356" s="85"/>
      <c r="J356" s="92" t="str">
        <f t="shared" si="5"/>
        <v/>
      </c>
    </row>
    <row r="357" spans="1:10" ht="12.75" x14ac:dyDescent="0.2">
      <c r="A357" s="75">
        <v>348</v>
      </c>
      <c r="B357" s="63"/>
      <c r="C357" s="60"/>
      <c r="D357" s="61"/>
      <c r="E357" s="85"/>
      <c r="F357" s="85"/>
      <c r="G357" s="85"/>
      <c r="H357" s="85"/>
      <c r="I357" s="85"/>
      <c r="J357" s="92" t="str">
        <f t="shared" si="5"/>
        <v/>
      </c>
    </row>
    <row r="358" spans="1:10" ht="12.75" x14ac:dyDescent="0.2">
      <c r="A358" s="75">
        <v>349</v>
      </c>
      <c r="B358" s="63"/>
      <c r="C358" s="60"/>
      <c r="D358" s="61"/>
      <c r="E358" s="85"/>
      <c r="F358" s="85"/>
      <c r="G358" s="85"/>
      <c r="H358" s="85"/>
      <c r="I358" s="85"/>
      <c r="J358" s="92" t="str">
        <f t="shared" si="5"/>
        <v/>
      </c>
    </row>
    <row r="359" spans="1:10" ht="12.75" x14ac:dyDescent="0.2">
      <c r="A359" s="75">
        <v>350</v>
      </c>
      <c r="B359" s="63"/>
      <c r="C359" s="60"/>
      <c r="D359" s="61"/>
      <c r="E359" s="85"/>
      <c r="F359" s="85"/>
      <c r="G359" s="85"/>
      <c r="H359" s="85"/>
      <c r="I359" s="85"/>
      <c r="J359" s="92" t="str">
        <f t="shared" si="5"/>
        <v/>
      </c>
    </row>
    <row r="360" spans="1:10" ht="12.75" x14ac:dyDescent="0.2">
      <c r="A360" s="75">
        <v>351</v>
      </c>
      <c r="B360" s="63"/>
      <c r="C360" s="60"/>
      <c r="D360" s="61"/>
      <c r="E360" s="85"/>
      <c r="F360" s="85"/>
      <c r="G360" s="85"/>
      <c r="H360" s="85"/>
      <c r="I360" s="85"/>
      <c r="J360" s="92" t="str">
        <f t="shared" si="5"/>
        <v/>
      </c>
    </row>
    <row r="361" spans="1:10" ht="12.75" x14ac:dyDescent="0.2">
      <c r="A361" s="75">
        <v>352</v>
      </c>
      <c r="B361" s="63"/>
      <c r="C361" s="60"/>
      <c r="D361" s="61"/>
      <c r="E361" s="85"/>
      <c r="F361" s="85"/>
      <c r="G361" s="85"/>
      <c r="H361" s="85"/>
      <c r="I361" s="85"/>
      <c r="J361" s="92" t="str">
        <f t="shared" si="5"/>
        <v/>
      </c>
    </row>
    <row r="362" spans="1:10" ht="12.75" x14ac:dyDescent="0.2">
      <c r="A362" s="75">
        <v>353</v>
      </c>
      <c r="B362" s="63"/>
      <c r="C362" s="60"/>
      <c r="D362" s="61"/>
      <c r="E362" s="85"/>
      <c r="F362" s="85"/>
      <c r="G362" s="85"/>
      <c r="H362" s="85"/>
      <c r="I362" s="85"/>
      <c r="J362" s="92" t="str">
        <f t="shared" si="5"/>
        <v/>
      </c>
    </row>
    <row r="363" spans="1:10" ht="12.75" x14ac:dyDescent="0.2">
      <c r="A363" s="75">
        <v>354</v>
      </c>
      <c r="B363" s="63"/>
      <c r="C363" s="60"/>
      <c r="D363" s="61"/>
      <c r="E363" s="85"/>
      <c r="F363" s="85"/>
      <c r="G363" s="85"/>
      <c r="H363" s="85"/>
      <c r="I363" s="85"/>
      <c r="J363" s="92" t="str">
        <f t="shared" si="5"/>
        <v/>
      </c>
    </row>
    <row r="364" spans="1:10" ht="12.75" x14ac:dyDescent="0.2">
      <c r="A364" s="75">
        <v>355</v>
      </c>
      <c r="B364" s="63"/>
      <c r="C364" s="60"/>
      <c r="D364" s="61"/>
      <c r="E364" s="85"/>
      <c r="F364" s="85"/>
      <c r="G364" s="85"/>
      <c r="H364" s="85"/>
      <c r="I364" s="85"/>
      <c r="J364" s="92" t="str">
        <f t="shared" si="5"/>
        <v/>
      </c>
    </row>
    <row r="365" spans="1:10" ht="12.75" x14ac:dyDescent="0.2">
      <c r="A365" s="75">
        <v>356</v>
      </c>
      <c r="B365" s="63"/>
      <c r="C365" s="60"/>
      <c r="D365" s="61"/>
      <c r="E365" s="85"/>
      <c r="F365" s="85"/>
      <c r="G365" s="85"/>
      <c r="H365" s="85"/>
      <c r="I365" s="85"/>
      <c r="J365" s="92" t="str">
        <f t="shared" si="5"/>
        <v/>
      </c>
    </row>
    <row r="366" spans="1:10" ht="12.75" x14ac:dyDescent="0.2">
      <c r="A366" s="75">
        <v>357</v>
      </c>
      <c r="B366" s="63"/>
      <c r="C366" s="60"/>
      <c r="D366" s="61"/>
      <c r="E366" s="85"/>
      <c r="F366" s="85"/>
      <c r="G366" s="85"/>
      <c r="H366" s="85"/>
      <c r="I366" s="85"/>
      <c r="J366" s="92" t="str">
        <f t="shared" si="5"/>
        <v/>
      </c>
    </row>
    <row r="367" spans="1:10" ht="12.75" x14ac:dyDescent="0.2">
      <c r="A367" s="75">
        <v>358</v>
      </c>
      <c r="B367" s="63"/>
      <c r="C367" s="60"/>
      <c r="D367" s="61"/>
      <c r="E367" s="85"/>
      <c r="F367" s="85"/>
      <c r="G367" s="85"/>
      <c r="H367" s="85"/>
      <c r="I367" s="85"/>
      <c r="J367" s="92" t="str">
        <f t="shared" si="5"/>
        <v/>
      </c>
    </row>
    <row r="368" spans="1:10" ht="12.75" x14ac:dyDescent="0.2">
      <c r="A368" s="75">
        <v>359</v>
      </c>
      <c r="B368" s="63"/>
      <c r="C368" s="60"/>
      <c r="D368" s="61"/>
      <c r="E368" s="85"/>
      <c r="F368" s="85"/>
      <c r="G368" s="85"/>
      <c r="H368" s="85"/>
      <c r="I368" s="85"/>
      <c r="J368" s="92" t="str">
        <f t="shared" si="5"/>
        <v/>
      </c>
    </row>
    <row r="369" spans="1:10" ht="12.75" x14ac:dyDescent="0.2">
      <c r="A369" s="75">
        <v>360</v>
      </c>
      <c r="B369" s="63"/>
      <c r="C369" s="60"/>
      <c r="D369" s="61"/>
      <c r="E369" s="85"/>
      <c r="F369" s="85"/>
      <c r="G369" s="85"/>
      <c r="H369" s="85"/>
      <c r="I369" s="85"/>
      <c r="J369" s="92" t="str">
        <f t="shared" si="5"/>
        <v/>
      </c>
    </row>
    <row r="370" spans="1:10" ht="12.75" x14ac:dyDescent="0.2">
      <c r="A370" s="75">
        <v>361</v>
      </c>
      <c r="B370" s="63"/>
      <c r="C370" s="60"/>
      <c r="D370" s="61"/>
      <c r="E370" s="85"/>
      <c r="F370" s="85"/>
      <c r="G370" s="85"/>
      <c r="H370" s="85"/>
      <c r="I370" s="85"/>
      <c r="J370" s="92" t="str">
        <f t="shared" si="5"/>
        <v/>
      </c>
    </row>
    <row r="371" spans="1:10" ht="12.75" x14ac:dyDescent="0.2">
      <c r="A371" s="75">
        <v>362</v>
      </c>
      <c r="B371" s="63"/>
      <c r="C371" s="60"/>
      <c r="D371" s="61"/>
      <c r="E371" s="85"/>
      <c r="F371" s="85"/>
      <c r="G371" s="85"/>
      <c r="H371" s="85"/>
      <c r="I371" s="85"/>
      <c r="J371" s="92" t="str">
        <f t="shared" si="5"/>
        <v/>
      </c>
    </row>
    <row r="372" spans="1:10" ht="12.75" x14ac:dyDescent="0.2">
      <c r="A372" s="75">
        <v>363</v>
      </c>
      <c r="B372" s="63"/>
      <c r="C372" s="60"/>
      <c r="D372" s="61"/>
      <c r="E372" s="85"/>
      <c r="F372" s="85"/>
      <c r="G372" s="85"/>
      <c r="H372" s="85"/>
      <c r="I372" s="85"/>
      <c r="J372" s="92" t="str">
        <f t="shared" si="5"/>
        <v/>
      </c>
    </row>
    <row r="373" spans="1:10" ht="12.75" x14ac:dyDescent="0.2">
      <c r="A373" s="75">
        <v>364</v>
      </c>
      <c r="B373" s="63"/>
      <c r="C373" s="60"/>
      <c r="D373" s="61"/>
      <c r="E373" s="85"/>
      <c r="F373" s="85"/>
      <c r="G373" s="85"/>
      <c r="H373" s="85"/>
      <c r="I373" s="85"/>
      <c r="J373" s="92" t="str">
        <f t="shared" si="5"/>
        <v/>
      </c>
    </row>
    <row r="374" spans="1:10" ht="12.75" x14ac:dyDescent="0.2">
      <c r="A374" s="75">
        <v>365</v>
      </c>
      <c r="B374" s="63"/>
      <c r="C374" s="60"/>
      <c r="D374" s="61"/>
      <c r="E374" s="85"/>
      <c r="F374" s="85"/>
      <c r="G374" s="85"/>
      <c r="H374" s="85"/>
      <c r="I374" s="85"/>
      <c r="J374" s="92" t="str">
        <f t="shared" si="5"/>
        <v/>
      </c>
    </row>
    <row r="375" spans="1:10" ht="12.75" x14ac:dyDescent="0.2">
      <c r="A375" s="75">
        <v>366</v>
      </c>
      <c r="B375" s="63"/>
      <c r="C375" s="60"/>
      <c r="D375" s="61"/>
      <c r="E375" s="85"/>
      <c r="F375" s="85"/>
      <c r="G375" s="85"/>
      <c r="H375" s="85"/>
      <c r="I375" s="85"/>
      <c r="J375" s="92" t="str">
        <f t="shared" si="5"/>
        <v/>
      </c>
    </row>
    <row r="376" spans="1:10" ht="12.75" x14ac:dyDescent="0.2">
      <c r="A376" s="75">
        <v>367</v>
      </c>
      <c r="B376" s="63"/>
      <c r="C376" s="60"/>
      <c r="D376" s="61"/>
      <c r="E376" s="85"/>
      <c r="F376" s="85"/>
      <c r="G376" s="85"/>
      <c r="H376" s="85"/>
      <c r="I376" s="85"/>
      <c r="J376" s="92" t="str">
        <f t="shared" si="5"/>
        <v/>
      </c>
    </row>
    <row r="377" spans="1:10" ht="12.75" x14ac:dyDescent="0.2">
      <c r="A377" s="75">
        <v>368</v>
      </c>
      <c r="B377" s="63"/>
      <c r="C377" s="60"/>
      <c r="D377" s="61"/>
      <c r="E377" s="85"/>
      <c r="F377" s="85"/>
      <c r="G377" s="85"/>
      <c r="H377" s="85"/>
      <c r="I377" s="85"/>
      <c r="J377" s="92" t="str">
        <f t="shared" si="5"/>
        <v/>
      </c>
    </row>
    <row r="378" spans="1:10" ht="12.75" x14ac:dyDescent="0.2">
      <c r="A378" s="75">
        <v>369</v>
      </c>
      <c r="B378" s="63"/>
      <c r="C378" s="60"/>
      <c r="D378" s="61"/>
      <c r="E378" s="85"/>
      <c r="F378" s="85"/>
      <c r="G378" s="85"/>
      <c r="H378" s="85"/>
      <c r="I378" s="85"/>
      <c r="J378" s="92" t="str">
        <f t="shared" si="5"/>
        <v/>
      </c>
    </row>
    <row r="379" spans="1:10" ht="12.75" x14ac:dyDescent="0.2">
      <c r="A379" s="75">
        <v>370</v>
      </c>
      <c r="B379" s="63"/>
      <c r="C379" s="60"/>
      <c r="D379" s="61"/>
      <c r="E379" s="85"/>
      <c r="F379" s="85"/>
      <c r="G379" s="85"/>
      <c r="H379" s="85"/>
      <c r="I379" s="85"/>
      <c r="J379" s="92" t="str">
        <f t="shared" si="5"/>
        <v/>
      </c>
    </row>
    <row r="380" spans="1:10" ht="12.75" x14ac:dyDescent="0.2">
      <c r="A380" s="75">
        <v>371</v>
      </c>
      <c r="B380" s="63"/>
      <c r="C380" s="60"/>
      <c r="D380" s="61"/>
      <c r="E380" s="85"/>
      <c r="F380" s="85"/>
      <c r="G380" s="85"/>
      <c r="H380" s="85"/>
      <c r="I380" s="85"/>
      <c r="J380" s="92" t="str">
        <f t="shared" si="5"/>
        <v/>
      </c>
    </row>
    <row r="381" spans="1:10" ht="12.75" x14ac:dyDescent="0.2">
      <c r="A381" s="75">
        <v>372</v>
      </c>
      <c r="B381" s="63"/>
      <c r="C381" s="60"/>
      <c r="D381" s="61"/>
      <c r="E381" s="85"/>
      <c r="F381" s="85"/>
      <c r="G381" s="85"/>
      <c r="H381" s="85"/>
      <c r="I381" s="85"/>
      <c r="J381" s="92" t="str">
        <f t="shared" si="5"/>
        <v/>
      </c>
    </row>
    <row r="382" spans="1:10" ht="12.75" x14ac:dyDescent="0.2">
      <c r="A382" s="75">
        <v>373</v>
      </c>
      <c r="B382" s="63"/>
      <c r="C382" s="60"/>
      <c r="D382" s="61"/>
      <c r="E382" s="85"/>
      <c r="F382" s="85"/>
      <c r="G382" s="85"/>
      <c r="H382" s="85"/>
      <c r="I382" s="85"/>
      <c r="J382" s="92" t="str">
        <f t="shared" si="5"/>
        <v/>
      </c>
    </row>
    <row r="383" spans="1:10" ht="12.75" x14ac:dyDescent="0.2">
      <c r="A383" s="75">
        <v>374</v>
      </c>
      <c r="B383" s="63"/>
      <c r="C383" s="60"/>
      <c r="D383" s="61"/>
      <c r="E383" s="85"/>
      <c r="F383" s="85"/>
      <c r="G383" s="85"/>
      <c r="H383" s="85"/>
      <c r="I383" s="85"/>
      <c r="J383" s="92" t="str">
        <f t="shared" si="5"/>
        <v/>
      </c>
    </row>
    <row r="384" spans="1:10" ht="12.75" x14ac:dyDescent="0.2">
      <c r="A384" s="75">
        <v>375</v>
      </c>
      <c r="B384" s="63"/>
      <c r="C384" s="60"/>
      <c r="D384" s="61"/>
      <c r="E384" s="85"/>
      <c r="F384" s="85"/>
      <c r="G384" s="85"/>
      <c r="H384" s="85"/>
      <c r="I384" s="85"/>
      <c r="J384" s="92" t="str">
        <f t="shared" si="5"/>
        <v/>
      </c>
    </row>
    <row r="385" spans="1:10" ht="12.75" x14ac:dyDescent="0.2">
      <c r="A385" s="75">
        <v>376</v>
      </c>
      <c r="B385" s="63"/>
      <c r="C385" s="60"/>
      <c r="D385" s="61"/>
      <c r="E385" s="85"/>
      <c r="F385" s="85"/>
      <c r="G385" s="85"/>
      <c r="H385" s="85"/>
      <c r="I385" s="85"/>
      <c r="J385" s="92" t="str">
        <f t="shared" si="5"/>
        <v/>
      </c>
    </row>
    <row r="386" spans="1:10" ht="12.75" x14ac:dyDescent="0.2">
      <c r="A386" s="75">
        <v>377</v>
      </c>
      <c r="B386" s="63"/>
      <c r="C386" s="60"/>
      <c r="D386" s="61"/>
      <c r="E386" s="85"/>
      <c r="F386" s="85"/>
      <c r="G386" s="85"/>
      <c r="H386" s="85"/>
      <c r="I386" s="85"/>
      <c r="J386" s="92" t="str">
        <f t="shared" si="5"/>
        <v/>
      </c>
    </row>
    <row r="387" spans="1:10" ht="12.75" x14ac:dyDescent="0.2">
      <c r="A387" s="75">
        <v>378</v>
      </c>
      <c r="B387" s="63"/>
      <c r="C387" s="60"/>
      <c r="D387" s="61"/>
      <c r="E387" s="85"/>
      <c r="F387" s="85"/>
      <c r="G387" s="85"/>
      <c r="H387" s="85"/>
      <c r="I387" s="85"/>
      <c r="J387" s="92" t="str">
        <f t="shared" si="5"/>
        <v/>
      </c>
    </row>
    <row r="388" spans="1:10" ht="12.75" x14ac:dyDescent="0.2">
      <c r="A388" s="75">
        <v>379</v>
      </c>
      <c r="B388" s="63"/>
      <c r="C388" s="60"/>
      <c r="D388" s="61"/>
      <c r="E388" s="85"/>
      <c r="F388" s="85"/>
      <c r="G388" s="85"/>
      <c r="H388" s="85"/>
      <c r="I388" s="85"/>
      <c r="J388" s="92" t="str">
        <f t="shared" si="5"/>
        <v/>
      </c>
    </row>
    <row r="389" spans="1:10" ht="12.75" x14ac:dyDescent="0.2">
      <c r="A389" s="75">
        <v>380</v>
      </c>
      <c r="B389" s="63"/>
      <c r="C389" s="60"/>
      <c r="D389" s="61"/>
      <c r="E389" s="85"/>
      <c r="F389" s="85"/>
      <c r="G389" s="85"/>
      <c r="H389" s="85"/>
      <c r="I389" s="85"/>
      <c r="J389" s="92" t="str">
        <f t="shared" si="5"/>
        <v/>
      </c>
    </row>
    <row r="390" spans="1:10" ht="12.75" x14ac:dyDescent="0.2">
      <c r="A390" s="75">
        <v>381</v>
      </c>
      <c r="B390" s="63"/>
      <c r="C390" s="60"/>
      <c r="D390" s="61"/>
      <c r="E390" s="85"/>
      <c r="F390" s="85"/>
      <c r="G390" s="85"/>
      <c r="H390" s="85"/>
      <c r="I390" s="85"/>
      <c r="J390" s="92" t="str">
        <f t="shared" si="5"/>
        <v/>
      </c>
    </row>
    <row r="391" spans="1:10" ht="12.75" x14ac:dyDescent="0.2">
      <c r="A391" s="75">
        <v>382</v>
      </c>
      <c r="B391" s="63"/>
      <c r="C391" s="60"/>
      <c r="D391" s="61"/>
      <c r="E391" s="85"/>
      <c r="F391" s="85"/>
      <c r="G391" s="85"/>
      <c r="H391" s="85"/>
      <c r="I391" s="85"/>
      <c r="J391" s="92" t="str">
        <f t="shared" si="5"/>
        <v/>
      </c>
    </row>
    <row r="392" spans="1:10" ht="12.75" x14ac:dyDescent="0.2">
      <c r="A392" s="75">
        <v>383</v>
      </c>
      <c r="B392" s="63"/>
      <c r="C392" s="60"/>
      <c r="D392" s="61"/>
      <c r="E392" s="85"/>
      <c r="F392" s="85"/>
      <c r="G392" s="85"/>
      <c r="H392" s="85"/>
      <c r="I392" s="85"/>
      <c r="J392" s="92" t="str">
        <f t="shared" si="5"/>
        <v/>
      </c>
    </row>
    <row r="393" spans="1:10" ht="12.75" x14ac:dyDescent="0.2">
      <c r="A393" s="75">
        <v>384</v>
      </c>
      <c r="B393" s="63"/>
      <c r="C393" s="60"/>
      <c r="D393" s="61"/>
      <c r="E393" s="85"/>
      <c r="F393" s="85"/>
      <c r="G393" s="85"/>
      <c r="H393" s="85"/>
      <c r="I393" s="85"/>
      <c r="J393" s="92" t="str">
        <f t="shared" si="5"/>
        <v/>
      </c>
    </row>
    <row r="394" spans="1:10" ht="12.75" x14ac:dyDescent="0.2">
      <c r="A394" s="75">
        <v>385</v>
      </c>
      <c r="B394" s="63"/>
      <c r="C394" s="60"/>
      <c r="D394" s="61"/>
      <c r="E394" s="85"/>
      <c r="F394" s="85"/>
      <c r="G394" s="85"/>
      <c r="H394" s="85"/>
      <c r="I394" s="85"/>
      <c r="J394" s="92" t="str">
        <f t="shared" si="5"/>
        <v/>
      </c>
    </row>
    <row r="395" spans="1:10" ht="12.75" x14ac:dyDescent="0.2">
      <c r="A395" s="75">
        <v>386</v>
      </c>
      <c r="B395" s="63"/>
      <c r="C395" s="60"/>
      <c r="D395" s="61"/>
      <c r="E395" s="85"/>
      <c r="F395" s="85"/>
      <c r="G395" s="85"/>
      <c r="H395" s="85"/>
      <c r="I395" s="85"/>
      <c r="J395" s="92" t="str">
        <f t="shared" ref="J395:J458" si="6">IF(B395="","",IF(OR(E395&gt;14,F395&gt;14,G395&gt;14,H395&gt;14,I395&gt;14),"Eligible","Not Eligible"))</f>
        <v/>
      </c>
    </row>
    <row r="396" spans="1:10" ht="12.75" x14ac:dyDescent="0.2">
      <c r="A396" s="75">
        <v>387</v>
      </c>
      <c r="B396" s="63"/>
      <c r="C396" s="60"/>
      <c r="D396" s="61"/>
      <c r="E396" s="85"/>
      <c r="F396" s="85"/>
      <c r="G396" s="85"/>
      <c r="H396" s="85"/>
      <c r="I396" s="85"/>
      <c r="J396" s="92" t="str">
        <f t="shared" si="6"/>
        <v/>
      </c>
    </row>
    <row r="397" spans="1:10" ht="12.75" x14ac:dyDescent="0.2">
      <c r="A397" s="75">
        <v>388</v>
      </c>
      <c r="B397" s="63"/>
      <c r="C397" s="60"/>
      <c r="D397" s="61"/>
      <c r="E397" s="85"/>
      <c r="F397" s="85"/>
      <c r="G397" s="85"/>
      <c r="H397" s="85"/>
      <c r="I397" s="85"/>
      <c r="J397" s="92" t="str">
        <f t="shared" si="6"/>
        <v/>
      </c>
    </row>
    <row r="398" spans="1:10" ht="12.75" x14ac:dyDescent="0.2">
      <c r="A398" s="75">
        <v>389</v>
      </c>
      <c r="B398" s="63"/>
      <c r="C398" s="60"/>
      <c r="D398" s="61"/>
      <c r="E398" s="85"/>
      <c r="F398" s="85"/>
      <c r="G398" s="85"/>
      <c r="H398" s="85"/>
      <c r="I398" s="85"/>
      <c r="J398" s="92" t="str">
        <f t="shared" si="6"/>
        <v/>
      </c>
    </row>
    <row r="399" spans="1:10" ht="12.75" x14ac:dyDescent="0.2">
      <c r="A399" s="75">
        <v>390</v>
      </c>
      <c r="B399" s="63"/>
      <c r="C399" s="60"/>
      <c r="D399" s="61"/>
      <c r="E399" s="85"/>
      <c r="F399" s="85"/>
      <c r="G399" s="85"/>
      <c r="H399" s="85"/>
      <c r="I399" s="85"/>
      <c r="J399" s="92" t="str">
        <f t="shared" si="6"/>
        <v/>
      </c>
    </row>
    <row r="400" spans="1:10" ht="12.75" x14ac:dyDescent="0.2">
      <c r="A400" s="75">
        <v>391</v>
      </c>
      <c r="B400" s="63"/>
      <c r="C400" s="60"/>
      <c r="D400" s="61"/>
      <c r="E400" s="85"/>
      <c r="F400" s="85"/>
      <c r="G400" s="85"/>
      <c r="H400" s="85"/>
      <c r="I400" s="85"/>
      <c r="J400" s="92" t="str">
        <f t="shared" si="6"/>
        <v/>
      </c>
    </row>
    <row r="401" spans="1:10" ht="12.75" x14ac:dyDescent="0.2">
      <c r="A401" s="75">
        <v>392</v>
      </c>
      <c r="B401" s="63"/>
      <c r="C401" s="60"/>
      <c r="D401" s="61"/>
      <c r="E401" s="85"/>
      <c r="F401" s="85"/>
      <c r="G401" s="85"/>
      <c r="H401" s="85"/>
      <c r="I401" s="85"/>
      <c r="J401" s="92" t="str">
        <f t="shared" si="6"/>
        <v/>
      </c>
    </row>
    <row r="402" spans="1:10" ht="12.75" x14ac:dyDescent="0.2">
      <c r="A402" s="75">
        <v>393</v>
      </c>
      <c r="B402" s="63"/>
      <c r="C402" s="60"/>
      <c r="D402" s="61"/>
      <c r="E402" s="85"/>
      <c r="F402" s="85"/>
      <c r="G402" s="85"/>
      <c r="H402" s="85"/>
      <c r="I402" s="85"/>
      <c r="J402" s="92" t="str">
        <f t="shared" si="6"/>
        <v/>
      </c>
    </row>
    <row r="403" spans="1:10" ht="12.75" x14ac:dyDescent="0.2">
      <c r="A403" s="75">
        <v>394</v>
      </c>
      <c r="B403" s="63"/>
      <c r="C403" s="60"/>
      <c r="D403" s="61"/>
      <c r="E403" s="85"/>
      <c r="F403" s="85"/>
      <c r="G403" s="85"/>
      <c r="H403" s="85"/>
      <c r="I403" s="85"/>
      <c r="J403" s="92" t="str">
        <f t="shared" si="6"/>
        <v/>
      </c>
    </row>
    <row r="404" spans="1:10" ht="12.75" x14ac:dyDescent="0.2">
      <c r="A404" s="75">
        <v>395</v>
      </c>
      <c r="B404" s="63"/>
      <c r="C404" s="60"/>
      <c r="D404" s="61"/>
      <c r="E404" s="85"/>
      <c r="F404" s="85"/>
      <c r="G404" s="85"/>
      <c r="H404" s="85"/>
      <c r="I404" s="85"/>
      <c r="J404" s="92" t="str">
        <f t="shared" si="6"/>
        <v/>
      </c>
    </row>
    <row r="405" spans="1:10" ht="12.75" x14ac:dyDescent="0.2">
      <c r="A405" s="75">
        <v>396</v>
      </c>
      <c r="B405" s="63"/>
      <c r="C405" s="60"/>
      <c r="D405" s="61"/>
      <c r="E405" s="85"/>
      <c r="F405" s="85"/>
      <c r="G405" s="85"/>
      <c r="H405" s="85"/>
      <c r="I405" s="85"/>
      <c r="J405" s="92" t="str">
        <f t="shared" si="6"/>
        <v/>
      </c>
    </row>
    <row r="406" spans="1:10" ht="12.75" x14ac:dyDescent="0.2">
      <c r="A406" s="75">
        <v>397</v>
      </c>
      <c r="B406" s="63"/>
      <c r="C406" s="60"/>
      <c r="D406" s="61"/>
      <c r="E406" s="85"/>
      <c r="F406" s="85"/>
      <c r="G406" s="85"/>
      <c r="H406" s="85"/>
      <c r="I406" s="85"/>
      <c r="J406" s="92" t="str">
        <f t="shared" si="6"/>
        <v/>
      </c>
    </row>
    <row r="407" spans="1:10" ht="12.75" x14ac:dyDescent="0.2">
      <c r="A407" s="75">
        <v>398</v>
      </c>
      <c r="B407" s="63"/>
      <c r="C407" s="60"/>
      <c r="D407" s="61"/>
      <c r="E407" s="85"/>
      <c r="F407" s="85"/>
      <c r="G407" s="85"/>
      <c r="H407" s="85"/>
      <c r="I407" s="85"/>
      <c r="J407" s="92" t="str">
        <f t="shared" si="6"/>
        <v/>
      </c>
    </row>
    <row r="408" spans="1:10" ht="12.75" x14ac:dyDescent="0.2">
      <c r="A408" s="75">
        <v>399</v>
      </c>
      <c r="B408" s="63"/>
      <c r="C408" s="60"/>
      <c r="D408" s="61"/>
      <c r="E408" s="85"/>
      <c r="F408" s="85"/>
      <c r="G408" s="85"/>
      <c r="H408" s="85"/>
      <c r="I408" s="85"/>
      <c r="J408" s="92" t="str">
        <f t="shared" si="6"/>
        <v/>
      </c>
    </row>
    <row r="409" spans="1:10" ht="12.75" x14ac:dyDescent="0.2">
      <c r="A409" s="75">
        <v>400</v>
      </c>
      <c r="B409" s="63"/>
      <c r="C409" s="60"/>
      <c r="D409" s="61"/>
      <c r="E409" s="85"/>
      <c r="F409" s="85"/>
      <c r="G409" s="85"/>
      <c r="H409" s="85"/>
      <c r="I409" s="85"/>
      <c r="J409" s="92" t="str">
        <f t="shared" si="6"/>
        <v/>
      </c>
    </row>
    <row r="410" spans="1:10" ht="12.75" x14ac:dyDescent="0.2">
      <c r="A410" s="75">
        <v>401</v>
      </c>
      <c r="B410" s="63"/>
      <c r="C410" s="60"/>
      <c r="D410" s="61"/>
      <c r="E410" s="85"/>
      <c r="F410" s="85"/>
      <c r="G410" s="85"/>
      <c r="H410" s="85"/>
      <c r="I410" s="85"/>
      <c r="J410" s="92" t="str">
        <f t="shared" si="6"/>
        <v/>
      </c>
    </row>
    <row r="411" spans="1:10" ht="12.75" x14ac:dyDescent="0.2">
      <c r="A411" s="75">
        <v>402</v>
      </c>
      <c r="B411" s="63"/>
      <c r="C411" s="60"/>
      <c r="D411" s="61"/>
      <c r="E411" s="85"/>
      <c r="F411" s="85"/>
      <c r="G411" s="85"/>
      <c r="H411" s="85"/>
      <c r="I411" s="85"/>
      <c r="J411" s="92" t="str">
        <f t="shared" si="6"/>
        <v/>
      </c>
    </row>
    <row r="412" spans="1:10" ht="12.75" x14ac:dyDescent="0.2">
      <c r="A412" s="75">
        <v>403</v>
      </c>
      <c r="B412" s="63"/>
      <c r="C412" s="60"/>
      <c r="D412" s="61"/>
      <c r="E412" s="85"/>
      <c r="F412" s="85"/>
      <c r="G412" s="85"/>
      <c r="H412" s="85"/>
      <c r="I412" s="85"/>
      <c r="J412" s="92" t="str">
        <f t="shared" si="6"/>
        <v/>
      </c>
    </row>
    <row r="413" spans="1:10" ht="12.75" x14ac:dyDescent="0.2">
      <c r="A413" s="75">
        <v>404</v>
      </c>
      <c r="B413" s="63"/>
      <c r="C413" s="60"/>
      <c r="D413" s="61"/>
      <c r="E413" s="85"/>
      <c r="F413" s="85"/>
      <c r="G413" s="85"/>
      <c r="H413" s="85"/>
      <c r="I413" s="85"/>
      <c r="J413" s="92" t="str">
        <f t="shared" si="6"/>
        <v/>
      </c>
    </row>
    <row r="414" spans="1:10" ht="12.75" x14ac:dyDescent="0.2">
      <c r="A414" s="75">
        <v>405</v>
      </c>
      <c r="B414" s="63"/>
      <c r="C414" s="60"/>
      <c r="D414" s="61"/>
      <c r="E414" s="85"/>
      <c r="F414" s="85"/>
      <c r="G414" s="85"/>
      <c r="H414" s="85"/>
      <c r="I414" s="85"/>
      <c r="J414" s="92" t="str">
        <f t="shared" si="6"/>
        <v/>
      </c>
    </row>
    <row r="415" spans="1:10" ht="12.75" x14ac:dyDescent="0.2">
      <c r="A415" s="75">
        <v>406</v>
      </c>
      <c r="B415" s="63"/>
      <c r="C415" s="60"/>
      <c r="D415" s="61"/>
      <c r="E415" s="85"/>
      <c r="F415" s="85"/>
      <c r="G415" s="85"/>
      <c r="H415" s="85"/>
      <c r="I415" s="85"/>
      <c r="J415" s="92" t="str">
        <f t="shared" si="6"/>
        <v/>
      </c>
    </row>
    <row r="416" spans="1:10" ht="12.75" x14ac:dyDescent="0.2">
      <c r="A416" s="75">
        <v>407</v>
      </c>
      <c r="B416" s="63"/>
      <c r="C416" s="60"/>
      <c r="D416" s="61"/>
      <c r="E416" s="85"/>
      <c r="F416" s="85"/>
      <c r="G416" s="85"/>
      <c r="H416" s="85"/>
      <c r="I416" s="85"/>
      <c r="J416" s="92" t="str">
        <f t="shared" si="6"/>
        <v/>
      </c>
    </row>
    <row r="417" spans="1:10" ht="12.75" x14ac:dyDescent="0.2">
      <c r="A417" s="75">
        <v>408</v>
      </c>
      <c r="B417" s="63"/>
      <c r="C417" s="60"/>
      <c r="D417" s="61"/>
      <c r="E417" s="85"/>
      <c r="F417" s="85"/>
      <c r="G417" s="85"/>
      <c r="H417" s="85"/>
      <c r="I417" s="85"/>
      <c r="J417" s="92" t="str">
        <f t="shared" si="6"/>
        <v/>
      </c>
    </row>
    <row r="418" spans="1:10" ht="12.75" x14ac:dyDescent="0.2">
      <c r="A418" s="75">
        <v>409</v>
      </c>
      <c r="B418" s="63"/>
      <c r="C418" s="60"/>
      <c r="D418" s="61"/>
      <c r="E418" s="85"/>
      <c r="F418" s="85"/>
      <c r="G418" s="85"/>
      <c r="H418" s="85"/>
      <c r="I418" s="85"/>
      <c r="J418" s="92" t="str">
        <f t="shared" si="6"/>
        <v/>
      </c>
    </row>
    <row r="419" spans="1:10" ht="12.75" x14ac:dyDescent="0.2">
      <c r="A419" s="75">
        <v>410</v>
      </c>
      <c r="B419" s="63"/>
      <c r="C419" s="60"/>
      <c r="D419" s="61"/>
      <c r="E419" s="85"/>
      <c r="F419" s="85"/>
      <c r="G419" s="85"/>
      <c r="H419" s="85"/>
      <c r="I419" s="85"/>
      <c r="J419" s="92" t="str">
        <f t="shared" si="6"/>
        <v/>
      </c>
    </row>
    <row r="420" spans="1:10" ht="12.75" x14ac:dyDescent="0.2">
      <c r="A420" s="75">
        <v>411</v>
      </c>
      <c r="B420" s="63"/>
      <c r="C420" s="60"/>
      <c r="D420" s="61"/>
      <c r="E420" s="85"/>
      <c r="F420" s="85"/>
      <c r="G420" s="85"/>
      <c r="H420" s="85"/>
      <c r="I420" s="85"/>
      <c r="J420" s="92" t="str">
        <f t="shared" si="6"/>
        <v/>
      </c>
    </row>
    <row r="421" spans="1:10" ht="12.75" x14ac:dyDescent="0.2">
      <c r="A421" s="75">
        <v>412</v>
      </c>
      <c r="B421" s="63"/>
      <c r="C421" s="60"/>
      <c r="D421" s="61"/>
      <c r="E421" s="85"/>
      <c r="F421" s="85"/>
      <c r="G421" s="85"/>
      <c r="H421" s="85"/>
      <c r="I421" s="85"/>
      <c r="J421" s="92" t="str">
        <f t="shared" si="6"/>
        <v/>
      </c>
    </row>
    <row r="422" spans="1:10" ht="12.75" x14ac:dyDescent="0.2">
      <c r="A422" s="75">
        <v>413</v>
      </c>
      <c r="B422" s="63"/>
      <c r="C422" s="60"/>
      <c r="D422" s="61"/>
      <c r="E422" s="85"/>
      <c r="F422" s="85"/>
      <c r="G422" s="85"/>
      <c r="H422" s="85"/>
      <c r="I422" s="85"/>
      <c r="J422" s="92" t="str">
        <f t="shared" si="6"/>
        <v/>
      </c>
    </row>
    <row r="423" spans="1:10" ht="12.75" x14ac:dyDescent="0.2">
      <c r="A423" s="75">
        <v>414</v>
      </c>
      <c r="B423" s="63"/>
      <c r="C423" s="60"/>
      <c r="D423" s="61"/>
      <c r="E423" s="85"/>
      <c r="F423" s="85"/>
      <c r="G423" s="85"/>
      <c r="H423" s="85"/>
      <c r="I423" s="85"/>
      <c r="J423" s="92" t="str">
        <f t="shared" si="6"/>
        <v/>
      </c>
    </row>
    <row r="424" spans="1:10" ht="12.75" x14ac:dyDescent="0.2">
      <c r="A424" s="75">
        <v>415</v>
      </c>
      <c r="B424" s="63"/>
      <c r="C424" s="60"/>
      <c r="D424" s="61"/>
      <c r="E424" s="85"/>
      <c r="F424" s="85"/>
      <c r="G424" s="85"/>
      <c r="H424" s="85"/>
      <c r="I424" s="85"/>
      <c r="J424" s="92" t="str">
        <f t="shared" si="6"/>
        <v/>
      </c>
    </row>
    <row r="425" spans="1:10" ht="12.75" x14ac:dyDescent="0.2">
      <c r="A425" s="75">
        <v>416</v>
      </c>
      <c r="B425" s="63"/>
      <c r="C425" s="60"/>
      <c r="D425" s="61"/>
      <c r="E425" s="85"/>
      <c r="F425" s="85"/>
      <c r="G425" s="85"/>
      <c r="H425" s="85"/>
      <c r="I425" s="85"/>
      <c r="J425" s="92" t="str">
        <f t="shared" si="6"/>
        <v/>
      </c>
    </row>
    <row r="426" spans="1:10" ht="12.75" x14ac:dyDescent="0.2">
      <c r="A426" s="75">
        <v>417</v>
      </c>
      <c r="B426" s="63"/>
      <c r="C426" s="60"/>
      <c r="D426" s="61"/>
      <c r="E426" s="85"/>
      <c r="F426" s="85"/>
      <c r="G426" s="85"/>
      <c r="H426" s="85"/>
      <c r="I426" s="85"/>
      <c r="J426" s="92" t="str">
        <f t="shared" si="6"/>
        <v/>
      </c>
    </row>
    <row r="427" spans="1:10" ht="12.75" x14ac:dyDescent="0.2">
      <c r="A427" s="75">
        <v>418</v>
      </c>
      <c r="B427" s="63"/>
      <c r="C427" s="60"/>
      <c r="D427" s="61"/>
      <c r="E427" s="85"/>
      <c r="F427" s="85"/>
      <c r="G427" s="85"/>
      <c r="H427" s="85"/>
      <c r="I427" s="85"/>
      <c r="J427" s="92" t="str">
        <f t="shared" si="6"/>
        <v/>
      </c>
    </row>
    <row r="428" spans="1:10" ht="12.75" x14ac:dyDescent="0.2">
      <c r="A428" s="75">
        <v>419</v>
      </c>
      <c r="B428" s="63"/>
      <c r="C428" s="60"/>
      <c r="D428" s="61"/>
      <c r="E428" s="85"/>
      <c r="F428" s="85"/>
      <c r="G428" s="85"/>
      <c r="H428" s="85"/>
      <c r="I428" s="85"/>
      <c r="J428" s="92" t="str">
        <f t="shared" si="6"/>
        <v/>
      </c>
    </row>
    <row r="429" spans="1:10" ht="12.75" x14ac:dyDescent="0.2">
      <c r="A429" s="75">
        <v>420</v>
      </c>
      <c r="B429" s="63"/>
      <c r="C429" s="60"/>
      <c r="D429" s="61"/>
      <c r="E429" s="85"/>
      <c r="F429" s="85"/>
      <c r="G429" s="85"/>
      <c r="H429" s="85"/>
      <c r="I429" s="85"/>
      <c r="J429" s="92" t="str">
        <f t="shared" si="6"/>
        <v/>
      </c>
    </row>
    <row r="430" spans="1:10" ht="12.75" x14ac:dyDescent="0.2">
      <c r="A430" s="75">
        <v>421</v>
      </c>
      <c r="B430" s="63"/>
      <c r="C430" s="60"/>
      <c r="D430" s="61"/>
      <c r="E430" s="85"/>
      <c r="F430" s="85"/>
      <c r="G430" s="85"/>
      <c r="H430" s="85"/>
      <c r="I430" s="85"/>
      <c r="J430" s="92" t="str">
        <f t="shared" si="6"/>
        <v/>
      </c>
    </row>
    <row r="431" spans="1:10" ht="12.75" x14ac:dyDescent="0.2">
      <c r="A431" s="75">
        <v>422</v>
      </c>
      <c r="B431" s="63"/>
      <c r="C431" s="60"/>
      <c r="D431" s="61"/>
      <c r="E431" s="85"/>
      <c r="F431" s="85"/>
      <c r="G431" s="85"/>
      <c r="H431" s="85"/>
      <c r="I431" s="85"/>
      <c r="J431" s="92" t="str">
        <f t="shared" si="6"/>
        <v/>
      </c>
    </row>
    <row r="432" spans="1:10" ht="12.75" x14ac:dyDescent="0.2">
      <c r="A432" s="75">
        <v>423</v>
      </c>
      <c r="B432" s="63"/>
      <c r="C432" s="60"/>
      <c r="D432" s="61"/>
      <c r="E432" s="85"/>
      <c r="F432" s="85"/>
      <c r="G432" s="85"/>
      <c r="H432" s="85"/>
      <c r="I432" s="85"/>
      <c r="J432" s="92" t="str">
        <f t="shared" si="6"/>
        <v/>
      </c>
    </row>
    <row r="433" spans="1:10" ht="12.75" x14ac:dyDescent="0.2">
      <c r="A433" s="75">
        <v>424</v>
      </c>
      <c r="B433" s="63"/>
      <c r="C433" s="60"/>
      <c r="D433" s="61"/>
      <c r="E433" s="85"/>
      <c r="F433" s="85"/>
      <c r="G433" s="85"/>
      <c r="H433" s="85"/>
      <c r="I433" s="85"/>
      <c r="J433" s="92" t="str">
        <f t="shared" si="6"/>
        <v/>
      </c>
    </row>
    <row r="434" spans="1:10" ht="12.75" x14ac:dyDescent="0.2">
      <c r="A434" s="75">
        <v>425</v>
      </c>
      <c r="B434" s="63"/>
      <c r="C434" s="60"/>
      <c r="D434" s="61"/>
      <c r="E434" s="85"/>
      <c r="F434" s="85"/>
      <c r="G434" s="85"/>
      <c r="H434" s="85"/>
      <c r="I434" s="85"/>
      <c r="J434" s="92" t="str">
        <f t="shared" si="6"/>
        <v/>
      </c>
    </row>
    <row r="435" spans="1:10" ht="12.75" x14ac:dyDescent="0.2">
      <c r="A435" s="75">
        <v>426</v>
      </c>
      <c r="B435" s="63"/>
      <c r="C435" s="60"/>
      <c r="D435" s="61"/>
      <c r="E435" s="85"/>
      <c r="F435" s="85"/>
      <c r="G435" s="85"/>
      <c r="H435" s="85"/>
      <c r="I435" s="85"/>
      <c r="J435" s="92" t="str">
        <f t="shared" si="6"/>
        <v/>
      </c>
    </row>
    <row r="436" spans="1:10" ht="12.75" x14ac:dyDescent="0.2">
      <c r="A436" s="75">
        <v>427</v>
      </c>
      <c r="B436" s="63"/>
      <c r="C436" s="60"/>
      <c r="D436" s="61"/>
      <c r="E436" s="85"/>
      <c r="F436" s="85"/>
      <c r="G436" s="85"/>
      <c r="H436" s="85"/>
      <c r="I436" s="85"/>
      <c r="J436" s="92" t="str">
        <f t="shared" si="6"/>
        <v/>
      </c>
    </row>
    <row r="437" spans="1:10" ht="12.75" x14ac:dyDescent="0.2">
      <c r="A437" s="75">
        <v>428</v>
      </c>
      <c r="B437" s="63"/>
      <c r="C437" s="60"/>
      <c r="D437" s="61"/>
      <c r="E437" s="85"/>
      <c r="F437" s="85"/>
      <c r="G437" s="85"/>
      <c r="H437" s="85"/>
      <c r="I437" s="85"/>
      <c r="J437" s="92" t="str">
        <f t="shared" si="6"/>
        <v/>
      </c>
    </row>
    <row r="438" spans="1:10" ht="12.75" x14ac:dyDescent="0.2">
      <c r="A438" s="75">
        <v>429</v>
      </c>
      <c r="B438" s="63"/>
      <c r="C438" s="60"/>
      <c r="D438" s="61"/>
      <c r="E438" s="85"/>
      <c r="F438" s="85"/>
      <c r="G438" s="85"/>
      <c r="H438" s="85"/>
      <c r="I438" s="85"/>
      <c r="J438" s="92" t="str">
        <f t="shared" si="6"/>
        <v/>
      </c>
    </row>
    <row r="439" spans="1:10" ht="12.75" x14ac:dyDescent="0.2">
      <c r="A439" s="75">
        <v>430</v>
      </c>
      <c r="B439" s="63"/>
      <c r="C439" s="60"/>
      <c r="D439" s="61"/>
      <c r="E439" s="85"/>
      <c r="F439" s="85"/>
      <c r="G439" s="85"/>
      <c r="H439" s="85"/>
      <c r="I439" s="85"/>
      <c r="J439" s="92" t="str">
        <f t="shared" si="6"/>
        <v/>
      </c>
    </row>
    <row r="440" spans="1:10" ht="12.75" x14ac:dyDescent="0.2">
      <c r="A440" s="75">
        <v>431</v>
      </c>
      <c r="B440" s="63"/>
      <c r="C440" s="60"/>
      <c r="D440" s="61"/>
      <c r="E440" s="85"/>
      <c r="F440" s="85"/>
      <c r="G440" s="85"/>
      <c r="H440" s="85"/>
      <c r="I440" s="85"/>
      <c r="J440" s="92" t="str">
        <f t="shared" si="6"/>
        <v/>
      </c>
    </row>
    <row r="441" spans="1:10" ht="12.75" x14ac:dyDescent="0.2">
      <c r="A441" s="75">
        <v>432</v>
      </c>
      <c r="B441" s="63"/>
      <c r="C441" s="60"/>
      <c r="D441" s="61"/>
      <c r="E441" s="85"/>
      <c r="F441" s="85"/>
      <c r="G441" s="85"/>
      <c r="H441" s="85"/>
      <c r="I441" s="85"/>
      <c r="J441" s="92" t="str">
        <f t="shared" si="6"/>
        <v/>
      </c>
    </row>
    <row r="442" spans="1:10" ht="12.75" x14ac:dyDescent="0.2">
      <c r="A442" s="75">
        <v>433</v>
      </c>
      <c r="B442" s="63"/>
      <c r="C442" s="60"/>
      <c r="D442" s="61"/>
      <c r="E442" s="85"/>
      <c r="F442" s="85"/>
      <c r="G442" s="85"/>
      <c r="H442" s="85"/>
      <c r="I442" s="85"/>
      <c r="J442" s="92" t="str">
        <f t="shared" si="6"/>
        <v/>
      </c>
    </row>
    <row r="443" spans="1:10" ht="12.75" x14ac:dyDescent="0.2">
      <c r="A443" s="75">
        <v>434</v>
      </c>
      <c r="B443" s="63"/>
      <c r="C443" s="60"/>
      <c r="D443" s="61"/>
      <c r="E443" s="85"/>
      <c r="F443" s="85"/>
      <c r="G443" s="85"/>
      <c r="H443" s="85"/>
      <c r="I443" s="85"/>
      <c r="J443" s="92" t="str">
        <f t="shared" si="6"/>
        <v/>
      </c>
    </row>
    <row r="444" spans="1:10" ht="12.75" x14ac:dyDescent="0.2">
      <c r="A444" s="75">
        <v>435</v>
      </c>
      <c r="B444" s="63"/>
      <c r="C444" s="60"/>
      <c r="D444" s="61"/>
      <c r="E444" s="85"/>
      <c r="F444" s="85"/>
      <c r="G444" s="85"/>
      <c r="H444" s="85"/>
      <c r="I444" s="85"/>
      <c r="J444" s="92" t="str">
        <f t="shared" si="6"/>
        <v/>
      </c>
    </row>
    <row r="445" spans="1:10" ht="12.75" x14ac:dyDescent="0.2">
      <c r="A445" s="75">
        <v>436</v>
      </c>
      <c r="B445" s="63"/>
      <c r="C445" s="60"/>
      <c r="D445" s="61"/>
      <c r="E445" s="85"/>
      <c r="F445" s="85"/>
      <c r="G445" s="85"/>
      <c r="H445" s="85"/>
      <c r="I445" s="85"/>
      <c r="J445" s="92" t="str">
        <f t="shared" si="6"/>
        <v/>
      </c>
    </row>
    <row r="446" spans="1:10" ht="12.75" x14ac:dyDescent="0.2">
      <c r="A446" s="75">
        <v>437</v>
      </c>
      <c r="B446" s="63"/>
      <c r="C446" s="60"/>
      <c r="D446" s="61"/>
      <c r="E446" s="85"/>
      <c r="F446" s="85"/>
      <c r="G446" s="85"/>
      <c r="H446" s="85"/>
      <c r="I446" s="85"/>
      <c r="J446" s="92" t="str">
        <f t="shared" si="6"/>
        <v/>
      </c>
    </row>
    <row r="447" spans="1:10" ht="12.75" x14ac:dyDescent="0.2">
      <c r="A447" s="75">
        <v>438</v>
      </c>
      <c r="B447" s="63"/>
      <c r="C447" s="60"/>
      <c r="D447" s="61"/>
      <c r="E447" s="85"/>
      <c r="F447" s="85"/>
      <c r="G447" s="85"/>
      <c r="H447" s="85"/>
      <c r="I447" s="85"/>
      <c r="J447" s="92" t="str">
        <f t="shared" si="6"/>
        <v/>
      </c>
    </row>
    <row r="448" spans="1:10" ht="12.75" x14ac:dyDescent="0.2">
      <c r="A448" s="75">
        <v>439</v>
      </c>
      <c r="B448" s="63"/>
      <c r="C448" s="60"/>
      <c r="D448" s="61"/>
      <c r="E448" s="85"/>
      <c r="F448" s="85"/>
      <c r="G448" s="85"/>
      <c r="H448" s="85"/>
      <c r="I448" s="85"/>
      <c r="J448" s="92" t="str">
        <f t="shared" si="6"/>
        <v/>
      </c>
    </row>
    <row r="449" spans="1:10" ht="12.75" x14ac:dyDescent="0.2">
      <c r="A449" s="75">
        <v>440</v>
      </c>
      <c r="B449" s="63"/>
      <c r="C449" s="60"/>
      <c r="D449" s="61"/>
      <c r="E449" s="85"/>
      <c r="F449" s="85"/>
      <c r="G449" s="85"/>
      <c r="H449" s="85"/>
      <c r="I449" s="85"/>
      <c r="J449" s="92" t="str">
        <f t="shared" si="6"/>
        <v/>
      </c>
    </row>
    <row r="450" spans="1:10" ht="12.75" x14ac:dyDescent="0.2">
      <c r="A450" s="75">
        <v>441</v>
      </c>
      <c r="B450" s="63"/>
      <c r="C450" s="60"/>
      <c r="D450" s="61"/>
      <c r="E450" s="85"/>
      <c r="F450" s="85"/>
      <c r="G450" s="85"/>
      <c r="H450" s="85"/>
      <c r="I450" s="85"/>
      <c r="J450" s="92" t="str">
        <f t="shared" si="6"/>
        <v/>
      </c>
    </row>
    <row r="451" spans="1:10" ht="12.75" x14ac:dyDescent="0.2">
      <c r="A451" s="75">
        <v>442</v>
      </c>
      <c r="B451" s="63"/>
      <c r="C451" s="60"/>
      <c r="D451" s="61"/>
      <c r="E451" s="85"/>
      <c r="F451" s="85"/>
      <c r="G451" s="85"/>
      <c r="H451" s="85"/>
      <c r="I451" s="85"/>
      <c r="J451" s="92" t="str">
        <f t="shared" si="6"/>
        <v/>
      </c>
    </row>
    <row r="452" spans="1:10" ht="12.75" x14ac:dyDescent="0.2">
      <c r="A452" s="75">
        <v>443</v>
      </c>
      <c r="B452" s="63"/>
      <c r="C452" s="60"/>
      <c r="D452" s="61"/>
      <c r="E452" s="85"/>
      <c r="F452" s="85"/>
      <c r="G452" s="85"/>
      <c r="H452" s="85"/>
      <c r="I452" s="85"/>
      <c r="J452" s="92" t="str">
        <f t="shared" si="6"/>
        <v/>
      </c>
    </row>
    <row r="453" spans="1:10" ht="12.75" x14ac:dyDescent="0.2">
      <c r="A453" s="75">
        <v>444</v>
      </c>
      <c r="B453" s="63"/>
      <c r="C453" s="60"/>
      <c r="D453" s="61"/>
      <c r="E453" s="85"/>
      <c r="F453" s="85"/>
      <c r="G453" s="85"/>
      <c r="H453" s="85"/>
      <c r="I453" s="85"/>
      <c r="J453" s="92" t="str">
        <f t="shared" si="6"/>
        <v/>
      </c>
    </row>
    <row r="454" spans="1:10" ht="12.75" x14ac:dyDescent="0.2">
      <c r="A454" s="75">
        <v>445</v>
      </c>
      <c r="B454" s="63"/>
      <c r="C454" s="60"/>
      <c r="D454" s="61"/>
      <c r="E454" s="85"/>
      <c r="F454" s="85"/>
      <c r="G454" s="85"/>
      <c r="H454" s="85"/>
      <c r="I454" s="85"/>
      <c r="J454" s="92" t="str">
        <f t="shared" si="6"/>
        <v/>
      </c>
    </row>
    <row r="455" spans="1:10" ht="12.75" x14ac:dyDescent="0.2">
      <c r="A455" s="75">
        <v>446</v>
      </c>
      <c r="B455" s="63"/>
      <c r="C455" s="60"/>
      <c r="D455" s="61"/>
      <c r="E455" s="85"/>
      <c r="F455" s="85"/>
      <c r="G455" s="85"/>
      <c r="H455" s="85"/>
      <c r="I455" s="85"/>
      <c r="J455" s="92" t="str">
        <f t="shared" si="6"/>
        <v/>
      </c>
    </row>
    <row r="456" spans="1:10" ht="12.75" x14ac:dyDescent="0.2">
      <c r="A456" s="75">
        <v>447</v>
      </c>
      <c r="B456" s="63"/>
      <c r="C456" s="60"/>
      <c r="D456" s="61"/>
      <c r="E456" s="85"/>
      <c r="F456" s="85"/>
      <c r="G456" s="85"/>
      <c r="H456" s="85"/>
      <c r="I456" s="85"/>
      <c r="J456" s="92" t="str">
        <f t="shared" si="6"/>
        <v/>
      </c>
    </row>
    <row r="457" spans="1:10" ht="12.75" x14ac:dyDescent="0.2">
      <c r="A457" s="75">
        <v>448</v>
      </c>
      <c r="B457" s="63"/>
      <c r="C457" s="60"/>
      <c r="D457" s="61"/>
      <c r="E457" s="85"/>
      <c r="F457" s="85"/>
      <c r="G457" s="85"/>
      <c r="H457" s="85"/>
      <c r="I457" s="85"/>
      <c r="J457" s="92" t="str">
        <f t="shared" si="6"/>
        <v/>
      </c>
    </row>
    <row r="458" spans="1:10" ht="12.75" x14ac:dyDescent="0.2">
      <c r="A458" s="75">
        <v>449</v>
      </c>
      <c r="B458" s="63"/>
      <c r="C458" s="60"/>
      <c r="D458" s="61"/>
      <c r="E458" s="85"/>
      <c r="F458" s="85"/>
      <c r="G458" s="85"/>
      <c r="H458" s="85"/>
      <c r="I458" s="85"/>
      <c r="J458" s="92" t="str">
        <f t="shared" si="6"/>
        <v/>
      </c>
    </row>
    <row r="459" spans="1:10" ht="12.75" x14ac:dyDescent="0.2">
      <c r="A459" s="75">
        <v>450</v>
      </c>
      <c r="B459" s="63"/>
      <c r="C459" s="60"/>
      <c r="D459" s="61"/>
      <c r="E459" s="85"/>
      <c r="F459" s="85"/>
      <c r="G459" s="85"/>
      <c r="H459" s="85"/>
      <c r="I459" s="85"/>
      <c r="J459" s="92" t="str">
        <f t="shared" ref="J459:J522" si="7">IF(B459="","",IF(OR(E459&gt;14,F459&gt;14,G459&gt;14,H459&gt;14,I459&gt;14),"Eligible","Not Eligible"))</f>
        <v/>
      </c>
    </row>
    <row r="460" spans="1:10" ht="12.75" x14ac:dyDescent="0.2">
      <c r="A460" s="75">
        <v>451</v>
      </c>
      <c r="B460" s="63"/>
      <c r="C460" s="60"/>
      <c r="D460" s="61"/>
      <c r="E460" s="85"/>
      <c r="F460" s="85"/>
      <c r="G460" s="85"/>
      <c r="H460" s="85"/>
      <c r="I460" s="85"/>
      <c r="J460" s="92" t="str">
        <f t="shared" si="7"/>
        <v/>
      </c>
    </row>
    <row r="461" spans="1:10" ht="12.75" x14ac:dyDescent="0.2">
      <c r="A461" s="75">
        <v>452</v>
      </c>
      <c r="B461" s="63"/>
      <c r="C461" s="60"/>
      <c r="D461" s="61"/>
      <c r="E461" s="85"/>
      <c r="F461" s="85"/>
      <c r="G461" s="85"/>
      <c r="H461" s="85"/>
      <c r="I461" s="85"/>
      <c r="J461" s="92" t="str">
        <f t="shared" si="7"/>
        <v/>
      </c>
    </row>
    <row r="462" spans="1:10" ht="12.75" x14ac:dyDescent="0.2">
      <c r="A462" s="75">
        <v>453</v>
      </c>
      <c r="B462" s="63"/>
      <c r="C462" s="60"/>
      <c r="D462" s="61"/>
      <c r="E462" s="85"/>
      <c r="F462" s="85"/>
      <c r="G462" s="85"/>
      <c r="H462" s="85"/>
      <c r="I462" s="85"/>
      <c r="J462" s="92" t="str">
        <f t="shared" si="7"/>
        <v/>
      </c>
    </row>
    <row r="463" spans="1:10" ht="12.75" x14ac:dyDescent="0.2">
      <c r="A463" s="75">
        <v>454</v>
      </c>
      <c r="B463" s="63"/>
      <c r="C463" s="60"/>
      <c r="D463" s="61"/>
      <c r="E463" s="85"/>
      <c r="F463" s="85"/>
      <c r="G463" s="85"/>
      <c r="H463" s="85"/>
      <c r="I463" s="85"/>
      <c r="J463" s="92" t="str">
        <f t="shared" si="7"/>
        <v/>
      </c>
    </row>
    <row r="464" spans="1:10" ht="12.75" x14ac:dyDescent="0.2">
      <c r="A464" s="75">
        <v>455</v>
      </c>
      <c r="B464" s="63"/>
      <c r="C464" s="60"/>
      <c r="D464" s="61"/>
      <c r="E464" s="85"/>
      <c r="F464" s="85"/>
      <c r="G464" s="85"/>
      <c r="H464" s="85"/>
      <c r="I464" s="85"/>
      <c r="J464" s="92" t="str">
        <f t="shared" si="7"/>
        <v/>
      </c>
    </row>
    <row r="465" spans="1:10" ht="12.75" x14ac:dyDescent="0.2">
      <c r="A465" s="75">
        <v>456</v>
      </c>
      <c r="B465" s="63"/>
      <c r="C465" s="60"/>
      <c r="D465" s="61"/>
      <c r="E465" s="85"/>
      <c r="F465" s="85"/>
      <c r="G465" s="85"/>
      <c r="H465" s="85"/>
      <c r="I465" s="85"/>
      <c r="J465" s="92" t="str">
        <f t="shared" si="7"/>
        <v/>
      </c>
    </row>
    <row r="466" spans="1:10" ht="12.75" x14ac:dyDescent="0.2">
      <c r="A466" s="75">
        <v>457</v>
      </c>
      <c r="B466" s="63"/>
      <c r="C466" s="60"/>
      <c r="D466" s="61"/>
      <c r="E466" s="85"/>
      <c r="F466" s="85"/>
      <c r="G466" s="85"/>
      <c r="H466" s="85"/>
      <c r="I466" s="85"/>
      <c r="J466" s="92" t="str">
        <f t="shared" si="7"/>
        <v/>
      </c>
    </row>
    <row r="467" spans="1:10" ht="12.75" x14ac:dyDescent="0.2">
      <c r="A467" s="75">
        <v>458</v>
      </c>
      <c r="B467" s="63"/>
      <c r="C467" s="60"/>
      <c r="D467" s="61"/>
      <c r="E467" s="85"/>
      <c r="F467" s="85"/>
      <c r="G467" s="85"/>
      <c r="H467" s="85"/>
      <c r="I467" s="85"/>
      <c r="J467" s="92" t="str">
        <f t="shared" si="7"/>
        <v/>
      </c>
    </row>
    <row r="468" spans="1:10" ht="12.75" x14ac:dyDescent="0.2">
      <c r="A468" s="75">
        <v>459</v>
      </c>
      <c r="B468" s="63"/>
      <c r="C468" s="60"/>
      <c r="D468" s="61"/>
      <c r="E468" s="85"/>
      <c r="F468" s="85"/>
      <c r="G468" s="85"/>
      <c r="H468" s="85"/>
      <c r="I468" s="85"/>
      <c r="J468" s="92" t="str">
        <f t="shared" si="7"/>
        <v/>
      </c>
    </row>
    <row r="469" spans="1:10" ht="12.75" x14ac:dyDescent="0.2">
      <c r="A469" s="75">
        <v>460</v>
      </c>
      <c r="B469" s="63"/>
      <c r="C469" s="60"/>
      <c r="D469" s="61"/>
      <c r="E469" s="85"/>
      <c r="F469" s="85"/>
      <c r="G469" s="85"/>
      <c r="H469" s="85"/>
      <c r="I469" s="85"/>
      <c r="J469" s="92" t="str">
        <f t="shared" si="7"/>
        <v/>
      </c>
    </row>
    <row r="470" spans="1:10" ht="12.75" x14ac:dyDescent="0.2">
      <c r="A470" s="75">
        <v>461</v>
      </c>
      <c r="B470" s="63"/>
      <c r="C470" s="60"/>
      <c r="D470" s="61"/>
      <c r="E470" s="85"/>
      <c r="F470" s="85"/>
      <c r="G470" s="85"/>
      <c r="H470" s="85"/>
      <c r="I470" s="85"/>
      <c r="J470" s="92" t="str">
        <f t="shared" si="7"/>
        <v/>
      </c>
    </row>
    <row r="471" spans="1:10" ht="12.75" x14ac:dyDescent="0.2">
      <c r="A471" s="75">
        <v>462</v>
      </c>
      <c r="B471" s="63"/>
      <c r="C471" s="60"/>
      <c r="D471" s="61"/>
      <c r="E471" s="85"/>
      <c r="F471" s="85"/>
      <c r="G471" s="85"/>
      <c r="H471" s="85"/>
      <c r="I471" s="85"/>
      <c r="J471" s="92" t="str">
        <f t="shared" si="7"/>
        <v/>
      </c>
    </row>
    <row r="472" spans="1:10" ht="12.75" x14ac:dyDescent="0.2">
      <c r="A472" s="75">
        <v>463</v>
      </c>
      <c r="B472" s="63"/>
      <c r="C472" s="60"/>
      <c r="D472" s="61"/>
      <c r="E472" s="85"/>
      <c r="F472" s="85"/>
      <c r="G472" s="85"/>
      <c r="H472" s="85"/>
      <c r="I472" s="85"/>
      <c r="J472" s="92" t="str">
        <f t="shared" si="7"/>
        <v/>
      </c>
    </row>
    <row r="473" spans="1:10" ht="12.75" x14ac:dyDescent="0.2">
      <c r="A473" s="75">
        <v>464</v>
      </c>
      <c r="B473" s="63"/>
      <c r="C473" s="60"/>
      <c r="D473" s="61"/>
      <c r="E473" s="85"/>
      <c r="F473" s="85"/>
      <c r="G473" s="85"/>
      <c r="H473" s="85"/>
      <c r="I473" s="85"/>
      <c r="J473" s="92" t="str">
        <f t="shared" si="7"/>
        <v/>
      </c>
    </row>
    <row r="474" spans="1:10" ht="12.75" x14ac:dyDescent="0.2">
      <c r="A474" s="75">
        <v>465</v>
      </c>
      <c r="B474" s="63"/>
      <c r="C474" s="60"/>
      <c r="D474" s="61"/>
      <c r="E474" s="85"/>
      <c r="F474" s="85"/>
      <c r="G474" s="85"/>
      <c r="H474" s="85"/>
      <c r="I474" s="85"/>
      <c r="J474" s="92" t="str">
        <f t="shared" si="7"/>
        <v/>
      </c>
    </row>
    <row r="475" spans="1:10" ht="12.75" x14ac:dyDescent="0.2">
      <c r="A475" s="75">
        <v>466</v>
      </c>
      <c r="B475" s="63"/>
      <c r="C475" s="60"/>
      <c r="D475" s="61"/>
      <c r="E475" s="85"/>
      <c r="F475" s="85"/>
      <c r="G475" s="85"/>
      <c r="H475" s="85"/>
      <c r="I475" s="85"/>
      <c r="J475" s="92" t="str">
        <f t="shared" si="7"/>
        <v/>
      </c>
    </row>
    <row r="476" spans="1:10" ht="12.75" x14ac:dyDescent="0.2">
      <c r="A476" s="75">
        <v>467</v>
      </c>
      <c r="B476" s="63"/>
      <c r="C476" s="60"/>
      <c r="D476" s="61"/>
      <c r="E476" s="85"/>
      <c r="F476" s="85"/>
      <c r="G476" s="85"/>
      <c r="H476" s="85"/>
      <c r="I476" s="85"/>
      <c r="J476" s="92" t="str">
        <f t="shared" si="7"/>
        <v/>
      </c>
    </row>
    <row r="477" spans="1:10" ht="12.75" x14ac:dyDescent="0.2">
      <c r="A477" s="75">
        <v>468</v>
      </c>
      <c r="B477" s="63"/>
      <c r="C477" s="60"/>
      <c r="D477" s="61"/>
      <c r="E477" s="85"/>
      <c r="F477" s="85"/>
      <c r="G477" s="85"/>
      <c r="H477" s="85"/>
      <c r="I477" s="85"/>
      <c r="J477" s="92" t="str">
        <f t="shared" si="7"/>
        <v/>
      </c>
    </row>
    <row r="478" spans="1:10" ht="12.75" x14ac:dyDescent="0.2">
      <c r="A478" s="75">
        <v>469</v>
      </c>
      <c r="B478" s="63"/>
      <c r="C478" s="60"/>
      <c r="D478" s="61"/>
      <c r="E478" s="85"/>
      <c r="F478" s="85"/>
      <c r="G478" s="85"/>
      <c r="H478" s="85"/>
      <c r="I478" s="85"/>
      <c r="J478" s="92" t="str">
        <f t="shared" si="7"/>
        <v/>
      </c>
    </row>
    <row r="479" spans="1:10" ht="12.75" x14ac:dyDescent="0.2">
      <c r="A479" s="75">
        <v>470</v>
      </c>
      <c r="B479" s="63"/>
      <c r="C479" s="60"/>
      <c r="D479" s="61"/>
      <c r="E479" s="85"/>
      <c r="F479" s="85"/>
      <c r="G479" s="85"/>
      <c r="H479" s="85"/>
      <c r="I479" s="85"/>
      <c r="J479" s="92" t="str">
        <f t="shared" si="7"/>
        <v/>
      </c>
    </row>
    <row r="480" spans="1:10" ht="12.75" x14ac:dyDescent="0.2">
      <c r="A480" s="75">
        <v>471</v>
      </c>
      <c r="B480" s="63"/>
      <c r="C480" s="60"/>
      <c r="D480" s="61"/>
      <c r="E480" s="85"/>
      <c r="F480" s="85"/>
      <c r="G480" s="85"/>
      <c r="H480" s="85"/>
      <c r="I480" s="85"/>
      <c r="J480" s="92" t="str">
        <f t="shared" si="7"/>
        <v/>
      </c>
    </row>
    <row r="481" spans="1:10" ht="12.75" x14ac:dyDescent="0.2">
      <c r="A481" s="75">
        <v>472</v>
      </c>
      <c r="B481" s="63"/>
      <c r="C481" s="60"/>
      <c r="D481" s="61"/>
      <c r="E481" s="85"/>
      <c r="F481" s="85"/>
      <c r="G481" s="85"/>
      <c r="H481" s="85"/>
      <c r="I481" s="85"/>
      <c r="J481" s="92" t="str">
        <f t="shared" si="7"/>
        <v/>
      </c>
    </row>
    <row r="482" spans="1:10" ht="12.75" x14ac:dyDescent="0.2">
      <c r="A482" s="75">
        <v>473</v>
      </c>
      <c r="B482" s="63"/>
      <c r="C482" s="60"/>
      <c r="D482" s="61"/>
      <c r="E482" s="85"/>
      <c r="F482" s="85"/>
      <c r="G482" s="85"/>
      <c r="H482" s="85"/>
      <c r="I482" s="85"/>
      <c r="J482" s="92" t="str">
        <f t="shared" si="7"/>
        <v/>
      </c>
    </row>
    <row r="483" spans="1:10" ht="12.75" x14ac:dyDescent="0.2">
      <c r="A483" s="75">
        <v>474</v>
      </c>
      <c r="B483" s="63"/>
      <c r="C483" s="60"/>
      <c r="D483" s="61"/>
      <c r="E483" s="85"/>
      <c r="F483" s="85"/>
      <c r="G483" s="85"/>
      <c r="H483" s="85"/>
      <c r="I483" s="85"/>
      <c r="J483" s="92" t="str">
        <f t="shared" si="7"/>
        <v/>
      </c>
    </row>
    <row r="484" spans="1:10" ht="12.75" x14ac:dyDescent="0.2">
      <c r="A484" s="75">
        <v>475</v>
      </c>
      <c r="B484" s="63"/>
      <c r="C484" s="60"/>
      <c r="D484" s="61"/>
      <c r="E484" s="85"/>
      <c r="F484" s="85"/>
      <c r="G484" s="85"/>
      <c r="H484" s="85"/>
      <c r="I484" s="85"/>
      <c r="J484" s="92" t="str">
        <f t="shared" si="7"/>
        <v/>
      </c>
    </row>
    <row r="485" spans="1:10" ht="12.75" x14ac:dyDescent="0.2">
      <c r="A485" s="75">
        <v>476</v>
      </c>
      <c r="B485" s="63"/>
      <c r="C485" s="60"/>
      <c r="D485" s="61"/>
      <c r="E485" s="85"/>
      <c r="F485" s="85"/>
      <c r="G485" s="85"/>
      <c r="H485" s="85"/>
      <c r="I485" s="85"/>
      <c r="J485" s="92" t="str">
        <f t="shared" si="7"/>
        <v/>
      </c>
    </row>
    <row r="486" spans="1:10" ht="12.75" x14ac:dyDescent="0.2">
      <c r="A486" s="75">
        <v>477</v>
      </c>
      <c r="B486" s="63"/>
      <c r="C486" s="60"/>
      <c r="D486" s="61"/>
      <c r="E486" s="85"/>
      <c r="F486" s="85"/>
      <c r="G486" s="85"/>
      <c r="H486" s="85"/>
      <c r="I486" s="85"/>
      <c r="J486" s="92" t="str">
        <f t="shared" si="7"/>
        <v/>
      </c>
    </row>
    <row r="487" spans="1:10" ht="12.75" x14ac:dyDescent="0.2">
      <c r="A487" s="75">
        <v>478</v>
      </c>
      <c r="B487" s="63"/>
      <c r="C487" s="60"/>
      <c r="D487" s="61"/>
      <c r="E487" s="85"/>
      <c r="F487" s="85"/>
      <c r="G487" s="85"/>
      <c r="H487" s="85"/>
      <c r="I487" s="85"/>
      <c r="J487" s="92" t="str">
        <f t="shared" si="7"/>
        <v/>
      </c>
    </row>
    <row r="488" spans="1:10" ht="12.75" x14ac:dyDescent="0.2">
      <c r="A488" s="75">
        <v>479</v>
      </c>
      <c r="B488" s="63"/>
      <c r="C488" s="60"/>
      <c r="D488" s="61"/>
      <c r="E488" s="85"/>
      <c r="F488" s="85"/>
      <c r="G488" s="85"/>
      <c r="H488" s="85"/>
      <c r="I488" s="85"/>
      <c r="J488" s="92" t="str">
        <f t="shared" si="7"/>
        <v/>
      </c>
    </row>
    <row r="489" spans="1:10" ht="12.75" x14ac:dyDescent="0.2">
      <c r="A489" s="75">
        <v>480</v>
      </c>
      <c r="B489" s="63"/>
      <c r="C489" s="60"/>
      <c r="D489" s="61"/>
      <c r="E489" s="85"/>
      <c r="F489" s="85"/>
      <c r="G489" s="85"/>
      <c r="H489" s="85"/>
      <c r="I489" s="85"/>
      <c r="J489" s="92" t="str">
        <f t="shared" si="7"/>
        <v/>
      </c>
    </row>
    <row r="490" spans="1:10" ht="12.75" x14ac:dyDescent="0.2">
      <c r="A490" s="75">
        <v>481</v>
      </c>
      <c r="B490" s="63"/>
      <c r="C490" s="60"/>
      <c r="D490" s="61"/>
      <c r="E490" s="85"/>
      <c r="F490" s="85"/>
      <c r="G490" s="85"/>
      <c r="H490" s="85"/>
      <c r="I490" s="85"/>
      <c r="J490" s="92" t="str">
        <f t="shared" si="7"/>
        <v/>
      </c>
    </row>
    <row r="491" spans="1:10" ht="12.75" x14ac:dyDescent="0.2">
      <c r="A491" s="75">
        <v>482</v>
      </c>
      <c r="B491" s="63"/>
      <c r="C491" s="60"/>
      <c r="D491" s="61"/>
      <c r="E491" s="85"/>
      <c r="F491" s="85"/>
      <c r="G491" s="85"/>
      <c r="H491" s="85"/>
      <c r="I491" s="85"/>
      <c r="J491" s="92" t="str">
        <f t="shared" si="7"/>
        <v/>
      </c>
    </row>
    <row r="492" spans="1:10" ht="12.75" x14ac:dyDescent="0.2">
      <c r="A492" s="75">
        <v>483</v>
      </c>
      <c r="B492" s="63"/>
      <c r="C492" s="60"/>
      <c r="D492" s="61"/>
      <c r="E492" s="85"/>
      <c r="F492" s="85"/>
      <c r="G492" s="85"/>
      <c r="H492" s="85"/>
      <c r="I492" s="85"/>
      <c r="J492" s="92" t="str">
        <f t="shared" si="7"/>
        <v/>
      </c>
    </row>
    <row r="493" spans="1:10" ht="12.75" x14ac:dyDescent="0.2">
      <c r="A493" s="75">
        <v>484</v>
      </c>
      <c r="B493" s="63"/>
      <c r="C493" s="60"/>
      <c r="D493" s="61"/>
      <c r="E493" s="85"/>
      <c r="F493" s="85"/>
      <c r="G493" s="85"/>
      <c r="H493" s="85"/>
      <c r="I493" s="85"/>
      <c r="J493" s="92" t="str">
        <f t="shared" si="7"/>
        <v/>
      </c>
    </row>
    <row r="494" spans="1:10" ht="12.75" x14ac:dyDescent="0.2">
      <c r="A494" s="75">
        <v>485</v>
      </c>
      <c r="B494" s="63"/>
      <c r="C494" s="60"/>
      <c r="D494" s="61"/>
      <c r="E494" s="85"/>
      <c r="F494" s="85"/>
      <c r="G494" s="85"/>
      <c r="H494" s="85"/>
      <c r="I494" s="85"/>
      <c r="J494" s="92" t="str">
        <f t="shared" si="7"/>
        <v/>
      </c>
    </row>
    <row r="495" spans="1:10" ht="12.75" x14ac:dyDescent="0.2">
      <c r="A495" s="75">
        <v>486</v>
      </c>
      <c r="B495" s="63"/>
      <c r="C495" s="60"/>
      <c r="D495" s="61"/>
      <c r="E495" s="85"/>
      <c r="F495" s="85"/>
      <c r="G495" s="85"/>
      <c r="H495" s="85"/>
      <c r="I495" s="85"/>
      <c r="J495" s="92" t="str">
        <f t="shared" si="7"/>
        <v/>
      </c>
    </row>
    <row r="496" spans="1:10" ht="12.75" x14ac:dyDescent="0.2">
      <c r="A496" s="75">
        <v>487</v>
      </c>
      <c r="B496" s="63"/>
      <c r="C496" s="60"/>
      <c r="D496" s="61"/>
      <c r="E496" s="85"/>
      <c r="F496" s="85"/>
      <c r="G496" s="85"/>
      <c r="H496" s="85"/>
      <c r="I496" s="85"/>
      <c r="J496" s="92" t="str">
        <f t="shared" si="7"/>
        <v/>
      </c>
    </row>
    <row r="497" spans="1:10" ht="12.75" x14ac:dyDescent="0.2">
      <c r="A497" s="75">
        <v>488</v>
      </c>
      <c r="B497" s="63"/>
      <c r="C497" s="60"/>
      <c r="D497" s="61"/>
      <c r="E497" s="85"/>
      <c r="F497" s="85"/>
      <c r="G497" s="85"/>
      <c r="H497" s="85"/>
      <c r="I497" s="85"/>
      <c r="J497" s="92" t="str">
        <f t="shared" si="7"/>
        <v/>
      </c>
    </row>
    <row r="498" spans="1:10" ht="12.75" x14ac:dyDescent="0.2">
      <c r="A498" s="75">
        <v>489</v>
      </c>
      <c r="B498" s="63"/>
      <c r="C498" s="60"/>
      <c r="D498" s="61"/>
      <c r="E498" s="85"/>
      <c r="F498" s="85"/>
      <c r="G498" s="85"/>
      <c r="H498" s="85"/>
      <c r="I498" s="85"/>
      <c r="J498" s="92" t="str">
        <f t="shared" si="7"/>
        <v/>
      </c>
    </row>
    <row r="499" spans="1:10" ht="12.75" x14ac:dyDescent="0.2">
      <c r="A499" s="75">
        <v>490</v>
      </c>
      <c r="B499" s="63"/>
      <c r="C499" s="60"/>
      <c r="D499" s="61"/>
      <c r="E499" s="85"/>
      <c r="F499" s="85"/>
      <c r="G499" s="85"/>
      <c r="H499" s="85"/>
      <c r="I499" s="85"/>
      <c r="J499" s="92" t="str">
        <f t="shared" si="7"/>
        <v/>
      </c>
    </row>
    <row r="500" spans="1:10" ht="12.75" x14ac:dyDescent="0.2">
      <c r="A500" s="75">
        <v>491</v>
      </c>
      <c r="B500" s="63"/>
      <c r="C500" s="60"/>
      <c r="D500" s="61"/>
      <c r="E500" s="85"/>
      <c r="F500" s="85"/>
      <c r="G500" s="85"/>
      <c r="H500" s="85"/>
      <c r="I500" s="85"/>
      <c r="J500" s="92" t="str">
        <f t="shared" si="7"/>
        <v/>
      </c>
    </row>
    <row r="501" spans="1:10" ht="12.75" x14ac:dyDescent="0.2">
      <c r="A501" s="75">
        <v>492</v>
      </c>
      <c r="B501" s="63"/>
      <c r="C501" s="60"/>
      <c r="D501" s="61"/>
      <c r="E501" s="85"/>
      <c r="F501" s="85"/>
      <c r="G501" s="85"/>
      <c r="H501" s="85"/>
      <c r="I501" s="85"/>
      <c r="J501" s="92" t="str">
        <f t="shared" si="7"/>
        <v/>
      </c>
    </row>
    <row r="502" spans="1:10" ht="12.75" x14ac:dyDescent="0.2">
      <c r="A502" s="75">
        <v>493</v>
      </c>
      <c r="B502" s="63"/>
      <c r="C502" s="60"/>
      <c r="D502" s="61"/>
      <c r="E502" s="85"/>
      <c r="F502" s="85"/>
      <c r="G502" s="85"/>
      <c r="H502" s="85"/>
      <c r="I502" s="85"/>
      <c r="J502" s="92" t="str">
        <f t="shared" si="7"/>
        <v/>
      </c>
    </row>
    <row r="503" spans="1:10" ht="12.75" x14ac:dyDescent="0.2">
      <c r="A503" s="75">
        <v>494</v>
      </c>
      <c r="B503" s="63"/>
      <c r="C503" s="60"/>
      <c r="D503" s="61"/>
      <c r="E503" s="85"/>
      <c r="F503" s="85"/>
      <c r="G503" s="85"/>
      <c r="H503" s="85"/>
      <c r="I503" s="85"/>
      <c r="J503" s="92" t="str">
        <f t="shared" si="7"/>
        <v/>
      </c>
    </row>
    <row r="504" spans="1:10" ht="12.75" x14ac:dyDescent="0.2">
      <c r="A504" s="75">
        <v>495</v>
      </c>
      <c r="B504" s="63"/>
      <c r="C504" s="60"/>
      <c r="D504" s="61"/>
      <c r="E504" s="85"/>
      <c r="F504" s="85"/>
      <c r="G504" s="85"/>
      <c r="H504" s="85"/>
      <c r="I504" s="85"/>
      <c r="J504" s="92" t="str">
        <f t="shared" si="7"/>
        <v/>
      </c>
    </row>
    <row r="505" spans="1:10" ht="12.75" x14ac:dyDescent="0.2">
      <c r="A505" s="75">
        <v>496</v>
      </c>
      <c r="B505" s="63"/>
      <c r="C505" s="60"/>
      <c r="D505" s="61"/>
      <c r="E505" s="85"/>
      <c r="F505" s="85"/>
      <c r="G505" s="85"/>
      <c r="H505" s="85"/>
      <c r="I505" s="85"/>
      <c r="J505" s="92" t="str">
        <f t="shared" si="7"/>
        <v/>
      </c>
    </row>
    <row r="506" spans="1:10" ht="12.75" x14ac:dyDescent="0.2">
      <c r="A506" s="75">
        <v>497</v>
      </c>
      <c r="B506" s="63"/>
      <c r="C506" s="60"/>
      <c r="D506" s="61"/>
      <c r="E506" s="85"/>
      <c r="F506" s="85"/>
      <c r="G506" s="85"/>
      <c r="H506" s="85"/>
      <c r="I506" s="85"/>
      <c r="J506" s="92" t="str">
        <f t="shared" si="7"/>
        <v/>
      </c>
    </row>
    <row r="507" spans="1:10" ht="12.75" x14ac:dyDescent="0.2">
      <c r="A507" s="75">
        <v>498</v>
      </c>
      <c r="B507" s="63"/>
      <c r="C507" s="60"/>
      <c r="D507" s="61"/>
      <c r="E507" s="85"/>
      <c r="F507" s="85"/>
      <c r="G507" s="85"/>
      <c r="H507" s="85"/>
      <c r="I507" s="85"/>
      <c r="J507" s="92" t="str">
        <f t="shared" si="7"/>
        <v/>
      </c>
    </row>
    <row r="508" spans="1:10" ht="12.75" x14ac:dyDescent="0.2">
      <c r="A508" s="75">
        <v>499</v>
      </c>
      <c r="B508" s="63"/>
      <c r="C508" s="60"/>
      <c r="D508" s="61"/>
      <c r="E508" s="85"/>
      <c r="F508" s="85"/>
      <c r="G508" s="85"/>
      <c r="H508" s="85"/>
      <c r="I508" s="85"/>
      <c r="J508" s="92" t="str">
        <f t="shared" si="7"/>
        <v/>
      </c>
    </row>
    <row r="509" spans="1:10" ht="12.75" x14ac:dyDescent="0.2">
      <c r="A509" s="75">
        <v>500</v>
      </c>
      <c r="B509" s="63"/>
      <c r="C509" s="60"/>
      <c r="D509" s="61"/>
      <c r="E509" s="85"/>
      <c r="F509" s="85"/>
      <c r="G509" s="85"/>
      <c r="H509" s="85"/>
      <c r="I509" s="85"/>
      <c r="J509" s="92" t="str">
        <f t="shared" si="7"/>
        <v/>
      </c>
    </row>
    <row r="510" spans="1:10" ht="12.75" x14ac:dyDescent="0.2">
      <c r="A510" s="75">
        <v>501</v>
      </c>
      <c r="B510" s="63"/>
      <c r="C510" s="60"/>
      <c r="D510" s="61"/>
      <c r="E510" s="85"/>
      <c r="F510" s="85"/>
      <c r="G510" s="85"/>
      <c r="H510" s="85"/>
      <c r="I510" s="85"/>
      <c r="J510" s="92" t="str">
        <f t="shared" si="7"/>
        <v/>
      </c>
    </row>
    <row r="511" spans="1:10" ht="12.75" x14ac:dyDescent="0.2">
      <c r="A511" s="75">
        <v>502</v>
      </c>
      <c r="B511" s="63"/>
      <c r="C511" s="60"/>
      <c r="D511" s="61"/>
      <c r="E511" s="85"/>
      <c r="F511" s="85"/>
      <c r="G511" s="85"/>
      <c r="H511" s="85"/>
      <c r="I511" s="85"/>
      <c r="J511" s="92" t="str">
        <f t="shared" si="7"/>
        <v/>
      </c>
    </row>
    <row r="512" spans="1:10" ht="12.75" x14ac:dyDescent="0.2">
      <c r="A512" s="75">
        <v>503</v>
      </c>
      <c r="B512" s="63"/>
      <c r="C512" s="60"/>
      <c r="D512" s="61"/>
      <c r="E512" s="85"/>
      <c r="F512" s="85"/>
      <c r="G512" s="85"/>
      <c r="H512" s="85"/>
      <c r="I512" s="85"/>
      <c r="J512" s="92" t="str">
        <f t="shared" si="7"/>
        <v/>
      </c>
    </row>
    <row r="513" spans="1:10" ht="12.75" x14ac:dyDescent="0.2">
      <c r="A513" s="75">
        <v>504</v>
      </c>
      <c r="B513" s="63"/>
      <c r="C513" s="60"/>
      <c r="D513" s="61"/>
      <c r="E513" s="85"/>
      <c r="F513" s="85"/>
      <c r="G513" s="85"/>
      <c r="H513" s="85"/>
      <c r="I513" s="85"/>
      <c r="J513" s="92" t="str">
        <f t="shared" si="7"/>
        <v/>
      </c>
    </row>
    <row r="514" spans="1:10" ht="12.75" x14ac:dyDescent="0.2">
      <c r="A514" s="75">
        <v>505</v>
      </c>
      <c r="B514" s="63"/>
      <c r="C514" s="60"/>
      <c r="D514" s="61"/>
      <c r="E514" s="85"/>
      <c r="F514" s="85"/>
      <c r="G514" s="85"/>
      <c r="H514" s="85"/>
      <c r="I514" s="85"/>
      <c r="J514" s="92" t="str">
        <f t="shared" si="7"/>
        <v/>
      </c>
    </row>
    <row r="515" spans="1:10" ht="12.75" x14ac:dyDescent="0.2">
      <c r="A515" s="75">
        <v>506</v>
      </c>
      <c r="B515" s="63"/>
      <c r="C515" s="60"/>
      <c r="D515" s="61"/>
      <c r="E515" s="85"/>
      <c r="F515" s="85"/>
      <c r="G515" s="85"/>
      <c r="H515" s="85"/>
      <c r="I515" s="85"/>
      <c r="J515" s="92" t="str">
        <f t="shared" si="7"/>
        <v/>
      </c>
    </row>
    <row r="516" spans="1:10" ht="12.75" x14ac:dyDescent="0.2">
      <c r="A516" s="75">
        <v>507</v>
      </c>
      <c r="B516" s="63"/>
      <c r="C516" s="60"/>
      <c r="D516" s="61"/>
      <c r="E516" s="85"/>
      <c r="F516" s="85"/>
      <c r="G516" s="85"/>
      <c r="H516" s="85"/>
      <c r="I516" s="85"/>
      <c r="J516" s="92" t="str">
        <f t="shared" si="7"/>
        <v/>
      </c>
    </row>
    <row r="517" spans="1:10" ht="12.75" x14ac:dyDescent="0.2">
      <c r="A517" s="75">
        <v>508</v>
      </c>
      <c r="B517" s="63"/>
      <c r="C517" s="60"/>
      <c r="D517" s="61"/>
      <c r="E517" s="85"/>
      <c r="F517" s="85"/>
      <c r="G517" s="85"/>
      <c r="H517" s="85"/>
      <c r="I517" s="85"/>
      <c r="J517" s="92" t="str">
        <f t="shared" si="7"/>
        <v/>
      </c>
    </row>
    <row r="518" spans="1:10" ht="12.75" x14ac:dyDescent="0.2">
      <c r="A518" s="75">
        <v>509</v>
      </c>
      <c r="B518" s="63"/>
      <c r="C518" s="60"/>
      <c r="D518" s="61"/>
      <c r="E518" s="85"/>
      <c r="F518" s="85"/>
      <c r="G518" s="85"/>
      <c r="H518" s="85"/>
      <c r="I518" s="85"/>
      <c r="J518" s="92" t="str">
        <f t="shared" si="7"/>
        <v/>
      </c>
    </row>
    <row r="519" spans="1:10" ht="12.75" x14ac:dyDescent="0.2">
      <c r="A519" s="75">
        <v>510</v>
      </c>
      <c r="B519" s="63"/>
      <c r="C519" s="60"/>
      <c r="D519" s="61"/>
      <c r="E519" s="85"/>
      <c r="F519" s="85"/>
      <c r="G519" s="85"/>
      <c r="H519" s="85"/>
      <c r="I519" s="85"/>
      <c r="J519" s="92" t="str">
        <f t="shared" si="7"/>
        <v/>
      </c>
    </row>
    <row r="520" spans="1:10" ht="12.75" x14ac:dyDescent="0.2">
      <c r="A520" s="75">
        <v>511</v>
      </c>
      <c r="B520" s="63"/>
      <c r="C520" s="60"/>
      <c r="D520" s="61"/>
      <c r="E520" s="85"/>
      <c r="F520" s="85"/>
      <c r="G520" s="85"/>
      <c r="H520" s="85"/>
      <c r="I520" s="85"/>
      <c r="J520" s="92" t="str">
        <f t="shared" si="7"/>
        <v/>
      </c>
    </row>
    <row r="521" spans="1:10" ht="12.75" x14ac:dyDescent="0.2">
      <c r="A521" s="75">
        <v>512</v>
      </c>
      <c r="B521" s="63"/>
      <c r="C521" s="60"/>
      <c r="D521" s="61"/>
      <c r="E521" s="85"/>
      <c r="F521" s="85"/>
      <c r="G521" s="85"/>
      <c r="H521" s="85"/>
      <c r="I521" s="85"/>
      <c r="J521" s="92" t="str">
        <f t="shared" si="7"/>
        <v/>
      </c>
    </row>
    <row r="522" spans="1:10" ht="12.75" x14ac:dyDescent="0.2">
      <c r="A522" s="75">
        <v>513</v>
      </c>
      <c r="B522" s="63"/>
      <c r="C522" s="60"/>
      <c r="D522" s="61"/>
      <c r="E522" s="85"/>
      <c r="F522" s="85"/>
      <c r="G522" s="85"/>
      <c r="H522" s="85"/>
      <c r="I522" s="85"/>
      <c r="J522" s="92" t="str">
        <f t="shared" si="7"/>
        <v/>
      </c>
    </row>
    <row r="523" spans="1:10" ht="12.75" x14ac:dyDescent="0.2">
      <c r="A523" s="75">
        <v>514</v>
      </c>
      <c r="B523" s="63"/>
      <c r="C523" s="60"/>
      <c r="D523" s="61"/>
      <c r="E523" s="85"/>
      <c r="F523" s="85"/>
      <c r="G523" s="85"/>
      <c r="H523" s="85"/>
      <c r="I523" s="85"/>
      <c r="J523" s="92" t="str">
        <f t="shared" ref="J523:J586" si="8">IF(B523="","",IF(OR(E523&gt;14,F523&gt;14,G523&gt;14,H523&gt;14,I523&gt;14),"Eligible","Not Eligible"))</f>
        <v/>
      </c>
    </row>
    <row r="524" spans="1:10" ht="12.75" x14ac:dyDescent="0.2">
      <c r="A524" s="75">
        <v>515</v>
      </c>
      <c r="B524" s="63"/>
      <c r="C524" s="60"/>
      <c r="D524" s="61"/>
      <c r="E524" s="85"/>
      <c r="F524" s="85"/>
      <c r="G524" s="85"/>
      <c r="H524" s="85"/>
      <c r="I524" s="85"/>
      <c r="J524" s="92" t="str">
        <f t="shared" si="8"/>
        <v/>
      </c>
    </row>
    <row r="525" spans="1:10" ht="12.75" x14ac:dyDescent="0.2">
      <c r="A525" s="75">
        <v>516</v>
      </c>
      <c r="B525" s="63"/>
      <c r="C525" s="60"/>
      <c r="D525" s="61"/>
      <c r="E525" s="85"/>
      <c r="F525" s="85"/>
      <c r="G525" s="85"/>
      <c r="H525" s="85"/>
      <c r="I525" s="85"/>
      <c r="J525" s="92" t="str">
        <f t="shared" si="8"/>
        <v/>
      </c>
    </row>
    <row r="526" spans="1:10" ht="12.75" x14ac:dyDescent="0.2">
      <c r="A526" s="75">
        <v>517</v>
      </c>
      <c r="B526" s="63"/>
      <c r="C526" s="60"/>
      <c r="D526" s="61"/>
      <c r="E526" s="85"/>
      <c r="F526" s="85"/>
      <c r="G526" s="85"/>
      <c r="H526" s="85"/>
      <c r="I526" s="85"/>
      <c r="J526" s="92" t="str">
        <f t="shared" si="8"/>
        <v/>
      </c>
    </row>
    <row r="527" spans="1:10" ht="12.75" x14ac:dyDescent="0.2">
      <c r="A527" s="75">
        <v>518</v>
      </c>
      <c r="B527" s="63"/>
      <c r="C527" s="60"/>
      <c r="D527" s="61"/>
      <c r="E527" s="85"/>
      <c r="F527" s="85"/>
      <c r="G527" s="85"/>
      <c r="H527" s="85"/>
      <c r="I527" s="85"/>
      <c r="J527" s="92" t="str">
        <f t="shared" si="8"/>
        <v/>
      </c>
    </row>
    <row r="528" spans="1:10" ht="12.75" x14ac:dyDescent="0.2">
      <c r="A528" s="75">
        <v>519</v>
      </c>
      <c r="B528" s="63"/>
      <c r="C528" s="60"/>
      <c r="D528" s="61"/>
      <c r="E528" s="85"/>
      <c r="F528" s="85"/>
      <c r="G528" s="85"/>
      <c r="H528" s="85"/>
      <c r="I528" s="85"/>
      <c r="J528" s="92" t="str">
        <f t="shared" si="8"/>
        <v/>
      </c>
    </row>
    <row r="529" spans="1:10" ht="12.75" x14ac:dyDescent="0.2">
      <c r="A529" s="75">
        <v>520</v>
      </c>
      <c r="B529" s="63"/>
      <c r="C529" s="60"/>
      <c r="D529" s="61"/>
      <c r="E529" s="85"/>
      <c r="F529" s="85"/>
      <c r="G529" s="85"/>
      <c r="H529" s="85"/>
      <c r="I529" s="85"/>
      <c r="J529" s="92" t="str">
        <f t="shared" si="8"/>
        <v/>
      </c>
    </row>
    <row r="530" spans="1:10" ht="12.75" x14ac:dyDescent="0.2">
      <c r="A530" s="75">
        <v>521</v>
      </c>
      <c r="B530" s="63"/>
      <c r="C530" s="60"/>
      <c r="D530" s="61"/>
      <c r="E530" s="85"/>
      <c r="F530" s="85"/>
      <c r="G530" s="85"/>
      <c r="H530" s="85"/>
      <c r="I530" s="85"/>
      <c r="J530" s="92" t="str">
        <f t="shared" si="8"/>
        <v/>
      </c>
    </row>
    <row r="531" spans="1:10" ht="12.75" x14ac:dyDescent="0.2">
      <c r="A531" s="75">
        <v>522</v>
      </c>
      <c r="B531" s="63"/>
      <c r="C531" s="60"/>
      <c r="D531" s="61"/>
      <c r="E531" s="85"/>
      <c r="F531" s="85"/>
      <c r="G531" s="85"/>
      <c r="H531" s="85"/>
      <c r="I531" s="85"/>
      <c r="J531" s="92" t="str">
        <f t="shared" si="8"/>
        <v/>
      </c>
    </row>
    <row r="532" spans="1:10" ht="12.75" x14ac:dyDescent="0.2">
      <c r="A532" s="75">
        <v>523</v>
      </c>
      <c r="B532" s="63"/>
      <c r="C532" s="60"/>
      <c r="D532" s="61"/>
      <c r="E532" s="85"/>
      <c r="F532" s="85"/>
      <c r="G532" s="85"/>
      <c r="H532" s="85"/>
      <c r="I532" s="85"/>
      <c r="J532" s="92" t="str">
        <f t="shared" si="8"/>
        <v/>
      </c>
    </row>
    <row r="533" spans="1:10" ht="12.75" x14ac:dyDescent="0.2">
      <c r="A533" s="75">
        <v>524</v>
      </c>
      <c r="B533" s="63"/>
      <c r="C533" s="60"/>
      <c r="D533" s="61"/>
      <c r="E533" s="85"/>
      <c r="F533" s="85"/>
      <c r="G533" s="85"/>
      <c r="H533" s="85"/>
      <c r="I533" s="85"/>
      <c r="J533" s="92" t="str">
        <f t="shared" si="8"/>
        <v/>
      </c>
    </row>
    <row r="534" spans="1:10" ht="12.75" x14ac:dyDescent="0.2">
      <c r="A534" s="75">
        <v>525</v>
      </c>
      <c r="B534" s="63"/>
      <c r="C534" s="60"/>
      <c r="D534" s="61"/>
      <c r="E534" s="85"/>
      <c r="F534" s="85"/>
      <c r="G534" s="85"/>
      <c r="H534" s="85"/>
      <c r="I534" s="85"/>
      <c r="J534" s="92" t="str">
        <f t="shared" si="8"/>
        <v/>
      </c>
    </row>
    <row r="535" spans="1:10" ht="12.75" x14ac:dyDescent="0.2">
      <c r="A535" s="75">
        <v>526</v>
      </c>
      <c r="B535" s="63"/>
      <c r="C535" s="60"/>
      <c r="D535" s="61"/>
      <c r="E535" s="85"/>
      <c r="F535" s="85"/>
      <c r="G535" s="85"/>
      <c r="H535" s="85"/>
      <c r="I535" s="85"/>
      <c r="J535" s="92" t="str">
        <f t="shared" si="8"/>
        <v/>
      </c>
    </row>
    <row r="536" spans="1:10" ht="12.75" x14ac:dyDescent="0.2">
      <c r="A536" s="75">
        <v>527</v>
      </c>
      <c r="B536" s="63"/>
      <c r="C536" s="60"/>
      <c r="D536" s="61"/>
      <c r="E536" s="85"/>
      <c r="F536" s="85"/>
      <c r="G536" s="85"/>
      <c r="H536" s="85"/>
      <c r="I536" s="85"/>
      <c r="J536" s="92" t="str">
        <f t="shared" si="8"/>
        <v/>
      </c>
    </row>
    <row r="537" spans="1:10" ht="12.75" x14ac:dyDescent="0.2">
      <c r="A537" s="75">
        <v>528</v>
      </c>
      <c r="B537" s="63"/>
      <c r="C537" s="60"/>
      <c r="D537" s="61"/>
      <c r="E537" s="85"/>
      <c r="F537" s="85"/>
      <c r="G537" s="85"/>
      <c r="H537" s="85"/>
      <c r="I537" s="85"/>
      <c r="J537" s="92" t="str">
        <f t="shared" si="8"/>
        <v/>
      </c>
    </row>
    <row r="538" spans="1:10" ht="12.75" x14ac:dyDescent="0.2">
      <c r="A538" s="75">
        <v>529</v>
      </c>
      <c r="B538" s="63"/>
      <c r="C538" s="60"/>
      <c r="D538" s="61"/>
      <c r="E538" s="85"/>
      <c r="F538" s="85"/>
      <c r="G538" s="85"/>
      <c r="H538" s="85"/>
      <c r="I538" s="85"/>
      <c r="J538" s="92" t="str">
        <f t="shared" si="8"/>
        <v/>
      </c>
    </row>
    <row r="539" spans="1:10" ht="12.75" x14ac:dyDescent="0.2">
      <c r="A539" s="75">
        <v>530</v>
      </c>
      <c r="B539" s="63"/>
      <c r="C539" s="60"/>
      <c r="D539" s="61"/>
      <c r="E539" s="85"/>
      <c r="F539" s="85"/>
      <c r="G539" s="85"/>
      <c r="H539" s="85"/>
      <c r="I539" s="85"/>
      <c r="J539" s="92" t="str">
        <f t="shared" si="8"/>
        <v/>
      </c>
    </row>
    <row r="540" spans="1:10" ht="12.75" x14ac:dyDescent="0.2">
      <c r="A540" s="75">
        <v>531</v>
      </c>
      <c r="B540" s="63"/>
      <c r="C540" s="60"/>
      <c r="D540" s="61"/>
      <c r="E540" s="85"/>
      <c r="F540" s="85"/>
      <c r="G540" s="85"/>
      <c r="H540" s="85"/>
      <c r="I540" s="85"/>
      <c r="J540" s="92" t="str">
        <f t="shared" si="8"/>
        <v/>
      </c>
    </row>
    <row r="541" spans="1:10" ht="12.75" x14ac:dyDescent="0.2">
      <c r="A541" s="75">
        <v>532</v>
      </c>
      <c r="B541" s="63"/>
      <c r="C541" s="60"/>
      <c r="D541" s="61"/>
      <c r="E541" s="85"/>
      <c r="F541" s="85"/>
      <c r="G541" s="85"/>
      <c r="H541" s="85"/>
      <c r="I541" s="85"/>
      <c r="J541" s="92" t="str">
        <f t="shared" si="8"/>
        <v/>
      </c>
    </row>
    <row r="542" spans="1:10" ht="12.75" x14ac:dyDescent="0.2">
      <c r="A542" s="75">
        <v>533</v>
      </c>
      <c r="B542" s="63"/>
      <c r="C542" s="60"/>
      <c r="D542" s="61"/>
      <c r="E542" s="85"/>
      <c r="F542" s="85"/>
      <c r="G542" s="85"/>
      <c r="H542" s="85"/>
      <c r="I542" s="85"/>
      <c r="J542" s="92" t="str">
        <f t="shared" si="8"/>
        <v/>
      </c>
    </row>
    <row r="543" spans="1:10" ht="12.75" x14ac:dyDescent="0.2">
      <c r="A543" s="75">
        <v>534</v>
      </c>
      <c r="B543" s="63"/>
      <c r="C543" s="60"/>
      <c r="D543" s="61"/>
      <c r="E543" s="85"/>
      <c r="F543" s="85"/>
      <c r="G543" s="85"/>
      <c r="H543" s="85"/>
      <c r="I543" s="85"/>
      <c r="J543" s="92" t="str">
        <f t="shared" si="8"/>
        <v/>
      </c>
    </row>
    <row r="544" spans="1:10" ht="12.75" x14ac:dyDescent="0.2">
      <c r="A544" s="75">
        <v>535</v>
      </c>
      <c r="B544" s="63"/>
      <c r="C544" s="60"/>
      <c r="D544" s="61"/>
      <c r="E544" s="85"/>
      <c r="F544" s="85"/>
      <c r="G544" s="85"/>
      <c r="H544" s="85"/>
      <c r="I544" s="85"/>
      <c r="J544" s="92" t="str">
        <f t="shared" si="8"/>
        <v/>
      </c>
    </row>
    <row r="545" spans="1:10" ht="12.75" x14ac:dyDescent="0.2">
      <c r="A545" s="75">
        <v>536</v>
      </c>
      <c r="B545" s="63"/>
      <c r="C545" s="60"/>
      <c r="D545" s="61"/>
      <c r="E545" s="85"/>
      <c r="F545" s="85"/>
      <c r="G545" s="85"/>
      <c r="H545" s="85"/>
      <c r="I545" s="85"/>
      <c r="J545" s="92" t="str">
        <f t="shared" si="8"/>
        <v/>
      </c>
    </row>
    <row r="546" spans="1:10" ht="12.75" x14ac:dyDescent="0.2">
      <c r="A546" s="75">
        <v>537</v>
      </c>
      <c r="B546" s="63"/>
      <c r="C546" s="60"/>
      <c r="D546" s="61"/>
      <c r="E546" s="85"/>
      <c r="F546" s="85"/>
      <c r="G546" s="85"/>
      <c r="H546" s="85"/>
      <c r="I546" s="85"/>
      <c r="J546" s="92" t="str">
        <f t="shared" si="8"/>
        <v/>
      </c>
    </row>
    <row r="547" spans="1:10" ht="12.75" x14ac:dyDescent="0.2">
      <c r="A547" s="75">
        <v>538</v>
      </c>
      <c r="B547" s="63"/>
      <c r="C547" s="60"/>
      <c r="D547" s="61"/>
      <c r="E547" s="85"/>
      <c r="F547" s="85"/>
      <c r="G547" s="85"/>
      <c r="H547" s="85"/>
      <c r="I547" s="85"/>
      <c r="J547" s="92" t="str">
        <f t="shared" si="8"/>
        <v/>
      </c>
    </row>
    <row r="548" spans="1:10" ht="12.75" x14ac:dyDescent="0.2">
      <c r="A548" s="75">
        <v>539</v>
      </c>
      <c r="B548" s="63"/>
      <c r="C548" s="60"/>
      <c r="D548" s="61"/>
      <c r="E548" s="85"/>
      <c r="F548" s="85"/>
      <c r="G548" s="85"/>
      <c r="H548" s="85"/>
      <c r="I548" s="85"/>
      <c r="J548" s="92" t="str">
        <f t="shared" si="8"/>
        <v/>
      </c>
    </row>
    <row r="549" spans="1:10" ht="12.75" x14ac:dyDescent="0.2">
      <c r="A549" s="75">
        <v>540</v>
      </c>
      <c r="B549" s="63"/>
      <c r="C549" s="60"/>
      <c r="D549" s="61"/>
      <c r="E549" s="85"/>
      <c r="F549" s="85"/>
      <c r="G549" s="85"/>
      <c r="H549" s="85"/>
      <c r="I549" s="85"/>
      <c r="J549" s="92" t="str">
        <f t="shared" si="8"/>
        <v/>
      </c>
    </row>
    <row r="550" spans="1:10" ht="12.75" x14ac:dyDescent="0.2">
      <c r="A550" s="75">
        <v>541</v>
      </c>
      <c r="B550" s="63"/>
      <c r="C550" s="60"/>
      <c r="D550" s="61"/>
      <c r="E550" s="85"/>
      <c r="F550" s="85"/>
      <c r="G550" s="85"/>
      <c r="H550" s="85"/>
      <c r="I550" s="85"/>
      <c r="J550" s="92" t="str">
        <f t="shared" si="8"/>
        <v/>
      </c>
    </row>
    <row r="551" spans="1:10" ht="12.75" x14ac:dyDescent="0.2">
      <c r="A551" s="75">
        <v>542</v>
      </c>
      <c r="B551" s="63"/>
      <c r="C551" s="60"/>
      <c r="D551" s="61"/>
      <c r="E551" s="85"/>
      <c r="F551" s="85"/>
      <c r="G551" s="85"/>
      <c r="H551" s="85"/>
      <c r="I551" s="85"/>
      <c r="J551" s="92" t="str">
        <f t="shared" si="8"/>
        <v/>
      </c>
    </row>
    <row r="552" spans="1:10" ht="12.75" x14ac:dyDescent="0.2">
      <c r="A552" s="75">
        <v>543</v>
      </c>
      <c r="B552" s="63"/>
      <c r="C552" s="60"/>
      <c r="D552" s="61"/>
      <c r="E552" s="85"/>
      <c r="F552" s="85"/>
      <c r="G552" s="85"/>
      <c r="H552" s="85"/>
      <c r="I552" s="85"/>
      <c r="J552" s="92" t="str">
        <f t="shared" si="8"/>
        <v/>
      </c>
    </row>
    <row r="553" spans="1:10" ht="12.75" x14ac:dyDescent="0.2">
      <c r="A553" s="75">
        <v>544</v>
      </c>
      <c r="B553" s="63"/>
      <c r="C553" s="60"/>
      <c r="D553" s="61"/>
      <c r="E553" s="85"/>
      <c r="F553" s="85"/>
      <c r="G553" s="85"/>
      <c r="H553" s="85"/>
      <c r="I553" s="85"/>
      <c r="J553" s="92" t="str">
        <f t="shared" si="8"/>
        <v/>
      </c>
    </row>
    <row r="554" spans="1:10" ht="12.75" x14ac:dyDescent="0.2">
      <c r="A554" s="75">
        <v>545</v>
      </c>
      <c r="B554" s="63"/>
      <c r="C554" s="60"/>
      <c r="D554" s="61"/>
      <c r="E554" s="85"/>
      <c r="F554" s="85"/>
      <c r="G554" s="85"/>
      <c r="H554" s="85"/>
      <c r="I554" s="85"/>
      <c r="J554" s="92" t="str">
        <f t="shared" si="8"/>
        <v/>
      </c>
    </row>
    <row r="555" spans="1:10" ht="12.75" x14ac:dyDescent="0.2">
      <c r="A555" s="75">
        <v>546</v>
      </c>
      <c r="B555" s="63"/>
      <c r="C555" s="60"/>
      <c r="D555" s="61"/>
      <c r="E555" s="85"/>
      <c r="F555" s="85"/>
      <c r="G555" s="85"/>
      <c r="H555" s="85"/>
      <c r="I555" s="85"/>
      <c r="J555" s="92" t="str">
        <f t="shared" si="8"/>
        <v/>
      </c>
    </row>
    <row r="556" spans="1:10" ht="12.75" x14ac:dyDescent="0.2">
      <c r="A556" s="75">
        <v>547</v>
      </c>
      <c r="B556" s="63"/>
      <c r="C556" s="60"/>
      <c r="D556" s="61"/>
      <c r="E556" s="85"/>
      <c r="F556" s="85"/>
      <c r="G556" s="85"/>
      <c r="H556" s="85"/>
      <c r="I556" s="85"/>
      <c r="J556" s="92" t="str">
        <f t="shared" si="8"/>
        <v/>
      </c>
    </row>
    <row r="557" spans="1:10" ht="12.75" x14ac:dyDescent="0.2">
      <c r="A557" s="75">
        <v>548</v>
      </c>
      <c r="B557" s="63"/>
      <c r="C557" s="60"/>
      <c r="D557" s="61"/>
      <c r="E557" s="85"/>
      <c r="F557" s="85"/>
      <c r="G557" s="85"/>
      <c r="H557" s="85"/>
      <c r="I557" s="85"/>
      <c r="J557" s="92" t="str">
        <f t="shared" si="8"/>
        <v/>
      </c>
    </row>
    <row r="558" spans="1:10" ht="12.75" x14ac:dyDescent="0.2">
      <c r="A558" s="75">
        <v>549</v>
      </c>
      <c r="B558" s="63"/>
      <c r="C558" s="60"/>
      <c r="D558" s="61"/>
      <c r="E558" s="85"/>
      <c r="F558" s="85"/>
      <c r="G558" s="85"/>
      <c r="H558" s="85"/>
      <c r="I558" s="85"/>
      <c r="J558" s="92" t="str">
        <f t="shared" si="8"/>
        <v/>
      </c>
    </row>
    <row r="559" spans="1:10" ht="12.75" x14ac:dyDescent="0.2">
      <c r="A559" s="75">
        <v>550</v>
      </c>
      <c r="B559" s="63"/>
      <c r="C559" s="60"/>
      <c r="D559" s="61"/>
      <c r="E559" s="85"/>
      <c r="F559" s="85"/>
      <c r="G559" s="85"/>
      <c r="H559" s="85"/>
      <c r="I559" s="85"/>
      <c r="J559" s="92" t="str">
        <f t="shared" si="8"/>
        <v/>
      </c>
    </row>
    <row r="560" spans="1:10" ht="12.75" x14ac:dyDescent="0.2">
      <c r="A560" s="75">
        <v>551</v>
      </c>
      <c r="B560" s="63"/>
      <c r="C560" s="60"/>
      <c r="D560" s="61"/>
      <c r="E560" s="85"/>
      <c r="F560" s="85"/>
      <c r="G560" s="85"/>
      <c r="H560" s="85"/>
      <c r="I560" s="85"/>
      <c r="J560" s="92" t="str">
        <f t="shared" si="8"/>
        <v/>
      </c>
    </row>
    <row r="561" spans="1:10" ht="12.75" x14ac:dyDescent="0.2">
      <c r="A561" s="75">
        <v>552</v>
      </c>
      <c r="B561" s="63"/>
      <c r="C561" s="60"/>
      <c r="D561" s="61"/>
      <c r="E561" s="85"/>
      <c r="F561" s="85"/>
      <c r="G561" s="85"/>
      <c r="H561" s="85"/>
      <c r="I561" s="85"/>
      <c r="J561" s="92" t="str">
        <f t="shared" si="8"/>
        <v/>
      </c>
    </row>
    <row r="562" spans="1:10" ht="12.75" x14ac:dyDescent="0.2">
      <c r="A562" s="75">
        <v>553</v>
      </c>
      <c r="B562" s="63"/>
      <c r="C562" s="60"/>
      <c r="D562" s="61"/>
      <c r="E562" s="85"/>
      <c r="F562" s="85"/>
      <c r="G562" s="85"/>
      <c r="H562" s="85"/>
      <c r="I562" s="85"/>
      <c r="J562" s="92" t="str">
        <f t="shared" si="8"/>
        <v/>
      </c>
    </row>
    <row r="563" spans="1:10" ht="12.75" x14ac:dyDescent="0.2">
      <c r="A563" s="75">
        <v>554</v>
      </c>
      <c r="B563" s="63"/>
      <c r="C563" s="60"/>
      <c r="D563" s="61"/>
      <c r="E563" s="85"/>
      <c r="F563" s="85"/>
      <c r="G563" s="85"/>
      <c r="H563" s="85"/>
      <c r="I563" s="85"/>
      <c r="J563" s="92" t="str">
        <f t="shared" si="8"/>
        <v/>
      </c>
    </row>
    <row r="564" spans="1:10" ht="12.75" x14ac:dyDescent="0.2">
      <c r="A564" s="75">
        <v>555</v>
      </c>
      <c r="B564" s="63"/>
      <c r="C564" s="60"/>
      <c r="D564" s="61"/>
      <c r="E564" s="85"/>
      <c r="F564" s="85"/>
      <c r="G564" s="85"/>
      <c r="H564" s="85"/>
      <c r="I564" s="85"/>
      <c r="J564" s="92" t="str">
        <f t="shared" si="8"/>
        <v/>
      </c>
    </row>
    <row r="565" spans="1:10" ht="12.75" x14ac:dyDescent="0.2">
      <c r="A565" s="75">
        <v>556</v>
      </c>
      <c r="B565" s="63"/>
      <c r="C565" s="60"/>
      <c r="D565" s="61"/>
      <c r="E565" s="85"/>
      <c r="F565" s="85"/>
      <c r="G565" s="85"/>
      <c r="H565" s="85"/>
      <c r="I565" s="85"/>
      <c r="J565" s="92" t="str">
        <f t="shared" si="8"/>
        <v/>
      </c>
    </row>
    <row r="566" spans="1:10" ht="12.75" x14ac:dyDescent="0.2">
      <c r="A566" s="75">
        <v>557</v>
      </c>
      <c r="B566" s="63"/>
      <c r="C566" s="60"/>
      <c r="D566" s="61"/>
      <c r="E566" s="85"/>
      <c r="F566" s="85"/>
      <c r="G566" s="85"/>
      <c r="H566" s="85"/>
      <c r="I566" s="85"/>
      <c r="J566" s="92" t="str">
        <f t="shared" si="8"/>
        <v/>
      </c>
    </row>
    <row r="567" spans="1:10" ht="12.75" x14ac:dyDescent="0.2">
      <c r="A567" s="75">
        <v>558</v>
      </c>
      <c r="B567" s="63"/>
      <c r="C567" s="60"/>
      <c r="D567" s="61"/>
      <c r="E567" s="85"/>
      <c r="F567" s="85"/>
      <c r="G567" s="85"/>
      <c r="H567" s="85"/>
      <c r="I567" s="85"/>
      <c r="J567" s="92" t="str">
        <f t="shared" si="8"/>
        <v/>
      </c>
    </row>
    <row r="568" spans="1:10" ht="12.75" x14ac:dyDescent="0.2">
      <c r="A568" s="75">
        <v>559</v>
      </c>
      <c r="B568" s="63"/>
      <c r="C568" s="60"/>
      <c r="D568" s="61"/>
      <c r="E568" s="85"/>
      <c r="F568" s="85"/>
      <c r="G568" s="85"/>
      <c r="H568" s="85"/>
      <c r="I568" s="85"/>
      <c r="J568" s="92" t="str">
        <f t="shared" si="8"/>
        <v/>
      </c>
    </row>
    <row r="569" spans="1:10" ht="12.75" x14ac:dyDescent="0.2">
      <c r="A569" s="75">
        <v>560</v>
      </c>
      <c r="B569" s="63"/>
      <c r="C569" s="60"/>
      <c r="D569" s="61"/>
      <c r="E569" s="85"/>
      <c r="F569" s="85"/>
      <c r="G569" s="85"/>
      <c r="H569" s="85"/>
      <c r="I569" s="85"/>
      <c r="J569" s="92" t="str">
        <f t="shared" si="8"/>
        <v/>
      </c>
    </row>
    <row r="570" spans="1:10" ht="12.75" x14ac:dyDescent="0.2">
      <c r="A570" s="75">
        <v>561</v>
      </c>
      <c r="B570" s="63"/>
      <c r="C570" s="60"/>
      <c r="D570" s="61"/>
      <c r="E570" s="85"/>
      <c r="F570" s="85"/>
      <c r="G570" s="85"/>
      <c r="H570" s="85"/>
      <c r="I570" s="85"/>
      <c r="J570" s="92" t="str">
        <f t="shared" si="8"/>
        <v/>
      </c>
    </row>
    <row r="571" spans="1:10" ht="12.75" x14ac:dyDescent="0.2">
      <c r="A571" s="75">
        <v>562</v>
      </c>
      <c r="B571" s="63"/>
      <c r="C571" s="60"/>
      <c r="D571" s="61"/>
      <c r="E571" s="85"/>
      <c r="F571" s="85"/>
      <c r="G571" s="85"/>
      <c r="H571" s="85"/>
      <c r="I571" s="85"/>
      <c r="J571" s="92" t="str">
        <f t="shared" si="8"/>
        <v/>
      </c>
    </row>
    <row r="572" spans="1:10" ht="12.75" x14ac:dyDescent="0.2">
      <c r="A572" s="75">
        <v>563</v>
      </c>
      <c r="B572" s="63"/>
      <c r="C572" s="60"/>
      <c r="D572" s="61"/>
      <c r="E572" s="85"/>
      <c r="F572" s="85"/>
      <c r="G572" s="85"/>
      <c r="H572" s="85"/>
      <c r="I572" s="85"/>
      <c r="J572" s="92" t="str">
        <f t="shared" si="8"/>
        <v/>
      </c>
    </row>
    <row r="573" spans="1:10" ht="12.75" x14ac:dyDescent="0.2">
      <c r="A573" s="75">
        <v>564</v>
      </c>
      <c r="B573" s="63"/>
      <c r="C573" s="60"/>
      <c r="D573" s="61"/>
      <c r="E573" s="85"/>
      <c r="F573" s="85"/>
      <c r="G573" s="85"/>
      <c r="H573" s="85"/>
      <c r="I573" s="85"/>
      <c r="J573" s="92" t="str">
        <f t="shared" si="8"/>
        <v/>
      </c>
    </row>
    <row r="574" spans="1:10" ht="12.75" x14ac:dyDescent="0.2">
      <c r="A574" s="75">
        <v>565</v>
      </c>
      <c r="B574" s="63"/>
      <c r="C574" s="60"/>
      <c r="D574" s="61"/>
      <c r="E574" s="85"/>
      <c r="F574" s="85"/>
      <c r="G574" s="85"/>
      <c r="H574" s="85"/>
      <c r="I574" s="85"/>
      <c r="J574" s="92" t="str">
        <f t="shared" si="8"/>
        <v/>
      </c>
    </row>
    <row r="575" spans="1:10" ht="12.75" x14ac:dyDescent="0.2">
      <c r="A575" s="75">
        <v>566</v>
      </c>
      <c r="B575" s="63"/>
      <c r="C575" s="60"/>
      <c r="D575" s="61"/>
      <c r="E575" s="85"/>
      <c r="F575" s="85"/>
      <c r="G575" s="85"/>
      <c r="H575" s="85"/>
      <c r="I575" s="85"/>
      <c r="J575" s="92" t="str">
        <f t="shared" si="8"/>
        <v/>
      </c>
    </row>
    <row r="576" spans="1:10" ht="12.75" x14ac:dyDescent="0.2">
      <c r="A576" s="75">
        <v>567</v>
      </c>
      <c r="B576" s="63"/>
      <c r="C576" s="60"/>
      <c r="D576" s="61"/>
      <c r="E576" s="85"/>
      <c r="F576" s="85"/>
      <c r="G576" s="85"/>
      <c r="H576" s="85"/>
      <c r="I576" s="85"/>
      <c r="J576" s="92" t="str">
        <f t="shared" si="8"/>
        <v/>
      </c>
    </row>
    <row r="577" spans="1:10" ht="12.75" x14ac:dyDescent="0.2">
      <c r="A577" s="75">
        <v>568</v>
      </c>
      <c r="B577" s="63"/>
      <c r="C577" s="60"/>
      <c r="D577" s="61"/>
      <c r="E577" s="85"/>
      <c r="F577" s="85"/>
      <c r="G577" s="85"/>
      <c r="H577" s="85"/>
      <c r="I577" s="85"/>
      <c r="J577" s="92" t="str">
        <f t="shared" si="8"/>
        <v/>
      </c>
    </row>
    <row r="578" spans="1:10" ht="12.75" x14ac:dyDescent="0.2">
      <c r="A578" s="75">
        <v>569</v>
      </c>
      <c r="B578" s="63"/>
      <c r="C578" s="60"/>
      <c r="D578" s="61"/>
      <c r="E578" s="85"/>
      <c r="F578" s="85"/>
      <c r="G578" s="85"/>
      <c r="H578" s="85"/>
      <c r="I578" s="85"/>
      <c r="J578" s="92" t="str">
        <f t="shared" si="8"/>
        <v/>
      </c>
    </row>
    <row r="579" spans="1:10" ht="12.75" x14ac:dyDescent="0.2">
      <c r="A579" s="75">
        <v>570</v>
      </c>
      <c r="B579" s="63"/>
      <c r="C579" s="60"/>
      <c r="D579" s="61"/>
      <c r="E579" s="85"/>
      <c r="F579" s="85"/>
      <c r="G579" s="85"/>
      <c r="H579" s="85"/>
      <c r="I579" s="85"/>
      <c r="J579" s="92" t="str">
        <f t="shared" si="8"/>
        <v/>
      </c>
    </row>
    <row r="580" spans="1:10" ht="12.75" x14ac:dyDescent="0.2">
      <c r="A580" s="75">
        <v>571</v>
      </c>
      <c r="B580" s="63"/>
      <c r="C580" s="60"/>
      <c r="D580" s="61"/>
      <c r="E580" s="85"/>
      <c r="F580" s="85"/>
      <c r="G580" s="85"/>
      <c r="H580" s="85"/>
      <c r="I580" s="85"/>
      <c r="J580" s="92" t="str">
        <f t="shared" si="8"/>
        <v/>
      </c>
    </row>
    <row r="581" spans="1:10" ht="12.75" x14ac:dyDescent="0.2">
      <c r="A581" s="75">
        <v>572</v>
      </c>
      <c r="B581" s="63"/>
      <c r="C581" s="60"/>
      <c r="D581" s="61"/>
      <c r="E581" s="85"/>
      <c r="F581" s="85"/>
      <c r="G581" s="85"/>
      <c r="H581" s="85"/>
      <c r="I581" s="85"/>
      <c r="J581" s="92" t="str">
        <f t="shared" si="8"/>
        <v/>
      </c>
    </row>
    <row r="582" spans="1:10" ht="12.75" x14ac:dyDescent="0.2">
      <c r="A582" s="75">
        <v>573</v>
      </c>
      <c r="B582" s="63"/>
      <c r="C582" s="60"/>
      <c r="D582" s="61"/>
      <c r="E582" s="85"/>
      <c r="F582" s="85"/>
      <c r="G582" s="85"/>
      <c r="H582" s="85"/>
      <c r="I582" s="85"/>
      <c r="J582" s="92" t="str">
        <f t="shared" si="8"/>
        <v/>
      </c>
    </row>
    <row r="583" spans="1:10" ht="12.75" x14ac:dyDescent="0.2">
      <c r="A583" s="75">
        <v>574</v>
      </c>
      <c r="B583" s="63"/>
      <c r="C583" s="60"/>
      <c r="D583" s="61"/>
      <c r="E583" s="85"/>
      <c r="F583" s="85"/>
      <c r="G583" s="85"/>
      <c r="H583" s="85"/>
      <c r="I583" s="85"/>
      <c r="J583" s="92" t="str">
        <f t="shared" si="8"/>
        <v/>
      </c>
    </row>
    <row r="584" spans="1:10" ht="12.75" x14ac:dyDescent="0.2">
      <c r="A584" s="75">
        <v>575</v>
      </c>
      <c r="B584" s="63"/>
      <c r="C584" s="60"/>
      <c r="D584" s="61"/>
      <c r="E584" s="85"/>
      <c r="F584" s="85"/>
      <c r="G584" s="85"/>
      <c r="H584" s="85"/>
      <c r="I584" s="85"/>
      <c r="J584" s="92" t="str">
        <f t="shared" si="8"/>
        <v/>
      </c>
    </row>
    <row r="585" spans="1:10" ht="12.75" x14ac:dyDescent="0.2">
      <c r="A585" s="75">
        <v>576</v>
      </c>
      <c r="B585" s="63"/>
      <c r="C585" s="60"/>
      <c r="D585" s="61"/>
      <c r="E585" s="85"/>
      <c r="F585" s="85"/>
      <c r="G585" s="85"/>
      <c r="H585" s="85"/>
      <c r="I585" s="85"/>
      <c r="J585" s="92" t="str">
        <f t="shared" si="8"/>
        <v/>
      </c>
    </row>
    <row r="586" spans="1:10" ht="12.75" x14ac:dyDescent="0.2">
      <c r="A586" s="75">
        <v>577</v>
      </c>
      <c r="B586" s="63"/>
      <c r="C586" s="60"/>
      <c r="D586" s="61"/>
      <c r="E586" s="85"/>
      <c r="F586" s="85"/>
      <c r="G586" s="85"/>
      <c r="H586" s="85"/>
      <c r="I586" s="85"/>
      <c r="J586" s="92" t="str">
        <f t="shared" si="8"/>
        <v/>
      </c>
    </row>
    <row r="587" spans="1:10" ht="12.75" x14ac:dyDescent="0.2">
      <c r="A587" s="75">
        <v>578</v>
      </c>
      <c r="B587" s="63"/>
      <c r="C587" s="60"/>
      <c r="D587" s="61"/>
      <c r="E587" s="85"/>
      <c r="F587" s="85"/>
      <c r="G587" s="85"/>
      <c r="H587" s="85"/>
      <c r="I587" s="85"/>
      <c r="J587" s="92" t="str">
        <f t="shared" ref="J587:J650" si="9">IF(B587="","",IF(OR(E587&gt;14,F587&gt;14,G587&gt;14,H587&gt;14,I587&gt;14),"Eligible","Not Eligible"))</f>
        <v/>
      </c>
    </row>
    <row r="588" spans="1:10" ht="12.75" x14ac:dyDescent="0.2">
      <c r="A588" s="75">
        <v>579</v>
      </c>
      <c r="B588" s="63"/>
      <c r="C588" s="60"/>
      <c r="D588" s="61"/>
      <c r="E588" s="85"/>
      <c r="F588" s="85"/>
      <c r="G588" s="85"/>
      <c r="H588" s="85"/>
      <c r="I588" s="85"/>
      <c r="J588" s="92" t="str">
        <f t="shared" si="9"/>
        <v/>
      </c>
    </row>
    <row r="589" spans="1:10" ht="12.75" x14ac:dyDescent="0.2">
      <c r="A589" s="75">
        <v>580</v>
      </c>
      <c r="B589" s="63"/>
      <c r="C589" s="60"/>
      <c r="D589" s="61"/>
      <c r="E589" s="85"/>
      <c r="F589" s="85"/>
      <c r="G589" s="85"/>
      <c r="H589" s="85"/>
      <c r="I589" s="85"/>
      <c r="J589" s="92" t="str">
        <f t="shared" si="9"/>
        <v/>
      </c>
    </row>
    <row r="590" spans="1:10" ht="12.75" x14ac:dyDescent="0.2">
      <c r="A590" s="75">
        <v>581</v>
      </c>
      <c r="B590" s="63"/>
      <c r="C590" s="60"/>
      <c r="D590" s="61"/>
      <c r="E590" s="85"/>
      <c r="F590" s="85"/>
      <c r="G590" s="85"/>
      <c r="H590" s="85"/>
      <c r="I590" s="85"/>
      <c r="J590" s="92" t="str">
        <f t="shared" si="9"/>
        <v/>
      </c>
    </row>
    <row r="591" spans="1:10" ht="12.75" x14ac:dyDescent="0.2">
      <c r="A591" s="75">
        <v>582</v>
      </c>
      <c r="B591" s="63"/>
      <c r="C591" s="60"/>
      <c r="D591" s="61"/>
      <c r="E591" s="85"/>
      <c r="F591" s="85"/>
      <c r="G591" s="85"/>
      <c r="H591" s="85"/>
      <c r="I591" s="85"/>
      <c r="J591" s="92" t="str">
        <f t="shared" si="9"/>
        <v/>
      </c>
    </row>
    <row r="592" spans="1:10" ht="12.75" x14ac:dyDescent="0.2">
      <c r="A592" s="75">
        <v>583</v>
      </c>
      <c r="B592" s="63"/>
      <c r="C592" s="60"/>
      <c r="D592" s="61"/>
      <c r="E592" s="85"/>
      <c r="F592" s="85"/>
      <c r="G592" s="85"/>
      <c r="H592" s="85"/>
      <c r="I592" s="85"/>
      <c r="J592" s="92" t="str">
        <f t="shared" si="9"/>
        <v/>
      </c>
    </row>
    <row r="593" spans="1:10" ht="12.75" x14ac:dyDescent="0.2">
      <c r="A593" s="75">
        <v>584</v>
      </c>
      <c r="B593" s="63"/>
      <c r="C593" s="60"/>
      <c r="D593" s="61"/>
      <c r="E593" s="85"/>
      <c r="F593" s="85"/>
      <c r="G593" s="85"/>
      <c r="H593" s="85"/>
      <c r="I593" s="85"/>
      <c r="J593" s="92" t="str">
        <f t="shared" si="9"/>
        <v/>
      </c>
    </row>
    <row r="594" spans="1:10" ht="12.75" x14ac:dyDescent="0.2">
      <c r="A594" s="75">
        <v>585</v>
      </c>
      <c r="B594" s="63"/>
      <c r="C594" s="60"/>
      <c r="D594" s="61"/>
      <c r="E594" s="85"/>
      <c r="F594" s="85"/>
      <c r="G594" s="85"/>
      <c r="H594" s="85"/>
      <c r="I594" s="85"/>
      <c r="J594" s="92" t="str">
        <f t="shared" si="9"/>
        <v/>
      </c>
    </row>
    <row r="595" spans="1:10" ht="12.75" x14ac:dyDescent="0.2">
      <c r="A595" s="75">
        <v>586</v>
      </c>
      <c r="B595" s="63"/>
      <c r="C595" s="60"/>
      <c r="D595" s="61"/>
      <c r="E595" s="85"/>
      <c r="F595" s="85"/>
      <c r="G595" s="85"/>
      <c r="H595" s="85"/>
      <c r="I595" s="85"/>
      <c r="J595" s="92" t="str">
        <f t="shared" si="9"/>
        <v/>
      </c>
    </row>
    <row r="596" spans="1:10" ht="12.75" x14ac:dyDescent="0.2">
      <c r="A596" s="75">
        <v>587</v>
      </c>
      <c r="B596" s="63"/>
      <c r="C596" s="60"/>
      <c r="D596" s="61"/>
      <c r="E596" s="85"/>
      <c r="F596" s="85"/>
      <c r="G596" s="85"/>
      <c r="H596" s="85"/>
      <c r="I596" s="85"/>
      <c r="J596" s="92" t="str">
        <f t="shared" si="9"/>
        <v/>
      </c>
    </row>
    <row r="597" spans="1:10" ht="12.75" x14ac:dyDescent="0.2">
      <c r="A597" s="75">
        <v>588</v>
      </c>
      <c r="B597" s="63"/>
      <c r="C597" s="60"/>
      <c r="D597" s="61"/>
      <c r="E597" s="85"/>
      <c r="F597" s="85"/>
      <c r="G597" s="85"/>
      <c r="H597" s="85"/>
      <c r="I597" s="85"/>
      <c r="J597" s="92" t="str">
        <f t="shared" si="9"/>
        <v/>
      </c>
    </row>
    <row r="598" spans="1:10" ht="12.75" x14ac:dyDescent="0.2">
      <c r="A598" s="75">
        <v>589</v>
      </c>
      <c r="B598" s="63"/>
      <c r="C598" s="60"/>
      <c r="D598" s="61"/>
      <c r="E598" s="85"/>
      <c r="F598" s="85"/>
      <c r="G598" s="85"/>
      <c r="H598" s="85"/>
      <c r="I598" s="85"/>
      <c r="J598" s="92" t="str">
        <f t="shared" si="9"/>
        <v/>
      </c>
    </row>
    <row r="599" spans="1:10" ht="12.75" x14ac:dyDescent="0.2">
      <c r="A599" s="75">
        <v>590</v>
      </c>
      <c r="B599" s="63"/>
      <c r="C599" s="60"/>
      <c r="D599" s="61"/>
      <c r="E599" s="85"/>
      <c r="F599" s="85"/>
      <c r="G599" s="85"/>
      <c r="H599" s="85"/>
      <c r="I599" s="85"/>
      <c r="J599" s="92" t="str">
        <f t="shared" si="9"/>
        <v/>
      </c>
    </row>
    <row r="600" spans="1:10" ht="12.75" x14ac:dyDescent="0.2">
      <c r="A600" s="75">
        <v>591</v>
      </c>
      <c r="B600" s="63"/>
      <c r="C600" s="60"/>
      <c r="D600" s="61"/>
      <c r="E600" s="85"/>
      <c r="F600" s="85"/>
      <c r="G600" s="85"/>
      <c r="H600" s="85"/>
      <c r="I600" s="85"/>
      <c r="J600" s="92" t="str">
        <f t="shared" si="9"/>
        <v/>
      </c>
    </row>
    <row r="601" spans="1:10" ht="12.75" x14ac:dyDescent="0.2">
      <c r="A601" s="75">
        <v>592</v>
      </c>
      <c r="B601" s="63"/>
      <c r="C601" s="60"/>
      <c r="D601" s="61"/>
      <c r="E601" s="85"/>
      <c r="F601" s="85"/>
      <c r="G601" s="85"/>
      <c r="H601" s="85"/>
      <c r="I601" s="85"/>
      <c r="J601" s="92" t="str">
        <f t="shared" si="9"/>
        <v/>
      </c>
    </row>
    <row r="602" spans="1:10" ht="12.75" x14ac:dyDescent="0.2">
      <c r="A602" s="75">
        <v>593</v>
      </c>
      <c r="B602" s="63"/>
      <c r="C602" s="60"/>
      <c r="D602" s="61"/>
      <c r="E602" s="85"/>
      <c r="F602" s="85"/>
      <c r="G602" s="85"/>
      <c r="H602" s="85"/>
      <c r="I602" s="85"/>
      <c r="J602" s="92" t="str">
        <f t="shared" si="9"/>
        <v/>
      </c>
    </row>
    <row r="603" spans="1:10" ht="12.75" x14ac:dyDescent="0.2">
      <c r="A603" s="75">
        <v>594</v>
      </c>
      <c r="B603" s="63"/>
      <c r="C603" s="60"/>
      <c r="D603" s="61"/>
      <c r="E603" s="85"/>
      <c r="F603" s="85"/>
      <c r="G603" s="85"/>
      <c r="H603" s="85"/>
      <c r="I603" s="85"/>
      <c r="J603" s="92" t="str">
        <f t="shared" si="9"/>
        <v/>
      </c>
    </row>
    <row r="604" spans="1:10" ht="12.75" x14ac:dyDescent="0.2">
      <c r="A604" s="75">
        <v>595</v>
      </c>
      <c r="B604" s="63"/>
      <c r="C604" s="60"/>
      <c r="D604" s="61"/>
      <c r="E604" s="85"/>
      <c r="F604" s="85"/>
      <c r="G604" s="85"/>
      <c r="H604" s="85"/>
      <c r="I604" s="85"/>
      <c r="J604" s="92" t="str">
        <f t="shared" si="9"/>
        <v/>
      </c>
    </row>
    <row r="605" spans="1:10" ht="12.75" x14ac:dyDescent="0.2">
      <c r="A605" s="75">
        <v>596</v>
      </c>
      <c r="B605" s="63"/>
      <c r="C605" s="60"/>
      <c r="D605" s="61"/>
      <c r="E605" s="85"/>
      <c r="F605" s="85"/>
      <c r="G605" s="85"/>
      <c r="H605" s="85"/>
      <c r="I605" s="85"/>
      <c r="J605" s="92" t="str">
        <f t="shared" si="9"/>
        <v/>
      </c>
    </row>
    <row r="606" spans="1:10" ht="12.75" x14ac:dyDescent="0.2">
      <c r="A606" s="75">
        <v>597</v>
      </c>
      <c r="B606" s="63"/>
      <c r="C606" s="60"/>
      <c r="D606" s="61"/>
      <c r="E606" s="85"/>
      <c r="F606" s="85"/>
      <c r="G606" s="85"/>
      <c r="H606" s="85"/>
      <c r="I606" s="85"/>
      <c r="J606" s="92" t="str">
        <f t="shared" si="9"/>
        <v/>
      </c>
    </row>
    <row r="607" spans="1:10" ht="12.75" x14ac:dyDescent="0.2">
      <c r="A607" s="75">
        <v>598</v>
      </c>
      <c r="B607" s="63"/>
      <c r="C607" s="60"/>
      <c r="D607" s="61"/>
      <c r="E607" s="85"/>
      <c r="F607" s="85"/>
      <c r="G607" s="85"/>
      <c r="H607" s="85"/>
      <c r="I607" s="85"/>
      <c r="J607" s="92" t="str">
        <f t="shared" si="9"/>
        <v/>
      </c>
    </row>
    <row r="608" spans="1:10" ht="12.75" x14ac:dyDescent="0.2">
      <c r="A608" s="75">
        <v>599</v>
      </c>
      <c r="B608" s="63"/>
      <c r="C608" s="60"/>
      <c r="D608" s="61"/>
      <c r="E608" s="85"/>
      <c r="F608" s="85"/>
      <c r="G608" s="85"/>
      <c r="H608" s="85"/>
      <c r="I608" s="85"/>
      <c r="J608" s="92" t="str">
        <f t="shared" si="9"/>
        <v/>
      </c>
    </row>
    <row r="609" spans="1:10" ht="12.75" x14ac:dyDescent="0.2">
      <c r="A609" s="75">
        <v>600</v>
      </c>
      <c r="B609" s="63"/>
      <c r="C609" s="60"/>
      <c r="D609" s="61"/>
      <c r="E609" s="85"/>
      <c r="F609" s="85"/>
      <c r="G609" s="85"/>
      <c r="H609" s="85"/>
      <c r="I609" s="85"/>
      <c r="J609" s="92" t="str">
        <f t="shared" si="9"/>
        <v/>
      </c>
    </row>
    <row r="610" spans="1:10" ht="12.75" x14ac:dyDescent="0.2">
      <c r="A610" s="75">
        <v>601</v>
      </c>
      <c r="B610" s="63"/>
      <c r="C610" s="60"/>
      <c r="D610" s="61"/>
      <c r="E610" s="85"/>
      <c r="F610" s="85"/>
      <c r="G610" s="85"/>
      <c r="H610" s="85"/>
      <c r="I610" s="85"/>
      <c r="J610" s="92" t="str">
        <f t="shared" si="9"/>
        <v/>
      </c>
    </row>
    <row r="611" spans="1:10" ht="12.75" x14ac:dyDescent="0.2">
      <c r="A611" s="75">
        <v>602</v>
      </c>
      <c r="B611" s="63"/>
      <c r="C611" s="60"/>
      <c r="D611" s="61"/>
      <c r="E611" s="85"/>
      <c r="F611" s="85"/>
      <c r="G611" s="85"/>
      <c r="H611" s="85"/>
      <c r="I611" s="85"/>
      <c r="J611" s="92" t="str">
        <f t="shared" si="9"/>
        <v/>
      </c>
    </row>
    <row r="612" spans="1:10" ht="12.75" x14ac:dyDescent="0.2">
      <c r="A612" s="75">
        <v>603</v>
      </c>
      <c r="B612" s="63"/>
      <c r="C612" s="60"/>
      <c r="D612" s="61"/>
      <c r="E612" s="85"/>
      <c r="F612" s="85"/>
      <c r="G612" s="85"/>
      <c r="H612" s="85"/>
      <c r="I612" s="85"/>
      <c r="J612" s="92" t="str">
        <f t="shared" si="9"/>
        <v/>
      </c>
    </row>
    <row r="613" spans="1:10" ht="12.75" x14ac:dyDescent="0.2">
      <c r="A613" s="75">
        <v>604</v>
      </c>
      <c r="B613" s="63"/>
      <c r="C613" s="60"/>
      <c r="D613" s="61"/>
      <c r="E613" s="85"/>
      <c r="F613" s="85"/>
      <c r="G613" s="85"/>
      <c r="H613" s="85"/>
      <c r="I613" s="85"/>
      <c r="J613" s="92" t="str">
        <f t="shared" si="9"/>
        <v/>
      </c>
    </row>
    <row r="614" spans="1:10" ht="12.75" x14ac:dyDescent="0.2">
      <c r="A614" s="75">
        <v>605</v>
      </c>
      <c r="B614" s="63"/>
      <c r="C614" s="60"/>
      <c r="D614" s="61"/>
      <c r="E614" s="85"/>
      <c r="F614" s="85"/>
      <c r="G614" s="85"/>
      <c r="H614" s="85"/>
      <c r="I614" s="85"/>
      <c r="J614" s="92" t="str">
        <f t="shared" si="9"/>
        <v/>
      </c>
    </row>
    <row r="615" spans="1:10" ht="12.75" x14ac:dyDescent="0.2">
      <c r="A615" s="75">
        <v>606</v>
      </c>
      <c r="B615" s="63"/>
      <c r="C615" s="60"/>
      <c r="D615" s="61"/>
      <c r="E615" s="85"/>
      <c r="F615" s="85"/>
      <c r="G615" s="85"/>
      <c r="H615" s="85"/>
      <c r="I615" s="85"/>
      <c r="J615" s="92" t="str">
        <f t="shared" si="9"/>
        <v/>
      </c>
    </row>
    <row r="616" spans="1:10" ht="12.75" x14ac:dyDescent="0.2">
      <c r="A616" s="75">
        <v>607</v>
      </c>
      <c r="B616" s="63"/>
      <c r="C616" s="60"/>
      <c r="D616" s="61"/>
      <c r="E616" s="85"/>
      <c r="F616" s="85"/>
      <c r="G616" s="85"/>
      <c r="H616" s="85"/>
      <c r="I616" s="85"/>
      <c r="J616" s="92" t="str">
        <f t="shared" si="9"/>
        <v/>
      </c>
    </row>
    <row r="617" spans="1:10" ht="12.75" x14ac:dyDescent="0.2">
      <c r="A617" s="75">
        <v>608</v>
      </c>
      <c r="B617" s="63"/>
      <c r="C617" s="60"/>
      <c r="D617" s="61"/>
      <c r="E617" s="85"/>
      <c r="F617" s="85"/>
      <c r="G617" s="85"/>
      <c r="H617" s="85"/>
      <c r="I617" s="85"/>
      <c r="J617" s="92" t="str">
        <f t="shared" si="9"/>
        <v/>
      </c>
    </row>
    <row r="618" spans="1:10" ht="12.75" x14ac:dyDescent="0.2">
      <c r="A618" s="75">
        <v>609</v>
      </c>
      <c r="B618" s="63"/>
      <c r="C618" s="60"/>
      <c r="D618" s="61"/>
      <c r="E618" s="85"/>
      <c r="F618" s="85"/>
      <c r="G618" s="85"/>
      <c r="H618" s="85"/>
      <c r="I618" s="85"/>
      <c r="J618" s="92" t="str">
        <f t="shared" si="9"/>
        <v/>
      </c>
    </row>
    <row r="619" spans="1:10" ht="12.75" x14ac:dyDescent="0.2">
      <c r="A619" s="75">
        <v>610</v>
      </c>
      <c r="B619" s="63"/>
      <c r="C619" s="60"/>
      <c r="D619" s="61"/>
      <c r="E619" s="85"/>
      <c r="F619" s="85"/>
      <c r="G619" s="85"/>
      <c r="H619" s="85"/>
      <c r="I619" s="85"/>
      <c r="J619" s="92" t="str">
        <f t="shared" si="9"/>
        <v/>
      </c>
    </row>
    <row r="620" spans="1:10" ht="12.75" x14ac:dyDescent="0.2">
      <c r="A620" s="75">
        <v>611</v>
      </c>
      <c r="B620" s="63"/>
      <c r="C620" s="60"/>
      <c r="D620" s="61"/>
      <c r="E620" s="85"/>
      <c r="F620" s="85"/>
      <c r="G620" s="85"/>
      <c r="H620" s="85"/>
      <c r="I620" s="85"/>
      <c r="J620" s="92" t="str">
        <f t="shared" si="9"/>
        <v/>
      </c>
    </row>
    <row r="621" spans="1:10" ht="12.75" x14ac:dyDescent="0.2">
      <c r="A621" s="75">
        <v>612</v>
      </c>
      <c r="B621" s="63"/>
      <c r="C621" s="60"/>
      <c r="D621" s="61"/>
      <c r="E621" s="85"/>
      <c r="F621" s="85"/>
      <c r="G621" s="85"/>
      <c r="H621" s="85"/>
      <c r="I621" s="85"/>
      <c r="J621" s="92" t="str">
        <f t="shared" si="9"/>
        <v/>
      </c>
    </row>
    <row r="622" spans="1:10" ht="12.75" x14ac:dyDescent="0.2">
      <c r="A622" s="75">
        <v>613</v>
      </c>
      <c r="B622" s="63"/>
      <c r="C622" s="60"/>
      <c r="D622" s="61"/>
      <c r="E622" s="85"/>
      <c r="F622" s="85"/>
      <c r="G622" s="85"/>
      <c r="H622" s="85"/>
      <c r="I622" s="85"/>
      <c r="J622" s="92" t="str">
        <f t="shared" si="9"/>
        <v/>
      </c>
    </row>
    <row r="623" spans="1:10" ht="12.75" x14ac:dyDescent="0.2">
      <c r="A623" s="75">
        <v>614</v>
      </c>
      <c r="B623" s="63"/>
      <c r="C623" s="60"/>
      <c r="D623" s="61"/>
      <c r="E623" s="85"/>
      <c r="F623" s="85"/>
      <c r="G623" s="85"/>
      <c r="H623" s="85"/>
      <c r="I623" s="85"/>
      <c r="J623" s="92" t="str">
        <f t="shared" si="9"/>
        <v/>
      </c>
    </row>
    <row r="624" spans="1:10" ht="12.75" x14ac:dyDescent="0.2">
      <c r="A624" s="75">
        <v>615</v>
      </c>
      <c r="B624" s="63"/>
      <c r="C624" s="60"/>
      <c r="D624" s="61"/>
      <c r="E624" s="85"/>
      <c r="F624" s="85"/>
      <c r="G624" s="85"/>
      <c r="H624" s="85"/>
      <c r="I624" s="85"/>
      <c r="J624" s="92" t="str">
        <f t="shared" si="9"/>
        <v/>
      </c>
    </row>
    <row r="625" spans="1:10" ht="12.75" x14ac:dyDescent="0.2">
      <c r="A625" s="75">
        <v>616</v>
      </c>
      <c r="B625" s="63"/>
      <c r="C625" s="60"/>
      <c r="D625" s="61"/>
      <c r="E625" s="85"/>
      <c r="F625" s="85"/>
      <c r="G625" s="85"/>
      <c r="H625" s="85"/>
      <c r="I625" s="85"/>
      <c r="J625" s="92" t="str">
        <f t="shared" si="9"/>
        <v/>
      </c>
    </row>
    <row r="626" spans="1:10" ht="12.75" x14ac:dyDescent="0.2">
      <c r="A626" s="75">
        <v>617</v>
      </c>
      <c r="B626" s="63"/>
      <c r="C626" s="60"/>
      <c r="D626" s="61"/>
      <c r="E626" s="85"/>
      <c r="F626" s="85"/>
      <c r="G626" s="85"/>
      <c r="H626" s="85"/>
      <c r="I626" s="85"/>
      <c r="J626" s="92" t="str">
        <f t="shared" si="9"/>
        <v/>
      </c>
    </row>
    <row r="627" spans="1:10" ht="12.75" x14ac:dyDescent="0.2">
      <c r="A627" s="75">
        <v>618</v>
      </c>
      <c r="B627" s="63"/>
      <c r="C627" s="60"/>
      <c r="D627" s="61"/>
      <c r="E627" s="85"/>
      <c r="F627" s="85"/>
      <c r="G627" s="85"/>
      <c r="H627" s="85"/>
      <c r="I627" s="85"/>
      <c r="J627" s="92" t="str">
        <f t="shared" si="9"/>
        <v/>
      </c>
    </row>
    <row r="628" spans="1:10" ht="12.75" x14ac:dyDescent="0.2">
      <c r="A628" s="75">
        <v>619</v>
      </c>
      <c r="B628" s="63"/>
      <c r="C628" s="60"/>
      <c r="D628" s="61"/>
      <c r="E628" s="85"/>
      <c r="F628" s="85"/>
      <c r="G628" s="85"/>
      <c r="H628" s="85"/>
      <c r="I628" s="85"/>
      <c r="J628" s="92" t="str">
        <f t="shared" si="9"/>
        <v/>
      </c>
    </row>
    <row r="629" spans="1:10" ht="12.75" x14ac:dyDescent="0.2">
      <c r="A629" s="75">
        <v>620</v>
      </c>
      <c r="B629" s="63"/>
      <c r="C629" s="60"/>
      <c r="D629" s="61"/>
      <c r="E629" s="85"/>
      <c r="F629" s="85"/>
      <c r="G629" s="85"/>
      <c r="H629" s="85"/>
      <c r="I629" s="85"/>
      <c r="J629" s="92" t="str">
        <f t="shared" si="9"/>
        <v/>
      </c>
    </row>
    <row r="630" spans="1:10" ht="12.75" x14ac:dyDescent="0.2">
      <c r="A630" s="75">
        <v>621</v>
      </c>
      <c r="B630" s="63"/>
      <c r="C630" s="60"/>
      <c r="D630" s="61"/>
      <c r="E630" s="85"/>
      <c r="F630" s="85"/>
      <c r="G630" s="85"/>
      <c r="H630" s="85"/>
      <c r="I630" s="85"/>
      <c r="J630" s="92" t="str">
        <f t="shared" si="9"/>
        <v/>
      </c>
    </row>
    <row r="631" spans="1:10" ht="12.75" x14ac:dyDescent="0.2">
      <c r="A631" s="75">
        <v>622</v>
      </c>
      <c r="B631" s="63"/>
      <c r="C631" s="60"/>
      <c r="D631" s="61"/>
      <c r="E631" s="85"/>
      <c r="F631" s="85"/>
      <c r="G631" s="85"/>
      <c r="H631" s="85"/>
      <c r="I631" s="85"/>
      <c r="J631" s="92" t="str">
        <f t="shared" si="9"/>
        <v/>
      </c>
    </row>
    <row r="632" spans="1:10" ht="12.75" x14ac:dyDescent="0.2">
      <c r="A632" s="75">
        <v>623</v>
      </c>
      <c r="B632" s="63"/>
      <c r="C632" s="60"/>
      <c r="D632" s="61"/>
      <c r="E632" s="85"/>
      <c r="F632" s="85"/>
      <c r="G632" s="85"/>
      <c r="H632" s="85"/>
      <c r="I632" s="85"/>
      <c r="J632" s="92" t="str">
        <f t="shared" si="9"/>
        <v/>
      </c>
    </row>
    <row r="633" spans="1:10" ht="12.75" x14ac:dyDescent="0.2">
      <c r="A633" s="75">
        <v>624</v>
      </c>
      <c r="B633" s="63"/>
      <c r="C633" s="60"/>
      <c r="D633" s="61"/>
      <c r="E633" s="85"/>
      <c r="F633" s="85"/>
      <c r="G633" s="85"/>
      <c r="H633" s="85"/>
      <c r="I633" s="85"/>
      <c r="J633" s="92" t="str">
        <f t="shared" si="9"/>
        <v/>
      </c>
    </row>
    <row r="634" spans="1:10" ht="12.75" x14ac:dyDescent="0.2">
      <c r="A634" s="75">
        <v>625</v>
      </c>
      <c r="B634" s="63"/>
      <c r="C634" s="60"/>
      <c r="D634" s="61"/>
      <c r="E634" s="85"/>
      <c r="F634" s="85"/>
      <c r="G634" s="85"/>
      <c r="H634" s="85"/>
      <c r="I634" s="85"/>
      <c r="J634" s="92" t="str">
        <f t="shared" si="9"/>
        <v/>
      </c>
    </row>
    <row r="635" spans="1:10" ht="12.75" x14ac:dyDescent="0.2">
      <c r="A635" s="75">
        <v>626</v>
      </c>
      <c r="B635" s="63"/>
      <c r="C635" s="60"/>
      <c r="D635" s="61"/>
      <c r="E635" s="85"/>
      <c r="F635" s="85"/>
      <c r="G635" s="85"/>
      <c r="H635" s="85"/>
      <c r="I635" s="85"/>
      <c r="J635" s="92" t="str">
        <f t="shared" si="9"/>
        <v/>
      </c>
    </row>
    <row r="636" spans="1:10" ht="12.75" x14ac:dyDescent="0.2">
      <c r="A636" s="75">
        <v>627</v>
      </c>
      <c r="B636" s="63"/>
      <c r="C636" s="60"/>
      <c r="D636" s="61"/>
      <c r="E636" s="85"/>
      <c r="F636" s="85"/>
      <c r="G636" s="85"/>
      <c r="H636" s="85"/>
      <c r="I636" s="85"/>
      <c r="J636" s="92" t="str">
        <f t="shared" si="9"/>
        <v/>
      </c>
    </row>
    <row r="637" spans="1:10" ht="12.75" x14ac:dyDescent="0.2">
      <c r="A637" s="75">
        <v>628</v>
      </c>
      <c r="B637" s="63"/>
      <c r="C637" s="60"/>
      <c r="D637" s="61"/>
      <c r="E637" s="85"/>
      <c r="F637" s="85"/>
      <c r="G637" s="85"/>
      <c r="H637" s="85"/>
      <c r="I637" s="85"/>
      <c r="J637" s="92" t="str">
        <f t="shared" si="9"/>
        <v/>
      </c>
    </row>
    <row r="638" spans="1:10" ht="12.75" x14ac:dyDescent="0.2">
      <c r="A638" s="75">
        <v>629</v>
      </c>
      <c r="B638" s="63"/>
      <c r="C638" s="60"/>
      <c r="D638" s="61"/>
      <c r="E638" s="85"/>
      <c r="F638" s="85"/>
      <c r="G638" s="85"/>
      <c r="H638" s="85"/>
      <c r="I638" s="85"/>
      <c r="J638" s="92" t="str">
        <f t="shared" si="9"/>
        <v/>
      </c>
    </row>
    <row r="639" spans="1:10" ht="12.75" x14ac:dyDescent="0.2">
      <c r="A639" s="75">
        <v>630</v>
      </c>
      <c r="B639" s="63"/>
      <c r="C639" s="60"/>
      <c r="D639" s="61"/>
      <c r="E639" s="85"/>
      <c r="F639" s="85"/>
      <c r="G639" s="85"/>
      <c r="H639" s="85"/>
      <c r="I639" s="85"/>
      <c r="J639" s="92" t="str">
        <f t="shared" si="9"/>
        <v/>
      </c>
    </row>
    <row r="640" spans="1:10" ht="12.75" x14ac:dyDescent="0.2">
      <c r="A640" s="75">
        <v>631</v>
      </c>
      <c r="B640" s="63"/>
      <c r="C640" s="60"/>
      <c r="D640" s="61"/>
      <c r="E640" s="85"/>
      <c r="F640" s="85"/>
      <c r="G640" s="85"/>
      <c r="H640" s="85"/>
      <c r="I640" s="85"/>
      <c r="J640" s="92" t="str">
        <f t="shared" si="9"/>
        <v/>
      </c>
    </row>
    <row r="641" spans="1:10" ht="12.75" x14ac:dyDescent="0.2">
      <c r="A641" s="75">
        <v>632</v>
      </c>
      <c r="B641" s="63"/>
      <c r="C641" s="60"/>
      <c r="D641" s="61"/>
      <c r="E641" s="85"/>
      <c r="F641" s="85"/>
      <c r="G641" s="85"/>
      <c r="H641" s="85"/>
      <c r="I641" s="85"/>
      <c r="J641" s="92" t="str">
        <f t="shared" si="9"/>
        <v/>
      </c>
    </row>
    <row r="642" spans="1:10" ht="12.75" x14ac:dyDescent="0.2">
      <c r="A642" s="75">
        <v>633</v>
      </c>
      <c r="B642" s="63"/>
      <c r="C642" s="60"/>
      <c r="D642" s="61"/>
      <c r="E642" s="85"/>
      <c r="F642" s="85"/>
      <c r="G642" s="85"/>
      <c r="H642" s="85"/>
      <c r="I642" s="85"/>
      <c r="J642" s="92" t="str">
        <f t="shared" si="9"/>
        <v/>
      </c>
    </row>
    <row r="643" spans="1:10" ht="12.75" x14ac:dyDescent="0.2">
      <c r="A643" s="75">
        <v>634</v>
      </c>
      <c r="B643" s="63"/>
      <c r="C643" s="60"/>
      <c r="D643" s="61"/>
      <c r="E643" s="85"/>
      <c r="F643" s="85"/>
      <c r="G643" s="85"/>
      <c r="H643" s="85"/>
      <c r="I643" s="85"/>
      <c r="J643" s="92" t="str">
        <f t="shared" si="9"/>
        <v/>
      </c>
    </row>
    <row r="644" spans="1:10" ht="12.75" x14ac:dyDescent="0.2">
      <c r="A644" s="75">
        <v>635</v>
      </c>
      <c r="B644" s="63"/>
      <c r="C644" s="60"/>
      <c r="D644" s="61"/>
      <c r="E644" s="85"/>
      <c r="F644" s="85"/>
      <c r="G644" s="85"/>
      <c r="H644" s="85"/>
      <c r="I644" s="85"/>
      <c r="J644" s="92" t="str">
        <f t="shared" si="9"/>
        <v/>
      </c>
    </row>
    <row r="645" spans="1:10" ht="12.75" x14ac:dyDescent="0.2">
      <c r="A645" s="75">
        <v>636</v>
      </c>
      <c r="B645" s="63"/>
      <c r="C645" s="60"/>
      <c r="D645" s="61"/>
      <c r="E645" s="85"/>
      <c r="F645" s="85"/>
      <c r="G645" s="85"/>
      <c r="H645" s="85"/>
      <c r="I645" s="85"/>
      <c r="J645" s="92" t="str">
        <f t="shared" si="9"/>
        <v/>
      </c>
    </row>
    <row r="646" spans="1:10" ht="12.75" x14ac:dyDescent="0.2">
      <c r="A646" s="75">
        <v>637</v>
      </c>
      <c r="B646" s="63"/>
      <c r="C646" s="60"/>
      <c r="D646" s="61"/>
      <c r="E646" s="85"/>
      <c r="F646" s="85"/>
      <c r="G646" s="85"/>
      <c r="H646" s="85"/>
      <c r="I646" s="85"/>
      <c r="J646" s="92" t="str">
        <f t="shared" si="9"/>
        <v/>
      </c>
    </row>
    <row r="647" spans="1:10" ht="12.75" x14ac:dyDescent="0.2">
      <c r="A647" s="75">
        <v>638</v>
      </c>
      <c r="B647" s="63"/>
      <c r="C647" s="60"/>
      <c r="D647" s="61"/>
      <c r="E647" s="85"/>
      <c r="F647" s="85"/>
      <c r="G647" s="85"/>
      <c r="H647" s="85"/>
      <c r="I647" s="85"/>
      <c r="J647" s="92" t="str">
        <f t="shared" si="9"/>
        <v/>
      </c>
    </row>
    <row r="648" spans="1:10" ht="12.75" x14ac:dyDescent="0.2">
      <c r="A648" s="75">
        <v>639</v>
      </c>
      <c r="B648" s="63"/>
      <c r="C648" s="60"/>
      <c r="D648" s="61"/>
      <c r="E648" s="85"/>
      <c r="F648" s="85"/>
      <c r="G648" s="85"/>
      <c r="H648" s="85"/>
      <c r="I648" s="85"/>
      <c r="J648" s="92" t="str">
        <f t="shared" si="9"/>
        <v/>
      </c>
    </row>
    <row r="649" spans="1:10" ht="12.75" x14ac:dyDescent="0.2">
      <c r="A649" s="75">
        <v>640</v>
      </c>
      <c r="B649" s="63"/>
      <c r="C649" s="60"/>
      <c r="D649" s="61"/>
      <c r="E649" s="85"/>
      <c r="F649" s="85"/>
      <c r="G649" s="85"/>
      <c r="H649" s="85"/>
      <c r="I649" s="85"/>
      <c r="J649" s="92" t="str">
        <f t="shared" si="9"/>
        <v/>
      </c>
    </row>
    <row r="650" spans="1:10" ht="12.75" x14ac:dyDescent="0.2">
      <c r="A650" s="75">
        <v>641</v>
      </c>
      <c r="B650" s="63"/>
      <c r="C650" s="60"/>
      <c r="D650" s="61"/>
      <c r="E650" s="85"/>
      <c r="F650" s="85"/>
      <c r="G650" s="85"/>
      <c r="H650" s="85"/>
      <c r="I650" s="85"/>
      <c r="J650" s="92" t="str">
        <f t="shared" si="9"/>
        <v/>
      </c>
    </row>
    <row r="651" spans="1:10" ht="12.75" x14ac:dyDescent="0.2">
      <c r="A651" s="75">
        <v>642</v>
      </c>
      <c r="B651" s="63"/>
      <c r="C651" s="60"/>
      <c r="D651" s="61"/>
      <c r="E651" s="85"/>
      <c r="F651" s="85"/>
      <c r="G651" s="85"/>
      <c r="H651" s="85"/>
      <c r="I651" s="85"/>
      <c r="J651" s="92" t="str">
        <f t="shared" ref="J651:J714" si="10">IF(B651="","",IF(OR(E651&gt;14,F651&gt;14,G651&gt;14,H651&gt;14,I651&gt;14),"Eligible","Not Eligible"))</f>
        <v/>
      </c>
    </row>
    <row r="652" spans="1:10" ht="12.75" x14ac:dyDescent="0.2">
      <c r="A652" s="75">
        <v>643</v>
      </c>
      <c r="B652" s="63"/>
      <c r="C652" s="60"/>
      <c r="D652" s="61"/>
      <c r="E652" s="85"/>
      <c r="F652" s="85"/>
      <c r="G652" s="85"/>
      <c r="H652" s="85"/>
      <c r="I652" s="85"/>
      <c r="J652" s="92" t="str">
        <f t="shared" si="10"/>
        <v/>
      </c>
    </row>
    <row r="653" spans="1:10" ht="12.75" x14ac:dyDescent="0.2">
      <c r="A653" s="75">
        <v>644</v>
      </c>
      <c r="B653" s="63"/>
      <c r="C653" s="60"/>
      <c r="D653" s="61"/>
      <c r="E653" s="85"/>
      <c r="F653" s="85"/>
      <c r="G653" s="85"/>
      <c r="H653" s="85"/>
      <c r="I653" s="85"/>
      <c r="J653" s="92" t="str">
        <f t="shared" si="10"/>
        <v/>
      </c>
    </row>
    <row r="654" spans="1:10" ht="12.75" x14ac:dyDescent="0.2">
      <c r="A654" s="75">
        <v>645</v>
      </c>
      <c r="B654" s="63"/>
      <c r="C654" s="60"/>
      <c r="D654" s="61"/>
      <c r="E654" s="85"/>
      <c r="F654" s="85"/>
      <c r="G654" s="85"/>
      <c r="H654" s="85"/>
      <c r="I654" s="85"/>
      <c r="J654" s="92" t="str">
        <f t="shared" si="10"/>
        <v/>
      </c>
    </row>
    <row r="655" spans="1:10" ht="12.75" x14ac:dyDescent="0.2">
      <c r="A655" s="75">
        <v>646</v>
      </c>
      <c r="B655" s="63"/>
      <c r="C655" s="60"/>
      <c r="D655" s="61"/>
      <c r="E655" s="85"/>
      <c r="F655" s="85"/>
      <c r="G655" s="85"/>
      <c r="H655" s="85"/>
      <c r="I655" s="85"/>
      <c r="J655" s="92" t="str">
        <f t="shared" si="10"/>
        <v/>
      </c>
    </row>
    <row r="656" spans="1:10" ht="12.75" x14ac:dyDescent="0.2">
      <c r="A656" s="75">
        <v>647</v>
      </c>
      <c r="B656" s="63"/>
      <c r="C656" s="60"/>
      <c r="D656" s="61"/>
      <c r="E656" s="85"/>
      <c r="F656" s="85"/>
      <c r="G656" s="85"/>
      <c r="H656" s="85"/>
      <c r="I656" s="85"/>
      <c r="J656" s="92" t="str">
        <f t="shared" si="10"/>
        <v/>
      </c>
    </row>
    <row r="657" spans="1:10" ht="12.75" x14ac:dyDescent="0.2">
      <c r="A657" s="75">
        <v>648</v>
      </c>
      <c r="B657" s="63"/>
      <c r="C657" s="60"/>
      <c r="D657" s="61"/>
      <c r="E657" s="85"/>
      <c r="F657" s="85"/>
      <c r="G657" s="85"/>
      <c r="H657" s="85"/>
      <c r="I657" s="85"/>
      <c r="J657" s="92" t="str">
        <f t="shared" si="10"/>
        <v/>
      </c>
    </row>
    <row r="658" spans="1:10" ht="12.75" x14ac:dyDescent="0.2">
      <c r="A658" s="75">
        <v>649</v>
      </c>
      <c r="B658" s="63"/>
      <c r="C658" s="60"/>
      <c r="D658" s="61"/>
      <c r="E658" s="85"/>
      <c r="F658" s="85"/>
      <c r="G658" s="85"/>
      <c r="H658" s="85"/>
      <c r="I658" s="85"/>
      <c r="J658" s="92" t="str">
        <f t="shared" si="10"/>
        <v/>
      </c>
    </row>
    <row r="659" spans="1:10" ht="12.75" x14ac:dyDescent="0.2">
      <c r="A659" s="75">
        <v>650</v>
      </c>
      <c r="B659" s="63"/>
      <c r="C659" s="60"/>
      <c r="D659" s="61"/>
      <c r="E659" s="85"/>
      <c r="F659" s="85"/>
      <c r="G659" s="85"/>
      <c r="H659" s="85"/>
      <c r="I659" s="85"/>
      <c r="J659" s="92" t="str">
        <f t="shared" si="10"/>
        <v/>
      </c>
    </row>
    <row r="660" spans="1:10" ht="12.75" x14ac:dyDescent="0.2">
      <c r="A660" s="75">
        <v>651</v>
      </c>
      <c r="B660" s="63"/>
      <c r="C660" s="60"/>
      <c r="D660" s="61"/>
      <c r="E660" s="85"/>
      <c r="F660" s="85"/>
      <c r="G660" s="85"/>
      <c r="H660" s="85"/>
      <c r="I660" s="85"/>
      <c r="J660" s="92" t="str">
        <f t="shared" si="10"/>
        <v/>
      </c>
    </row>
    <row r="661" spans="1:10" ht="12.75" x14ac:dyDescent="0.2">
      <c r="A661" s="75">
        <v>652</v>
      </c>
      <c r="B661" s="63"/>
      <c r="C661" s="60"/>
      <c r="D661" s="61"/>
      <c r="E661" s="85"/>
      <c r="F661" s="85"/>
      <c r="G661" s="85"/>
      <c r="H661" s="85"/>
      <c r="I661" s="85"/>
      <c r="J661" s="92" t="str">
        <f t="shared" si="10"/>
        <v/>
      </c>
    </row>
    <row r="662" spans="1:10" ht="12.75" x14ac:dyDescent="0.2">
      <c r="A662" s="75">
        <v>653</v>
      </c>
      <c r="B662" s="63"/>
      <c r="C662" s="60"/>
      <c r="D662" s="61"/>
      <c r="E662" s="85"/>
      <c r="F662" s="85"/>
      <c r="G662" s="85"/>
      <c r="H662" s="85"/>
      <c r="I662" s="85"/>
      <c r="J662" s="92" t="str">
        <f t="shared" si="10"/>
        <v/>
      </c>
    </row>
    <row r="663" spans="1:10" ht="12.75" x14ac:dyDescent="0.2">
      <c r="A663" s="75">
        <v>654</v>
      </c>
      <c r="B663" s="63"/>
      <c r="C663" s="60"/>
      <c r="D663" s="61"/>
      <c r="E663" s="85"/>
      <c r="F663" s="85"/>
      <c r="G663" s="85"/>
      <c r="H663" s="85"/>
      <c r="I663" s="85"/>
      <c r="J663" s="92" t="str">
        <f t="shared" si="10"/>
        <v/>
      </c>
    </row>
    <row r="664" spans="1:10" ht="12.75" x14ac:dyDescent="0.2">
      <c r="A664" s="75">
        <v>655</v>
      </c>
      <c r="B664" s="63"/>
      <c r="C664" s="60"/>
      <c r="D664" s="61"/>
      <c r="E664" s="85"/>
      <c r="F664" s="85"/>
      <c r="G664" s="85"/>
      <c r="H664" s="85"/>
      <c r="I664" s="85"/>
      <c r="J664" s="92" t="str">
        <f t="shared" si="10"/>
        <v/>
      </c>
    </row>
    <row r="665" spans="1:10" ht="12.75" x14ac:dyDescent="0.2">
      <c r="A665" s="75">
        <v>656</v>
      </c>
      <c r="B665" s="63"/>
      <c r="C665" s="60"/>
      <c r="D665" s="61"/>
      <c r="E665" s="85"/>
      <c r="F665" s="85"/>
      <c r="G665" s="85"/>
      <c r="H665" s="85"/>
      <c r="I665" s="85"/>
      <c r="J665" s="92" t="str">
        <f t="shared" si="10"/>
        <v/>
      </c>
    </row>
    <row r="666" spans="1:10" ht="12.75" x14ac:dyDescent="0.2">
      <c r="A666" s="75">
        <v>657</v>
      </c>
      <c r="B666" s="63"/>
      <c r="C666" s="60"/>
      <c r="D666" s="61"/>
      <c r="E666" s="85"/>
      <c r="F666" s="85"/>
      <c r="G666" s="85"/>
      <c r="H666" s="85"/>
      <c r="I666" s="85"/>
      <c r="J666" s="92" t="str">
        <f t="shared" si="10"/>
        <v/>
      </c>
    </row>
    <row r="667" spans="1:10" ht="12.75" x14ac:dyDescent="0.2">
      <c r="A667" s="75">
        <v>658</v>
      </c>
      <c r="B667" s="63"/>
      <c r="C667" s="60"/>
      <c r="D667" s="61"/>
      <c r="E667" s="85"/>
      <c r="F667" s="85"/>
      <c r="G667" s="85"/>
      <c r="H667" s="85"/>
      <c r="I667" s="85"/>
      <c r="J667" s="92" t="str">
        <f t="shared" si="10"/>
        <v/>
      </c>
    </row>
    <row r="668" spans="1:10" ht="12.75" x14ac:dyDescent="0.2">
      <c r="A668" s="75">
        <v>659</v>
      </c>
      <c r="B668" s="63"/>
      <c r="C668" s="60"/>
      <c r="D668" s="61"/>
      <c r="E668" s="85"/>
      <c r="F668" s="85"/>
      <c r="G668" s="85"/>
      <c r="H668" s="85"/>
      <c r="I668" s="85"/>
      <c r="J668" s="92" t="str">
        <f t="shared" si="10"/>
        <v/>
      </c>
    </row>
    <row r="669" spans="1:10" ht="12.75" x14ac:dyDescent="0.2">
      <c r="A669" s="75">
        <v>660</v>
      </c>
      <c r="B669" s="63"/>
      <c r="C669" s="60"/>
      <c r="D669" s="61"/>
      <c r="E669" s="85"/>
      <c r="F669" s="85"/>
      <c r="G669" s="85"/>
      <c r="H669" s="85"/>
      <c r="I669" s="85"/>
      <c r="J669" s="92" t="str">
        <f t="shared" si="10"/>
        <v/>
      </c>
    </row>
    <row r="670" spans="1:10" ht="12.75" x14ac:dyDescent="0.2">
      <c r="A670" s="75">
        <v>661</v>
      </c>
      <c r="B670" s="63"/>
      <c r="C670" s="60"/>
      <c r="D670" s="61"/>
      <c r="E670" s="85"/>
      <c r="F670" s="85"/>
      <c r="G670" s="85"/>
      <c r="H670" s="85"/>
      <c r="I670" s="85"/>
      <c r="J670" s="92" t="str">
        <f t="shared" si="10"/>
        <v/>
      </c>
    </row>
    <row r="671" spans="1:10" ht="12.75" x14ac:dyDescent="0.2">
      <c r="A671" s="75">
        <v>662</v>
      </c>
      <c r="B671" s="63"/>
      <c r="C671" s="60"/>
      <c r="D671" s="61"/>
      <c r="E671" s="85"/>
      <c r="F671" s="85"/>
      <c r="G671" s="85"/>
      <c r="H671" s="85"/>
      <c r="I671" s="85"/>
      <c r="J671" s="92" t="str">
        <f t="shared" si="10"/>
        <v/>
      </c>
    </row>
    <row r="672" spans="1:10" ht="12.75" x14ac:dyDescent="0.2">
      <c r="A672" s="75">
        <v>663</v>
      </c>
      <c r="B672" s="63"/>
      <c r="C672" s="60"/>
      <c r="D672" s="61"/>
      <c r="E672" s="85"/>
      <c r="F672" s="85"/>
      <c r="G672" s="85"/>
      <c r="H672" s="85"/>
      <c r="I672" s="85"/>
      <c r="J672" s="92" t="str">
        <f t="shared" si="10"/>
        <v/>
      </c>
    </row>
    <row r="673" spans="1:10" ht="12.75" x14ac:dyDescent="0.2">
      <c r="A673" s="75">
        <v>664</v>
      </c>
      <c r="B673" s="63"/>
      <c r="C673" s="60"/>
      <c r="D673" s="61"/>
      <c r="E673" s="85"/>
      <c r="F673" s="85"/>
      <c r="G673" s="85"/>
      <c r="H673" s="85"/>
      <c r="I673" s="85"/>
      <c r="J673" s="92" t="str">
        <f t="shared" si="10"/>
        <v/>
      </c>
    </row>
    <row r="674" spans="1:10" ht="12.75" x14ac:dyDescent="0.2">
      <c r="A674" s="75">
        <v>665</v>
      </c>
      <c r="B674" s="63"/>
      <c r="C674" s="60"/>
      <c r="D674" s="61"/>
      <c r="E674" s="85"/>
      <c r="F674" s="85"/>
      <c r="G674" s="85"/>
      <c r="H674" s="85"/>
      <c r="I674" s="85"/>
      <c r="J674" s="92" t="str">
        <f t="shared" si="10"/>
        <v/>
      </c>
    </row>
    <row r="675" spans="1:10" ht="12.75" x14ac:dyDescent="0.2">
      <c r="A675" s="75">
        <v>666</v>
      </c>
      <c r="B675" s="63"/>
      <c r="C675" s="60"/>
      <c r="D675" s="61"/>
      <c r="E675" s="85"/>
      <c r="F675" s="85"/>
      <c r="G675" s="85"/>
      <c r="H675" s="85"/>
      <c r="I675" s="85"/>
      <c r="J675" s="92" t="str">
        <f t="shared" si="10"/>
        <v/>
      </c>
    </row>
    <row r="676" spans="1:10" ht="12.75" x14ac:dyDescent="0.2">
      <c r="A676" s="75">
        <v>667</v>
      </c>
      <c r="B676" s="63"/>
      <c r="C676" s="60"/>
      <c r="D676" s="61"/>
      <c r="E676" s="85"/>
      <c r="F676" s="85"/>
      <c r="G676" s="85"/>
      <c r="H676" s="85"/>
      <c r="I676" s="85"/>
      <c r="J676" s="92" t="str">
        <f t="shared" si="10"/>
        <v/>
      </c>
    </row>
    <row r="677" spans="1:10" ht="12.75" x14ac:dyDescent="0.2">
      <c r="A677" s="75">
        <v>668</v>
      </c>
      <c r="B677" s="63"/>
      <c r="C677" s="60"/>
      <c r="D677" s="61"/>
      <c r="E677" s="85"/>
      <c r="F677" s="85"/>
      <c r="G677" s="85"/>
      <c r="H677" s="85"/>
      <c r="I677" s="85"/>
      <c r="J677" s="92" t="str">
        <f t="shared" si="10"/>
        <v/>
      </c>
    </row>
    <row r="678" spans="1:10" ht="12.75" x14ac:dyDescent="0.2">
      <c r="A678" s="75">
        <v>669</v>
      </c>
      <c r="B678" s="63"/>
      <c r="C678" s="60"/>
      <c r="D678" s="61"/>
      <c r="E678" s="85"/>
      <c r="F678" s="85"/>
      <c r="G678" s="85"/>
      <c r="H678" s="85"/>
      <c r="I678" s="85"/>
      <c r="J678" s="92" t="str">
        <f t="shared" si="10"/>
        <v/>
      </c>
    </row>
    <row r="679" spans="1:10" ht="12.75" x14ac:dyDescent="0.2">
      <c r="A679" s="75">
        <v>670</v>
      </c>
      <c r="B679" s="63"/>
      <c r="C679" s="60"/>
      <c r="D679" s="61"/>
      <c r="E679" s="85"/>
      <c r="F679" s="85"/>
      <c r="G679" s="85"/>
      <c r="H679" s="85"/>
      <c r="I679" s="85"/>
      <c r="J679" s="92" t="str">
        <f t="shared" si="10"/>
        <v/>
      </c>
    </row>
    <row r="680" spans="1:10" ht="12.75" x14ac:dyDescent="0.2">
      <c r="A680" s="75">
        <v>671</v>
      </c>
      <c r="B680" s="63"/>
      <c r="C680" s="60"/>
      <c r="D680" s="61"/>
      <c r="E680" s="85"/>
      <c r="F680" s="85"/>
      <c r="G680" s="85"/>
      <c r="H680" s="85"/>
      <c r="I680" s="85"/>
      <c r="J680" s="92" t="str">
        <f t="shared" si="10"/>
        <v/>
      </c>
    </row>
    <row r="681" spans="1:10" ht="12.75" x14ac:dyDescent="0.2">
      <c r="A681" s="75">
        <v>672</v>
      </c>
      <c r="B681" s="63"/>
      <c r="C681" s="60"/>
      <c r="D681" s="61"/>
      <c r="E681" s="85"/>
      <c r="F681" s="85"/>
      <c r="G681" s="85"/>
      <c r="H681" s="85"/>
      <c r="I681" s="85"/>
      <c r="J681" s="92" t="str">
        <f t="shared" si="10"/>
        <v/>
      </c>
    </row>
    <row r="682" spans="1:10" ht="12.75" x14ac:dyDescent="0.2">
      <c r="A682" s="75">
        <v>673</v>
      </c>
      <c r="B682" s="63"/>
      <c r="C682" s="60"/>
      <c r="D682" s="61"/>
      <c r="E682" s="85"/>
      <c r="F682" s="85"/>
      <c r="G682" s="85"/>
      <c r="H682" s="85"/>
      <c r="I682" s="85"/>
      <c r="J682" s="92" t="str">
        <f t="shared" si="10"/>
        <v/>
      </c>
    </row>
    <row r="683" spans="1:10" ht="12.75" x14ac:dyDescent="0.2">
      <c r="A683" s="75">
        <v>674</v>
      </c>
      <c r="B683" s="63"/>
      <c r="C683" s="60"/>
      <c r="D683" s="61"/>
      <c r="E683" s="85"/>
      <c r="F683" s="85"/>
      <c r="G683" s="85"/>
      <c r="H683" s="85"/>
      <c r="I683" s="85"/>
      <c r="J683" s="92" t="str">
        <f t="shared" si="10"/>
        <v/>
      </c>
    </row>
    <row r="684" spans="1:10" ht="12.75" x14ac:dyDescent="0.2">
      <c r="A684" s="75">
        <v>675</v>
      </c>
      <c r="B684" s="63"/>
      <c r="C684" s="60"/>
      <c r="D684" s="61"/>
      <c r="E684" s="85"/>
      <c r="F684" s="85"/>
      <c r="G684" s="85"/>
      <c r="H684" s="85"/>
      <c r="I684" s="85"/>
      <c r="J684" s="92" t="str">
        <f t="shared" si="10"/>
        <v/>
      </c>
    </row>
    <row r="685" spans="1:10" ht="12.75" x14ac:dyDescent="0.2">
      <c r="A685" s="75">
        <v>676</v>
      </c>
      <c r="B685" s="63"/>
      <c r="C685" s="60"/>
      <c r="D685" s="61"/>
      <c r="E685" s="85"/>
      <c r="F685" s="85"/>
      <c r="G685" s="85"/>
      <c r="H685" s="85"/>
      <c r="I685" s="85"/>
      <c r="J685" s="92" t="str">
        <f t="shared" si="10"/>
        <v/>
      </c>
    </row>
    <row r="686" spans="1:10" ht="12.75" x14ac:dyDescent="0.2">
      <c r="A686" s="75">
        <v>677</v>
      </c>
      <c r="B686" s="63"/>
      <c r="C686" s="60"/>
      <c r="D686" s="61"/>
      <c r="E686" s="85"/>
      <c r="F686" s="85"/>
      <c r="G686" s="85"/>
      <c r="H686" s="85"/>
      <c r="I686" s="85"/>
      <c r="J686" s="92" t="str">
        <f t="shared" si="10"/>
        <v/>
      </c>
    </row>
    <row r="687" spans="1:10" ht="12.75" x14ac:dyDescent="0.2">
      <c r="A687" s="75">
        <v>678</v>
      </c>
      <c r="B687" s="63"/>
      <c r="C687" s="60"/>
      <c r="D687" s="61"/>
      <c r="E687" s="85"/>
      <c r="F687" s="85"/>
      <c r="G687" s="85"/>
      <c r="H687" s="85"/>
      <c r="I687" s="85"/>
      <c r="J687" s="92" t="str">
        <f t="shared" si="10"/>
        <v/>
      </c>
    </row>
    <row r="688" spans="1:10" ht="12.75" x14ac:dyDescent="0.2">
      <c r="A688" s="75">
        <v>679</v>
      </c>
      <c r="B688" s="63"/>
      <c r="C688" s="60"/>
      <c r="D688" s="61"/>
      <c r="E688" s="85"/>
      <c r="F688" s="85"/>
      <c r="G688" s="85"/>
      <c r="H688" s="85"/>
      <c r="I688" s="85"/>
      <c r="J688" s="92" t="str">
        <f t="shared" si="10"/>
        <v/>
      </c>
    </row>
    <row r="689" spans="1:10" ht="12.75" x14ac:dyDescent="0.2">
      <c r="A689" s="75">
        <v>680</v>
      </c>
      <c r="B689" s="63"/>
      <c r="C689" s="60"/>
      <c r="D689" s="61"/>
      <c r="E689" s="85"/>
      <c r="F689" s="85"/>
      <c r="G689" s="85"/>
      <c r="H689" s="85"/>
      <c r="I689" s="85"/>
      <c r="J689" s="92" t="str">
        <f t="shared" si="10"/>
        <v/>
      </c>
    </row>
    <row r="690" spans="1:10" ht="12.75" x14ac:dyDescent="0.2">
      <c r="A690" s="75">
        <v>681</v>
      </c>
      <c r="B690" s="63"/>
      <c r="C690" s="60"/>
      <c r="D690" s="61"/>
      <c r="E690" s="85"/>
      <c r="F690" s="85"/>
      <c r="G690" s="85"/>
      <c r="H690" s="85"/>
      <c r="I690" s="85"/>
      <c r="J690" s="92" t="str">
        <f t="shared" si="10"/>
        <v/>
      </c>
    </row>
    <row r="691" spans="1:10" ht="12.75" x14ac:dyDescent="0.2">
      <c r="A691" s="75">
        <v>682</v>
      </c>
      <c r="B691" s="63"/>
      <c r="C691" s="60"/>
      <c r="D691" s="61"/>
      <c r="E691" s="85"/>
      <c r="F691" s="85"/>
      <c r="G691" s="85"/>
      <c r="H691" s="85"/>
      <c r="I691" s="85"/>
      <c r="J691" s="92" t="str">
        <f t="shared" si="10"/>
        <v/>
      </c>
    </row>
    <row r="692" spans="1:10" ht="12.75" x14ac:dyDescent="0.2">
      <c r="A692" s="75">
        <v>683</v>
      </c>
      <c r="B692" s="63"/>
      <c r="C692" s="60"/>
      <c r="D692" s="61"/>
      <c r="E692" s="85"/>
      <c r="F692" s="85"/>
      <c r="G692" s="85"/>
      <c r="H692" s="85"/>
      <c r="I692" s="85"/>
      <c r="J692" s="92" t="str">
        <f t="shared" si="10"/>
        <v/>
      </c>
    </row>
    <row r="693" spans="1:10" ht="12.75" x14ac:dyDescent="0.2">
      <c r="A693" s="75">
        <v>684</v>
      </c>
      <c r="B693" s="63"/>
      <c r="C693" s="60"/>
      <c r="D693" s="61"/>
      <c r="E693" s="85"/>
      <c r="F693" s="85"/>
      <c r="G693" s="85"/>
      <c r="H693" s="85"/>
      <c r="I693" s="85"/>
      <c r="J693" s="92" t="str">
        <f t="shared" si="10"/>
        <v/>
      </c>
    </row>
    <row r="694" spans="1:10" ht="12.75" x14ac:dyDescent="0.2">
      <c r="A694" s="75">
        <v>685</v>
      </c>
      <c r="B694" s="63"/>
      <c r="C694" s="60"/>
      <c r="D694" s="61"/>
      <c r="E694" s="85"/>
      <c r="F694" s="85"/>
      <c r="G694" s="85"/>
      <c r="H694" s="85"/>
      <c r="I694" s="85"/>
      <c r="J694" s="92" t="str">
        <f t="shared" si="10"/>
        <v/>
      </c>
    </row>
    <row r="695" spans="1:10" ht="12.75" x14ac:dyDescent="0.2">
      <c r="A695" s="75">
        <v>686</v>
      </c>
      <c r="B695" s="63"/>
      <c r="C695" s="60"/>
      <c r="D695" s="61"/>
      <c r="E695" s="85"/>
      <c r="F695" s="85"/>
      <c r="G695" s="85"/>
      <c r="H695" s="85"/>
      <c r="I695" s="85"/>
      <c r="J695" s="92" t="str">
        <f t="shared" si="10"/>
        <v/>
      </c>
    </row>
    <row r="696" spans="1:10" ht="12.75" x14ac:dyDescent="0.2">
      <c r="A696" s="75">
        <v>687</v>
      </c>
      <c r="B696" s="63"/>
      <c r="C696" s="60"/>
      <c r="D696" s="61"/>
      <c r="E696" s="85"/>
      <c r="F696" s="85"/>
      <c r="G696" s="85"/>
      <c r="H696" s="85"/>
      <c r="I696" s="85"/>
      <c r="J696" s="92" t="str">
        <f t="shared" si="10"/>
        <v/>
      </c>
    </row>
    <row r="697" spans="1:10" ht="12.75" x14ac:dyDescent="0.2">
      <c r="A697" s="75">
        <v>688</v>
      </c>
      <c r="B697" s="63"/>
      <c r="C697" s="60"/>
      <c r="D697" s="61"/>
      <c r="E697" s="85"/>
      <c r="F697" s="85"/>
      <c r="G697" s="85"/>
      <c r="H697" s="85"/>
      <c r="I697" s="85"/>
      <c r="J697" s="92" t="str">
        <f t="shared" si="10"/>
        <v/>
      </c>
    </row>
    <row r="698" spans="1:10" ht="12.75" x14ac:dyDescent="0.2">
      <c r="A698" s="75">
        <v>689</v>
      </c>
      <c r="B698" s="63"/>
      <c r="C698" s="60"/>
      <c r="D698" s="61"/>
      <c r="E698" s="85"/>
      <c r="F698" s="85"/>
      <c r="G698" s="85"/>
      <c r="H698" s="85"/>
      <c r="I698" s="85"/>
      <c r="J698" s="92" t="str">
        <f t="shared" si="10"/>
        <v/>
      </c>
    </row>
    <row r="699" spans="1:10" ht="12.75" x14ac:dyDescent="0.2">
      <c r="A699" s="75">
        <v>690</v>
      </c>
      <c r="B699" s="63"/>
      <c r="C699" s="60"/>
      <c r="D699" s="61"/>
      <c r="E699" s="85"/>
      <c r="F699" s="85"/>
      <c r="G699" s="85"/>
      <c r="H699" s="85"/>
      <c r="I699" s="85"/>
      <c r="J699" s="92" t="str">
        <f t="shared" si="10"/>
        <v/>
      </c>
    </row>
    <row r="700" spans="1:10" ht="12.75" x14ac:dyDescent="0.2">
      <c r="A700" s="75">
        <v>691</v>
      </c>
      <c r="B700" s="63"/>
      <c r="C700" s="60"/>
      <c r="D700" s="61"/>
      <c r="E700" s="85"/>
      <c r="F700" s="85"/>
      <c r="G700" s="85"/>
      <c r="H700" s="85"/>
      <c r="I700" s="85"/>
      <c r="J700" s="92" t="str">
        <f t="shared" si="10"/>
        <v/>
      </c>
    </row>
    <row r="701" spans="1:10" ht="12.75" x14ac:dyDescent="0.2">
      <c r="A701" s="75">
        <v>692</v>
      </c>
      <c r="B701" s="63"/>
      <c r="C701" s="60"/>
      <c r="D701" s="61"/>
      <c r="E701" s="85"/>
      <c r="F701" s="85"/>
      <c r="G701" s="85"/>
      <c r="H701" s="85"/>
      <c r="I701" s="85"/>
      <c r="J701" s="92" t="str">
        <f t="shared" si="10"/>
        <v/>
      </c>
    </row>
    <row r="702" spans="1:10" ht="12.75" x14ac:dyDescent="0.2">
      <c r="A702" s="75">
        <v>693</v>
      </c>
      <c r="B702" s="63"/>
      <c r="C702" s="60"/>
      <c r="D702" s="61"/>
      <c r="E702" s="85"/>
      <c r="F702" s="85"/>
      <c r="G702" s="85"/>
      <c r="H702" s="85"/>
      <c r="I702" s="85"/>
      <c r="J702" s="92" t="str">
        <f t="shared" si="10"/>
        <v/>
      </c>
    </row>
    <row r="703" spans="1:10" ht="12.75" x14ac:dyDescent="0.2">
      <c r="A703" s="75">
        <v>694</v>
      </c>
      <c r="B703" s="63"/>
      <c r="C703" s="60"/>
      <c r="D703" s="61"/>
      <c r="E703" s="85"/>
      <c r="F703" s="85"/>
      <c r="G703" s="85"/>
      <c r="H703" s="85"/>
      <c r="I703" s="85"/>
      <c r="J703" s="92" t="str">
        <f t="shared" si="10"/>
        <v/>
      </c>
    </row>
    <row r="704" spans="1:10" ht="12.75" x14ac:dyDescent="0.2">
      <c r="A704" s="75">
        <v>695</v>
      </c>
      <c r="B704" s="63"/>
      <c r="C704" s="60"/>
      <c r="D704" s="61"/>
      <c r="E704" s="85"/>
      <c r="F704" s="85"/>
      <c r="G704" s="85"/>
      <c r="H704" s="85"/>
      <c r="I704" s="85"/>
      <c r="J704" s="92" t="str">
        <f t="shared" si="10"/>
        <v/>
      </c>
    </row>
    <row r="705" spans="1:10" ht="12.75" x14ac:dyDescent="0.2">
      <c r="A705" s="75">
        <v>696</v>
      </c>
      <c r="B705" s="63"/>
      <c r="C705" s="60"/>
      <c r="D705" s="61"/>
      <c r="E705" s="85"/>
      <c r="F705" s="85"/>
      <c r="G705" s="85"/>
      <c r="H705" s="85"/>
      <c r="I705" s="85"/>
      <c r="J705" s="92" t="str">
        <f t="shared" si="10"/>
        <v/>
      </c>
    </row>
    <row r="706" spans="1:10" ht="12.75" x14ac:dyDescent="0.2">
      <c r="A706" s="75">
        <v>697</v>
      </c>
      <c r="B706" s="63"/>
      <c r="C706" s="60"/>
      <c r="D706" s="61"/>
      <c r="E706" s="85"/>
      <c r="F706" s="85"/>
      <c r="G706" s="85"/>
      <c r="H706" s="85"/>
      <c r="I706" s="85"/>
      <c r="J706" s="92" t="str">
        <f t="shared" si="10"/>
        <v/>
      </c>
    </row>
    <row r="707" spans="1:10" ht="12.75" x14ac:dyDescent="0.2">
      <c r="A707" s="75">
        <v>698</v>
      </c>
      <c r="B707" s="63"/>
      <c r="C707" s="60"/>
      <c r="D707" s="61"/>
      <c r="E707" s="85"/>
      <c r="F707" s="85"/>
      <c r="G707" s="85"/>
      <c r="H707" s="85"/>
      <c r="I707" s="85"/>
      <c r="J707" s="92" t="str">
        <f t="shared" si="10"/>
        <v/>
      </c>
    </row>
    <row r="708" spans="1:10" ht="12.75" x14ac:dyDescent="0.2">
      <c r="A708" s="75">
        <v>699</v>
      </c>
      <c r="B708" s="63"/>
      <c r="C708" s="60"/>
      <c r="D708" s="61"/>
      <c r="E708" s="85"/>
      <c r="F708" s="85"/>
      <c r="G708" s="85"/>
      <c r="H708" s="85"/>
      <c r="I708" s="85"/>
      <c r="J708" s="92" t="str">
        <f t="shared" si="10"/>
        <v/>
      </c>
    </row>
    <row r="709" spans="1:10" ht="12.75" x14ac:dyDescent="0.2">
      <c r="A709" s="75">
        <v>700</v>
      </c>
      <c r="B709" s="63"/>
      <c r="C709" s="60"/>
      <c r="D709" s="61"/>
      <c r="E709" s="85"/>
      <c r="F709" s="85"/>
      <c r="G709" s="85"/>
      <c r="H709" s="85"/>
      <c r="I709" s="85"/>
      <c r="J709" s="92" t="str">
        <f t="shared" si="10"/>
        <v/>
      </c>
    </row>
    <row r="710" spans="1:10" ht="12.75" x14ac:dyDescent="0.2">
      <c r="A710" s="75">
        <v>701</v>
      </c>
      <c r="B710" s="63"/>
      <c r="C710" s="60"/>
      <c r="D710" s="61"/>
      <c r="E710" s="85"/>
      <c r="F710" s="85"/>
      <c r="G710" s="85"/>
      <c r="H710" s="85"/>
      <c r="I710" s="85"/>
      <c r="J710" s="92" t="str">
        <f t="shared" si="10"/>
        <v/>
      </c>
    </row>
    <row r="711" spans="1:10" ht="12.75" x14ac:dyDescent="0.2">
      <c r="A711" s="75">
        <v>702</v>
      </c>
      <c r="B711" s="63"/>
      <c r="C711" s="60"/>
      <c r="D711" s="61"/>
      <c r="E711" s="85"/>
      <c r="F711" s="85"/>
      <c r="G711" s="85"/>
      <c r="H711" s="85"/>
      <c r="I711" s="85"/>
      <c r="J711" s="92" t="str">
        <f t="shared" si="10"/>
        <v/>
      </c>
    </row>
    <row r="712" spans="1:10" ht="12.75" x14ac:dyDescent="0.2">
      <c r="A712" s="75">
        <v>703</v>
      </c>
      <c r="B712" s="63"/>
      <c r="C712" s="60"/>
      <c r="D712" s="61"/>
      <c r="E712" s="85"/>
      <c r="F712" s="85"/>
      <c r="G712" s="85"/>
      <c r="H712" s="85"/>
      <c r="I712" s="85"/>
      <c r="J712" s="92" t="str">
        <f t="shared" si="10"/>
        <v/>
      </c>
    </row>
    <row r="713" spans="1:10" ht="12.75" x14ac:dyDescent="0.2">
      <c r="A713" s="75">
        <v>704</v>
      </c>
      <c r="B713" s="63"/>
      <c r="C713" s="60"/>
      <c r="D713" s="61"/>
      <c r="E713" s="85"/>
      <c r="F713" s="85"/>
      <c r="G713" s="85"/>
      <c r="H713" s="85"/>
      <c r="I713" s="85"/>
      <c r="J713" s="92" t="str">
        <f t="shared" si="10"/>
        <v/>
      </c>
    </row>
    <row r="714" spans="1:10" ht="12.75" x14ac:dyDescent="0.2">
      <c r="A714" s="75">
        <v>705</v>
      </c>
      <c r="B714" s="63"/>
      <c r="C714" s="60"/>
      <c r="D714" s="61"/>
      <c r="E714" s="85"/>
      <c r="F714" s="85"/>
      <c r="G714" s="85"/>
      <c r="H714" s="85"/>
      <c r="I714" s="85"/>
      <c r="J714" s="92" t="str">
        <f t="shared" si="10"/>
        <v/>
      </c>
    </row>
    <row r="715" spans="1:10" ht="12.75" x14ac:dyDescent="0.2">
      <c r="A715" s="75">
        <v>706</v>
      </c>
      <c r="B715" s="63"/>
      <c r="C715" s="60"/>
      <c r="D715" s="61"/>
      <c r="E715" s="85"/>
      <c r="F715" s="85"/>
      <c r="G715" s="85"/>
      <c r="H715" s="85"/>
      <c r="I715" s="85"/>
      <c r="J715" s="92" t="str">
        <f t="shared" ref="J715:J778" si="11">IF(B715="","",IF(OR(E715&gt;14,F715&gt;14,G715&gt;14,H715&gt;14,I715&gt;14),"Eligible","Not Eligible"))</f>
        <v/>
      </c>
    </row>
    <row r="716" spans="1:10" ht="12.75" x14ac:dyDescent="0.2">
      <c r="A716" s="75">
        <v>707</v>
      </c>
      <c r="B716" s="63"/>
      <c r="C716" s="60"/>
      <c r="D716" s="61"/>
      <c r="E716" s="85"/>
      <c r="F716" s="85"/>
      <c r="G716" s="85"/>
      <c r="H716" s="85"/>
      <c r="I716" s="85"/>
      <c r="J716" s="92" t="str">
        <f t="shared" si="11"/>
        <v/>
      </c>
    </row>
    <row r="717" spans="1:10" ht="12.75" x14ac:dyDescent="0.2">
      <c r="A717" s="75">
        <v>708</v>
      </c>
      <c r="B717" s="63"/>
      <c r="C717" s="60"/>
      <c r="D717" s="61"/>
      <c r="E717" s="85"/>
      <c r="F717" s="85"/>
      <c r="G717" s="85"/>
      <c r="H717" s="85"/>
      <c r="I717" s="85"/>
      <c r="J717" s="92" t="str">
        <f t="shared" si="11"/>
        <v/>
      </c>
    </row>
    <row r="718" spans="1:10" ht="12.75" x14ac:dyDescent="0.2">
      <c r="A718" s="75">
        <v>709</v>
      </c>
      <c r="B718" s="63"/>
      <c r="C718" s="60"/>
      <c r="D718" s="61"/>
      <c r="E718" s="85"/>
      <c r="F718" s="85"/>
      <c r="G718" s="85"/>
      <c r="H718" s="85"/>
      <c r="I718" s="85"/>
      <c r="J718" s="92" t="str">
        <f t="shared" si="11"/>
        <v/>
      </c>
    </row>
    <row r="719" spans="1:10" ht="12.75" x14ac:dyDescent="0.2">
      <c r="A719" s="75">
        <v>710</v>
      </c>
      <c r="B719" s="63"/>
      <c r="C719" s="60"/>
      <c r="D719" s="61"/>
      <c r="E719" s="85"/>
      <c r="F719" s="85"/>
      <c r="G719" s="85"/>
      <c r="H719" s="85"/>
      <c r="I719" s="85"/>
      <c r="J719" s="92" t="str">
        <f t="shared" si="11"/>
        <v/>
      </c>
    </row>
    <row r="720" spans="1:10" ht="12.75" x14ac:dyDescent="0.2">
      <c r="A720" s="75">
        <v>711</v>
      </c>
      <c r="B720" s="63"/>
      <c r="C720" s="60"/>
      <c r="D720" s="61"/>
      <c r="E720" s="85"/>
      <c r="F720" s="85"/>
      <c r="G720" s="85"/>
      <c r="H720" s="85"/>
      <c r="I720" s="85"/>
      <c r="J720" s="92" t="str">
        <f t="shared" si="11"/>
        <v/>
      </c>
    </row>
    <row r="721" spans="1:10" ht="12.75" x14ac:dyDescent="0.2">
      <c r="A721" s="75">
        <v>712</v>
      </c>
      <c r="B721" s="63"/>
      <c r="C721" s="60"/>
      <c r="D721" s="61"/>
      <c r="E721" s="85"/>
      <c r="F721" s="85"/>
      <c r="G721" s="85"/>
      <c r="H721" s="85"/>
      <c r="I721" s="85"/>
      <c r="J721" s="92" t="str">
        <f t="shared" si="11"/>
        <v/>
      </c>
    </row>
    <row r="722" spans="1:10" ht="12.75" x14ac:dyDescent="0.2">
      <c r="A722" s="75">
        <v>713</v>
      </c>
      <c r="B722" s="63"/>
      <c r="C722" s="60"/>
      <c r="D722" s="61"/>
      <c r="E722" s="85"/>
      <c r="F722" s="85"/>
      <c r="G722" s="85"/>
      <c r="H722" s="85"/>
      <c r="I722" s="85"/>
      <c r="J722" s="92" t="str">
        <f t="shared" si="11"/>
        <v/>
      </c>
    </row>
    <row r="723" spans="1:10" ht="12.75" x14ac:dyDescent="0.2">
      <c r="A723" s="75">
        <v>714</v>
      </c>
      <c r="B723" s="63"/>
      <c r="C723" s="60"/>
      <c r="D723" s="61"/>
      <c r="E723" s="85"/>
      <c r="F723" s="85"/>
      <c r="G723" s="85"/>
      <c r="H723" s="85"/>
      <c r="I723" s="85"/>
      <c r="J723" s="92" t="str">
        <f t="shared" si="11"/>
        <v/>
      </c>
    </row>
    <row r="724" spans="1:10" ht="12.75" x14ac:dyDescent="0.2">
      <c r="A724" s="75">
        <v>715</v>
      </c>
      <c r="B724" s="63"/>
      <c r="C724" s="60"/>
      <c r="D724" s="61"/>
      <c r="E724" s="85"/>
      <c r="F724" s="85"/>
      <c r="G724" s="85"/>
      <c r="H724" s="85"/>
      <c r="I724" s="85"/>
      <c r="J724" s="92" t="str">
        <f t="shared" si="11"/>
        <v/>
      </c>
    </row>
    <row r="725" spans="1:10" ht="12.75" x14ac:dyDescent="0.2">
      <c r="A725" s="75">
        <v>716</v>
      </c>
      <c r="B725" s="63"/>
      <c r="C725" s="60"/>
      <c r="D725" s="61"/>
      <c r="E725" s="85"/>
      <c r="F725" s="85"/>
      <c r="G725" s="85"/>
      <c r="H725" s="85"/>
      <c r="I725" s="85"/>
      <c r="J725" s="92" t="str">
        <f t="shared" si="11"/>
        <v/>
      </c>
    </row>
    <row r="726" spans="1:10" ht="12.75" x14ac:dyDescent="0.2">
      <c r="A726" s="75">
        <v>717</v>
      </c>
      <c r="B726" s="63"/>
      <c r="C726" s="60"/>
      <c r="D726" s="61"/>
      <c r="E726" s="85"/>
      <c r="F726" s="85"/>
      <c r="G726" s="85"/>
      <c r="H726" s="85"/>
      <c r="I726" s="85"/>
      <c r="J726" s="92" t="str">
        <f t="shared" si="11"/>
        <v/>
      </c>
    </row>
    <row r="727" spans="1:10" ht="12.75" x14ac:dyDescent="0.2">
      <c r="A727" s="75">
        <v>718</v>
      </c>
      <c r="B727" s="63"/>
      <c r="C727" s="60"/>
      <c r="D727" s="61"/>
      <c r="E727" s="85"/>
      <c r="F727" s="85"/>
      <c r="G727" s="85"/>
      <c r="H727" s="85"/>
      <c r="I727" s="85"/>
      <c r="J727" s="92" t="str">
        <f t="shared" si="11"/>
        <v/>
      </c>
    </row>
    <row r="728" spans="1:10" ht="12.75" x14ac:dyDescent="0.2">
      <c r="A728" s="75">
        <v>719</v>
      </c>
      <c r="B728" s="63"/>
      <c r="C728" s="60"/>
      <c r="D728" s="61"/>
      <c r="E728" s="85"/>
      <c r="F728" s="85"/>
      <c r="G728" s="85"/>
      <c r="H728" s="85"/>
      <c r="I728" s="85"/>
      <c r="J728" s="92" t="str">
        <f t="shared" si="11"/>
        <v/>
      </c>
    </row>
    <row r="729" spans="1:10" ht="12.75" x14ac:dyDescent="0.2">
      <c r="A729" s="75">
        <v>720</v>
      </c>
      <c r="B729" s="63"/>
      <c r="C729" s="60"/>
      <c r="D729" s="61"/>
      <c r="E729" s="85"/>
      <c r="F729" s="85"/>
      <c r="G729" s="85"/>
      <c r="H729" s="85"/>
      <c r="I729" s="85"/>
      <c r="J729" s="92" t="str">
        <f t="shared" si="11"/>
        <v/>
      </c>
    </row>
    <row r="730" spans="1:10" ht="12.75" x14ac:dyDescent="0.2">
      <c r="A730" s="75">
        <v>721</v>
      </c>
      <c r="B730" s="63"/>
      <c r="C730" s="60"/>
      <c r="D730" s="61"/>
      <c r="E730" s="85"/>
      <c r="F730" s="85"/>
      <c r="G730" s="85"/>
      <c r="H730" s="85"/>
      <c r="I730" s="85"/>
      <c r="J730" s="92" t="str">
        <f t="shared" si="11"/>
        <v/>
      </c>
    </row>
    <row r="731" spans="1:10" ht="12.75" x14ac:dyDescent="0.2">
      <c r="A731" s="75">
        <v>722</v>
      </c>
      <c r="B731" s="63"/>
      <c r="C731" s="60"/>
      <c r="D731" s="61"/>
      <c r="E731" s="85"/>
      <c r="F731" s="85"/>
      <c r="G731" s="85"/>
      <c r="H731" s="85"/>
      <c r="I731" s="85"/>
      <c r="J731" s="92" t="str">
        <f t="shared" si="11"/>
        <v/>
      </c>
    </row>
    <row r="732" spans="1:10" ht="12.75" x14ac:dyDescent="0.2">
      <c r="A732" s="75">
        <v>723</v>
      </c>
      <c r="B732" s="63"/>
      <c r="C732" s="60"/>
      <c r="D732" s="61"/>
      <c r="E732" s="85"/>
      <c r="F732" s="85"/>
      <c r="G732" s="85"/>
      <c r="H732" s="85"/>
      <c r="I732" s="85"/>
      <c r="J732" s="92" t="str">
        <f t="shared" si="11"/>
        <v/>
      </c>
    </row>
    <row r="733" spans="1:10" ht="12.75" x14ac:dyDescent="0.2">
      <c r="A733" s="75">
        <v>724</v>
      </c>
      <c r="B733" s="63"/>
      <c r="C733" s="60"/>
      <c r="D733" s="61"/>
      <c r="E733" s="85"/>
      <c r="F733" s="85"/>
      <c r="G733" s="85"/>
      <c r="H733" s="85"/>
      <c r="I733" s="85"/>
      <c r="J733" s="92" t="str">
        <f t="shared" si="11"/>
        <v/>
      </c>
    </row>
    <row r="734" spans="1:10" ht="12.75" x14ac:dyDescent="0.2">
      <c r="A734" s="75">
        <v>725</v>
      </c>
      <c r="B734" s="63"/>
      <c r="C734" s="60"/>
      <c r="D734" s="61"/>
      <c r="E734" s="85"/>
      <c r="F734" s="85"/>
      <c r="G734" s="85"/>
      <c r="H734" s="85"/>
      <c r="I734" s="85"/>
      <c r="J734" s="92" t="str">
        <f t="shared" si="11"/>
        <v/>
      </c>
    </row>
    <row r="735" spans="1:10" ht="12.75" x14ac:dyDescent="0.2">
      <c r="A735" s="75">
        <v>726</v>
      </c>
      <c r="B735" s="63"/>
      <c r="C735" s="60"/>
      <c r="D735" s="61"/>
      <c r="E735" s="85"/>
      <c r="F735" s="85"/>
      <c r="G735" s="85"/>
      <c r="H735" s="85"/>
      <c r="I735" s="85"/>
      <c r="J735" s="92" t="str">
        <f t="shared" si="11"/>
        <v/>
      </c>
    </row>
    <row r="736" spans="1:10" ht="12.75" x14ac:dyDescent="0.2">
      <c r="A736" s="75">
        <v>727</v>
      </c>
      <c r="B736" s="63"/>
      <c r="C736" s="60"/>
      <c r="D736" s="61"/>
      <c r="E736" s="85"/>
      <c r="F736" s="85"/>
      <c r="G736" s="85"/>
      <c r="H736" s="85"/>
      <c r="I736" s="85"/>
      <c r="J736" s="92" t="str">
        <f t="shared" si="11"/>
        <v/>
      </c>
    </row>
    <row r="737" spans="1:10" ht="12.75" x14ac:dyDescent="0.2">
      <c r="A737" s="75">
        <v>728</v>
      </c>
      <c r="B737" s="63"/>
      <c r="C737" s="60"/>
      <c r="D737" s="61"/>
      <c r="E737" s="85"/>
      <c r="F737" s="85"/>
      <c r="G737" s="85"/>
      <c r="H737" s="85"/>
      <c r="I737" s="85"/>
      <c r="J737" s="92" t="str">
        <f t="shared" si="11"/>
        <v/>
      </c>
    </row>
    <row r="738" spans="1:10" ht="12.75" x14ac:dyDescent="0.2">
      <c r="A738" s="75">
        <v>729</v>
      </c>
      <c r="B738" s="63"/>
      <c r="C738" s="60"/>
      <c r="D738" s="61"/>
      <c r="E738" s="85"/>
      <c r="F738" s="85"/>
      <c r="G738" s="85"/>
      <c r="H738" s="85"/>
      <c r="I738" s="85"/>
      <c r="J738" s="92" t="str">
        <f t="shared" si="11"/>
        <v/>
      </c>
    </row>
    <row r="739" spans="1:10" ht="12.75" x14ac:dyDescent="0.2">
      <c r="A739" s="75">
        <v>730</v>
      </c>
      <c r="B739" s="63"/>
      <c r="C739" s="60"/>
      <c r="D739" s="61"/>
      <c r="E739" s="85"/>
      <c r="F739" s="85"/>
      <c r="G739" s="85"/>
      <c r="H739" s="85"/>
      <c r="I739" s="85"/>
      <c r="J739" s="92" t="str">
        <f t="shared" si="11"/>
        <v/>
      </c>
    </row>
    <row r="740" spans="1:10" ht="12.75" x14ac:dyDescent="0.2">
      <c r="A740" s="75">
        <v>731</v>
      </c>
      <c r="B740" s="63"/>
      <c r="C740" s="60"/>
      <c r="D740" s="61"/>
      <c r="E740" s="85"/>
      <c r="F740" s="85"/>
      <c r="G740" s="85"/>
      <c r="H740" s="85"/>
      <c r="I740" s="85"/>
      <c r="J740" s="92" t="str">
        <f t="shared" si="11"/>
        <v/>
      </c>
    </row>
    <row r="741" spans="1:10" ht="12.75" x14ac:dyDescent="0.2">
      <c r="A741" s="75">
        <v>732</v>
      </c>
      <c r="B741" s="63"/>
      <c r="C741" s="60"/>
      <c r="D741" s="61"/>
      <c r="E741" s="85"/>
      <c r="F741" s="85"/>
      <c r="G741" s="85"/>
      <c r="H741" s="85"/>
      <c r="I741" s="85"/>
      <c r="J741" s="92" t="str">
        <f t="shared" si="11"/>
        <v/>
      </c>
    </row>
    <row r="742" spans="1:10" ht="12.75" x14ac:dyDescent="0.2">
      <c r="A742" s="75">
        <v>733</v>
      </c>
      <c r="B742" s="63"/>
      <c r="C742" s="60"/>
      <c r="D742" s="61"/>
      <c r="E742" s="85"/>
      <c r="F742" s="85"/>
      <c r="G742" s="85"/>
      <c r="H742" s="85"/>
      <c r="I742" s="85"/>
      <c r="J742" s="92" t="str">
        <f t="shared" si="11"/>
        <v/>
      </c>
    </row>
    <row r="743" spans="1:10" ht="12.75" x14ac:dyDescent="0.2">
      <c r="A743" s="75">
        <v>734</v>
      </c>
      <c r="B743" s="63"/>
      <c r="C743" s="60"/>
      <c r="D743" s="61"/>
      <c r="E743" s="85"/>
      <c r="F743" s="85"/>
      <c r="G743" s="85"/>
      <c r="H743" s="85"/>
      <c r="I743" s="85"/>
      <c r="J743" s="92" t="str">
        <f t="shared" si="11"/>
        <v/>
      </c>
    </row>
    <row r="744" spans="1:10" ht="12.75" x14ac:dyDescent="0.2">
      <c r="A744" s="75">
        <v>735</v>
      </c>
      <c r="B744" s="63"/>
      <c r="C744" s="60"/>
      <c r="D744" s="61"/>
      <c r="E744" s="85"/>
      <c r="F744" s="85"/>
      <c r="G744" s="85"/>
      <c r="H744" s="85"/>
      <c r="I744" s="85"/>
      <c r="J744" s="92" t="str">
        <f t="shared" si="11"/>
        <v/>
      </c>
    </row>
    <row r="745" spans="1:10" ht="12.75" x14ac:dyDescent="0.2">
      <c r="A745" s="75">
        <v>736</v>
      </c>
      <c r="B745" s="63"/>
      <c r="C745" s="60"/>
      <c r="D745" s="61"/>
      <c r="E745" s="85"/>
      <c r="F745" s="85"/>
      <c r="G745" s="85"/>
      <c r="H745" s="85"/>
      <c r="I745" s="85"/>
      <c r="J745" s="92" t="str">
        <f t="shared" si="11"/>
        <v/>
      </c>
    </row>
    <row r="746" spans="1:10" ht="12.75" x14ac:dyDescent="0.2">
      <c r="A746" s="75">
        <v>737</v>
      </c>
      <c r="B746" s="63"/>
      <c r="C746" s="60"/>
      <c r="D746" s="61"/>
      <c r="E746" s="85"/>
      <c r="F746" s="85"/>
      <c r="G746" s="85"/>
      <c r="H746" s="85"/>
      <c r="I746" s="85"/>
      <c r="J746" s="92" t="str">
        <f t="shared" si="11"/>
        <v/>
      </c>
    </row>
    <row r="747" spans="1:10" ht="12.75" x14ac:dyDescent="0.2">
      <c r="A747" s="75">
        <v>738</v>
      </c>
      <c r="B747" s="63"/>
      <c r="C747" s="60"/>
      <c r="D747" s="61"/>
      <c r="E747" s="85"/>
      <c r="F747" s="85"/>
      <c r="G747" s="85"/>
      <c r="H747" s="85"/>
      <c r="I747" s="85"/>
      <c r="J747" s="92" t="str">
        <f t="shared" si="11"/>
        <v/>
      </c>
    </row>
    <row r="748" spans="1:10" ht="12.75" x14ac:dyDescent="0.2">
      <c r="A748" s="75">
        <v>739</v>
      </c>
      <c r="B748" s="63"/>
      <c r="C748" s="60"/>
      <c r="D748" s="61"/>
      <c r="E748" s="85"/>
      <c r="F748" s="85"/>
      <c r="G748" s="85"/>
      <c r="H748" s="85"/>
      <c r="I748" s="85"/>
      <c r="J748" s="92" t="str">
        <f t="shared" si="11"/>
        <v/>
      </c>
    </row>
    <row r="749" spans="1:10" ht="12.75" x14ac:dyDescent="0.2">
      <c r="A749" s="75">
        <v>740</v>
      </c>
      <c r="B749" s="63"/>
      <c r="C749" s="60"/>
      <c r="D749" s="61"/>
      <c r="E749" s="85"/>
      <c r="F749" s="85"/>
      <c r="G749" s="85"/>
      <c r="H749" s="85"/>
      <c r="I749" s="85"/>
      <c r="J749" s="92" t="str">
        <f t="shared" si="11"/>
        <v/>
      </c>
    </row>
    <row r="750" spans="1:10" ht="12.75" x14ac:dyDescent="0.2">
      <c r="A750" s="75">
        <v>741</v>
      </c>
      <c r="B750" s="63"/>
      <c r="C750" s="60"/>
      <c r="D750" s="61"/>
      <c r="E750" s="85"/>
      <c r="F750" s="85"/>
      <c r="G750" s="85"/>
      <c r="H750" s="85"/>
      <c r="I750" s="85"/>
      <c r="J750" s="92" t="str">
        <f t="shared" si="11"/>
        <v/>
      </c>
    </row>
    <row r="751" spans="1:10" ht="12.75" x14ac:dyDescent="0.2">
      <c r="A751" s="75">
        <v>742</v>
      </c>
      <c r="B751" s="63"/>
      <c r="C751" s="60"/>
      <c r="D751" s="61"/>
      <c r="E751" s="85"/>
      <c r="F751" s="85"/>
      <c r="G751" s="85"/>
      <c r="H751" s="85"/>
      <c r="I751" s="85"/>
      <c r="J751" s="92" t="str">
        <f t="shared" si="11"/>
        <v/>
      </c>
    </row>
    <row r="752" spans="1:10" ht="12.75" x14ac:dyDescent="0.2">
      <c r="A752" s="75">
        <v>743</v>
      </c>
      <c r="B752" s="63"/>
      <c r="C752" s="60"/>
      <c r="D752" s="61"/>
      <c r="E752" s="85"/>
      <c r="F752" s="85"/>
      <c r="G752" s="85"/>
      <c r="H752" s="85"/>
      <c r="I752" s="85"/>
      <c r="J752" s="92" t="str">
        <f t="shared" si="11"/>
        <v/>
      </c>
    </row>
    <row r="753" spans="1:10" ht="12.75" x14ac:dyDescent="0.2">
      <c r="A753" s="75">
        <v>744</v>
      </c>
      <c r="B753" s="63"/>
      <c r="C753" s="60"/>
      <c r="D753" s="61"/>
      <c r="E753" s="85"/>
      <c r="F753" s="85"/>
      <c r="G753" s="85"/>
      <c r="H753" s="85"/>
      <c r="I753" s="85"/>
      <c r="J753" s="92" t="str">
        <f t="shared" si="11"/>
        <v/>
      </c>
    </row>
    <row r="754" spans="1:10" ht="12.75" x14ac:dyDescent="0.2">
      <c r="A754" s="75">
        <v>745</v>
      </c>
      <c r="B754" s="63"/>
      <c r="C754" s="60"/>
      <c r="D754" s="61"/>
      <c r="E754" s="85"/>
      <c r="F754" s="85"/>
      <c r="G754" s="85"/>
      <c r="H754" s="85"/>
      <c r="I754" s="85"/>
      <c r="J754" s="92" t="str">
        <f t="shared" si="11"/>
        <v/>
      </c>
    </row>
    <row r="755" spans="1:10" ht="12.75" x14ac:dyDescent="0.2">
      <c r="A755" s="75">
        <v>746</v>
      </c>
      <c r="B755" s="63"/>
      <c r="C755" s="60"/>
      <c r="D755" s="61"/>
      <c r="E755" s="85"/>
      <c r="F755" s="85"/>
      <c r="G755" s="85"/>
      <c r="H755" s="85"/>
      <c r="I755" s="85"/>
      <c r="J755" s="92" t="str">
        <f t="shared" si="11"/>
        <v/>
      </c>
    </row>
    <row r="756" spans="1:10" ht="12.75" x14ac:dyDescent="0.2">
      <c r="A756" s="75">
        <v>747</v>
      </c>
      <c r="B756" s="63"/>
      <c r="C756" s="60"/>
      <c r="D756" s="61"/>
      <c r="E756" s="85"/>
      <c r="F756" s="85"/>
      <c r="G756" s="85"/>
      <c r="H756" s="85"/>
      <c r="I756" s="85"/>
      <c r="J756" s="92" t="str">
        <f t="shared" si="11"/>
        <v/>
      </c>
    </row>
    <row r="757" spans="1:10" ht="12.75" x14ac:dyDescent="0.2">
      <c r="A757" s="75">
        <v>748</v>
      </c>
      <c r="B757" s="63"/>
      <c r="C757" s="60"/>
      <c r="D757" s="61"/>
      <c r="E757" s="85"/>
      <c r="F757" s="85"/>
      <c r="G757" s="85"/>
      <c r="H757" s="85"/>
      <c r="I757" s="85"/>
      <c r="J757" s="92" t="str">
        <f t="shared" si="11"/>
        <v/>
      </c>
    </row>
    <row r="758" spans="1:10" ht="12.75" x14ac:dyDescent="0.2">
      <c r="A758" s="75">
        <v>749</v>
      </c>
      <c r="B758" s="63"/>
      <c r="C758" s="60"/>
      <c r="D758" s="61"/>
      <c r="E758" s="85"/>
      <c r="F758" s="85"/>
      <c r="G758" s="85"/>
      <c r="H758" s="85"/>
      <c r="I758" s="85"/>
      <c r="J758" s="92" t="str">
        <f t="shared" si="11"/>
        <v/>
      </c>
    </row>
    <row r="759" spans="1:10" ht="12.75" x14ac:dyDescent="0.2">
      <c r="A759" s="75">
        <v>750</v>
      </c>
      <c r="B759" s="63"/>
      <c r="C759" s="60"/>
      <c r="D759" s="61"/>
      <c r="E759" s="85"/>
      <c r="F759" s="85"/>
      <c r="G759" s="85"/>
      <c r="H759" s="85"/>
      <c r="I759" s="85"/>
      <c r="J759" s="92" t="str">
        <f t="shared" si="11"/>
        <v/>
      </c>
    </row>
    <row r="760" spans="1:10" ht="12.75" x14ac:dyDescent="0.2">
      <c r="A760" s="75">
        <v>751</v>
      </c>
      <c r="B760" s="63"/>
      <c r="C760" s="60"/>
      <c r="D760" s="61"/>
      <c r="E760" s="85"/>
      <c r="F760" s="85"/>
      <c r="G760" s="85"/>
      <c r="H760" s="85"/>
      <c r="I760" s="85"/>
      <c r="J760" s="92" t="str">
        <f t="shared" si="11"/>
        <v/>
      </c>
    </row>
    <row r="761" spans="1:10" ht="12.75" x14ac:dyDescent="0.2">
      <c r="A761" s="75">
        <v>752</v>
      </c>
      <c r="B761" s="63"/>
      <c r="C761" s="60"/>
      <c r="D761" s="61"/>
      <c r="E761" s="85"/>
      <c r="F761" s="85"/>
      <c r="G761" s="85"/>
      <c r="H761" s="85"/>
      <c r="I761" s="85"/>
      <c r="J761" s="92" t="str">
        <f t="shared" si="11"/>
        <v/>
      </c>
    </row>
    <row r="762" spans="1:10" ht="12.75" x14ac:dyDescent="0.2">
      <c r="A762" s="75">
        <v>753</v>
      </c>
      <c r="B762" s="63"/>
      <c r="C762" s="60"/>
      <c r="D762" s="61"/>
      <c r="E762" s="85"/>
      <c r="F762" s="85"/>
      <c r="G762" s="85"/>
      <c r="H762" s="85"/>
      <c r="I762" s="85"/>
      <c r="J762" s="92" t="str">
        <f t="shared" si="11"/>
        <v/>
      </c>
    </row>
    <row r="763" spans="1:10" ht="12.75" x14ac:dyDescent="0.2">
      <c r="A763" s="75">
        <v>754</v>
      </c>
      <c r="B763" s="63"/>
      <c r="C763" s="60"/>
      <c r="D763" s="61"/>
      <c r="E763" s="85"/>
      <c r="F763" s="85"/>
      <c r="G763" s="85"/>
      <c r="H763" s="85"/>
      <c r="I763" s="85"/>
      <c r="J763" s="92" t="str">
        <f t="shared" si="11"/>
        <v/>
      </c>
    </row>
    <row r="764" spans="1:10" ht="12.75" x14ac:dyDescent="0.2">
      <c r="A764" s="75">
        <v>755</v>
      </c>
      <c r="B764" s="63"/>
      <c r="C764" s="60"/>
      <c r="D764" s="61"/>
      <c r="E764" s="85"/>
      <c r="F764" s="85"/>
      <c r="G764" s="85"/>
      <c r="H764" s="85"/>
      <c r="I764" s="85"/>
      <c r="J764" s="92" t="str">
        <f t="shared" si="11"/>
        <v/>
      </c>
    </row>
    <row r="765" spans="1:10" ht="12.75" x14ac:dyDescent="0.2">
      <c r="A765" s="75">
        <v>756</v>
      </c>
      <c r="B765" s="63"/>
      <c r="C765" s="60"/>
      <c r="D765" s="61"/>
      <c r="E765" s="85"/>
      <c r="F765" s="85"/>
      <c r="G765" s="85"/>
      <c r="H765" s="85"/>
      <c r="I765" s="85"/>
      <c r="J765" s="92" t="str">
        <f t="shared" si="11"/>
        <v/>
      </c>
    </row>
    <row r="766" spans="1:10" ht="12.75" x14ac:dyDescent="0.2">
      <c r="A766" s="75">
        <v>757</v>
      </c>
      <c r="B766" s="63"/>
      <c r="C766" s="60"/>
      <c r="D766" s="61"/>
      <c r="E766" s="85"/>
      <c r="F766" s="85"/>
      <c r="G766" s="85"/>
      <c r="H766" s="85"/>
      <c r="I766" s="85"/>
      <c r="J766" s="92" t="str">
        <f t="shared" si="11"/>
        <v/>
      </c>
    </row>
    <row r="767" spans="1:10" ht="12.75" x14ac:dyDescent="0.2">
      <c r="A767" s="75">
        <v>758</v>
      </c>
      <c r="B767" s="63"/>
      <c r="C767" s="60"/>
      <c r="D767" s="61"/>
      <c r="E767" s="85"/>
      <c r="F767" s="85"/>
      <c r="G767" s="85"/>
      <c r="H767" s="85"/>
      <c r="I767" s="85"/>
      <c r="J767" s="92" t="str">
        <f t="shared" si="11"/>
        <v/>
      </c>
    </row>
    <row r="768" spans="1:10" ht="12.75" x14ac:dyDescent="0.2">
      <c r="A768" s="75">
        <v>759</v>
      </c>
      <c r="B768" s="63"/>
      <c r="C768" s="60"/>
      <c r="D768" s="61"/>
      <c r="E768" s="85"/>
      <c r="F768" s="85"/>
      <c r="G768" s="85"/>
      <c r="H768" s="85"/>
      <c r="I768" s="85"/>
      <c r="J768" s="92" t="str">
        <f t="shared" si="11"/>
        <v/>
      </c>
    </row>
    <row r="769" spans="1:10" ht="12.75" x14ac:dyDescent="0.2">
      <c r="A769" s="75">
        <v>760</v>
      </c>
      <c r="B769" s="63"/>
      <c r="C769" s="60"/>
      <c r="D769" s="61"/>
      <c r="E769" s="85"/>
      <c r="F769" s="85"/>
      <c r="G769" s="85"/>
      <c r="H769" s="85"/>
      <c r="I769" s="85"/>
      <c r="J769" s="92" t="str">
        <f t="shared" si="11"/>
        <v/>
      </c>
    </row>
    <row r="770" spans="1:10" ht="12.75" x14ac:dyDescent="0.2">
      <c r="A770" s="75">
        <v>761</v>
      </c>
      <c r="B770" s="63"/>
      <c r="C770" s="60"/>
      <c r="D770" s="61"/>
      <c r="E770" s="85"/>
      <c r="F770" s="85"/>
      <c r="G770" s="85"/>
      <c r="H770" s="85"/>
      <c r="I770" s="85"/>
      <c r="J770" s="92" t="str">
        <f t="shared" si="11"/>
        <v/>
      </c>
    </row>
    <row r="771" spans="1:10" ht="12.75" x14ac:dyDescent="0.2">
      <c r="A771" s="75">
        <v>762</v>
      </c>
      <c r="B771" s="63"/>
      <c r="C771" s="60"/>
      <c r="D771" s="61"/>
      <c r="E771" s="85"/>
      <c r="F771" s="85"/>
      <c r="G771" s="85"/>
      <c r="H771" s="85"/>
      <c r="I771" s="85"/>
      <c r="J771" s="92" t="str">
        <f t="shared" si="11"/>
        <v/>
      </c>
    </row>
    <row r="772" spans="1:10" ht="12.75" x14ac:dyDescent="0.2">
      <c r="A772" s="75">
        <v>763</v>
      </c>
      <c r="B772" s="63"/>
      <c r="C772" s="60"/>
      <c r="D772" s="61"/>
      <c r="E772" s="85"/>
      <c r="F772" s="85"/>
      <c r="G772" s="85"/>
      <c r="H772" s="85"/>
      <c r="I772" s="85"/>
      <c r="J772" s="92" t="str">
        <f t="shared" si="11"/>
        <v/>
      </c>
    </row>
    <row r="773" spans="1:10" ht="12.75" x14ac:dyDescent="0.2">
      <c r="A773" s="75">
        <v>764</v>
      </c>
      <c r="B773" s="63"/>
      <c r="C773" s="60"/>
      <c r="D773" s="61"/>
      <c r="E773" s="85"/>
      <c r="F773" s="85"/>
      <c r="G773" s="85"/>
      <c r="H773" s="85"/>
      <c r="I773" s="85"/>
      <c r="J773" s="92" t="str">
        <f t="shared" si="11"/>
        <v/>
      </c>
    </row>
    <row r="774" spans="1:10" ht="12.75" x14ac:dyDescent="0.2">
      <c r="A774" s="75">
        <v>765</v>
      </c>
      <c r="B774" s="63"/>
      <c r="C774" s="60"/>
      <c r="D774" s="61"/>
      <c r="E774" s="85"/>
      <c r="F774" s="85"/>
      <c r="G774" s="85"/>
      <c r="H774" s="85"/>
      <c r="I774" s="85"/>
      <c r="J774" s="92" t="str">
        <f t="shared" si="11"/>
        <v/>
      </c>
    </row>
    <row r="775" spans="1:10" ht="12.75" x14ac:dyDescent="0.2">
      <c r="A775" s="75">
        <v>766</v>
      </c>
      <c r="B775" s="63"/>
      <c r="C775" s="60"/>
      <c r="D775" s="61"/>
      <c r="E775" s="85"/>
      <c r="F775" s="85"/>
      <c r="G775" s="85"/>
      <c r="H775" s="85"/>
      <c r="I775" s="85"/>
      <c r="J775" s="92" t="str">
        <f t="shared" si="11"/>
        <v/>
      </c>
    </row>
    <row r="776" spans="1:10" ht="12.75" x14ac:dyDescent="0.2">
      <c r="A776" s="75">
        <v>767</v>
      </c>
      <c r="B776" s="63"/>
      <c r="C776" s="60"/>
      <c r="D776" s="61"/>
      <c r="E776" s="85"/>
      <c r="F776" s="85"/>
      <c r="G776" s="85"/>
      <c r="H776" s="85"/>
      <c r="I776" s="85"/>
      <c r="J776" s="92" t="str">
        <f t="shared" si="11"/>
        <v/>
      </c>
    </row>
    <row r="777" spans="1:10" ht="12.75" x14ac:dyDescent="0.2">
      <c r="A777" s="75">
        <v>768</v>
      </c>
      <c r="B777" s="63"/>
      <c r="C777" s="60"/>
      <c r="D777" s="61"/>
      <c r="E777" s="85"/>
      <c r="F777" s="85"/>
      <c r="G777" s="85"/>
      <c r="H777" s="85"/>
      <c r="I777" s="85"/>
      <c r="J777" s="92" t="str">
        <f t="shared" si="11"/>
        <v/>
      </c>
    </row>
    <row r="778" spans="1:10" ht="12.75" x14ac:dyDescent="0.2">
      <c r="A778" s="75">
        <v>769</v>
      </c>
      <c r="B778" s="63"/>
      <c r="C778" s="60"/>
      <c r="D778" s="61"/>
      <c r="E778" s="85"/>
      <c r="F778" s="85"/>
      <c r="G778" s="85"/>
      <c r="H778" s="85"/>
      <c r="I778" s="85"/>
      <c r="J778" s="92" t="str">
        <f t="shared" si="11"/>
        <v/>
      </c>
    </row>
    <row r="779" spans="1:10" ht="12.75" x14ac:dyDescent="0.2">
      <c r="A779" s="75">
        <v>770</v>
      </c>
      <c r="B779" s="63"/>
      <c r="C779" s="60"/>
      <c r="D779" s="61"/>
      <c r="E779" s="85"/>
      <c r="F779" s="85"/>
      <c r="G779" s="85"/>
      <c r="H779" s="85"/>
      <c r="I779" s="85"/>
      <c r="J779" s="92" t="str">
        <f t="shared" ref="J779:J842" si="12">IF(B779="","",IF(OR(E779&gt;14,F779&gt;14,G779&gt;14,H779&gt;14,I779&gt;14),"Eligible","Not Eligible"))</f>
        <v/>
      </c>
    </row>
    <row r="780" spans="1:10" ht="12.75" x14ac:dyDescent="0.2">
      <c r="A780" s="75">
        <v>771</v>
      </c>
      <c r="B780" s="63"/>
      <c r="C780" s="60"/>
      <c r="D780" s="61"/>
      <c r="E780" s="85"/>
      <c r="F780" s="85"/>
      <c r="G780" s="85"/>
      <c r="H780" s="85"/>
      <c r="I780" s="85"/>
      <c r="J780" s="92" t="str">
        <f t="shared" si="12"/>
        <v/>
      </c>
    </row>
    <row r="781" spans="1:10" ht="12.75" x14ac:dyDescent="0.2">
      <c r="A781" s="75">
        <v>772</v>
      </c>
      <c r="B781" s="63"/>
      <c r="C781" s="60"/>
      <c r="D781" s="61"/>
      <c r="E781" s="85"/>
      <c r="F781" s="85"/>
      <c r="G781" s="85"/>
      <c r="H781" s="85"/>
      <c r="I781" s="85"/>
      <c r="J781" s="92" t="str">
        <f t="shared" si="12"/>
        <v/>
      </c>
    </row>
    <row r="782" spans="1:10" ht="12.75" x14ac:dyDescent="0.2">
      <c r="A782" s="75">
        <v>773</v>
      </c>
      <c r="B782" s="63"/>
      <c r="C782" s="60"/>
      <c r="D782" s="61"/>
      <c r="E782" s="85"/>
      <c r="F782" s="85"/>
      <c r="G782" s="85"/>
      <c r="H782" s="85"/>
      <c r="I782" s="85"/>
      <c r="J782" s="92" t="str">
        <f t="shared" si="12"/>
        <v/>
      </c>
    </row>
    <row r="783" spans="1:10" ht="12.75" x14ac:dyDescent="0.2">
      <c r="A783" s="75">
        <v>774</v>
      </c>
      <c r="B783" s="63"/>
      <c r="C783" s="60"/>
      <c r="D783" s="61"/>
      <c r="E783" s="85"/>
      <c r="F783" s="85"/>
      <c r="G783" s="85"/>
      <c r="H783" s="85"/>
      <c r="I783" s="85"/>
      <c r="J783" s="92" t="str">
        <f t="shared" si="12"/>
        <v/>
      </c>
    </row>
    <row r="784" spans="1:10" ht="12.75" x14ac:dyDescent="0.2">
      <c r="A784" s="75">
        <v>775</v>
      </c>
      <c r="B784" s="63"/>
      <c r="C784" s="60"/>
      <c r="D784" s="61"/>
      <c r="E784" s="85"/>
      <c r="F784" s="85"/>
      <c r="G784" s="85"/>
      <c r="H784" s="85"/>
      <c r="I784" s="85"/>
      <c r="J784" s="92" t="str">
        <f t="shared" si="12"/>
        <v/>
      </c>
    </row>
    <row r="785" spans="1:10" ht="12.75" x14ac:dyDescent="0.2">
      <c r="A785" s="75">
        <v>776</v>
      </c>
      <c r="B785" s="63"/>
      <c r="C785" s="60"/>
      <c r="D785" s="61"/>
      <c r="E785" s="85"/>
      <c r="F785" s="85"/>
      <c r="G785" s="85"/>
      <c r="H785" s="85"/>
      <c r="I785" s="85"/>
      <c r="J785" s="92" t="str">
        <f t="shared" si="12"/>
        <v/>
      </c>
    </row>
    <row r="786" spans="1:10" ht="12.75" x14ac:dyDescent="0.2">
      <c r="A786" s="75">
        <v>777</v>
      </c>
      <c r="B786" s="63"/>
      <c r="C786" s="60"/>
      <c r="D786" s="61"/>
      <c r="E786" s="85"/>
      <c r="F786" s="85"/>
      <c r="G786" s="85"/>
      <c r="H786" s="85"/>
      <c r="I786" s="85"/>
      <c r="J786" s="92" t="str">
        <f t="shared" si="12"/>
        <v/>
      </c>
    </row>
    <row r="787" spans="1:10" ht="12.75" x14ac:dyDescent="0.2">
      <c r="A787" s="75">
        <v>778</v>
      </c>
      <c r="B787" s="63"/>
      <c r="C787" s="60"/>
      <c r="D787" s="61"/>
      <c r="E787" s="85"/>
      <c r="F787" s="85"/>
      <c r="G787" s="85"/>
      <c r="H787" s="85"/>
      <c r="I787" s="85"/>
      <c r="J787" s="92" t="str">
        <f t="shared" si="12"/>
        <v/>
      </c>
    </row>
    <row r="788" spans="1:10" ht="12.75" x14ac:dyDescent="0.2">
      <c r="A788" s="75">
        <v>779</v>
      </c>
      <c r="B788" s="63"/>
      <c r="C788" s="60"/>
      <c r="D788" s="61"/>
      <c r="E788" s="85"/>
      <c r="F788" s="85"/>
      <c r="G788" s="85"/>
      <c r="H788" s="85"/>
      <c r="I788" s="85"/>
      <c r="J788" s="92" t="str">
        <f t="shared" si="12"/>
        <v/>
      </c>
    </row>
    <row r="789" spans="1:10" ht="12.75" x14ac:dyDescent="0.2">
      <c r="A789" s="75">
        <v>780</v>
      </c>
      <c r="B789" s="63"/>
      <c r="C789" s="60"/>
      <c r="D789" s="61"/>
      <c r="E789" s="85"/>
      <c r="F789" s="85"/>
      <c r="G789" s="85"/>
      <c r="H789" s="85"/>
      <c r="I789" s="85"/>
      <c r="J789" s="92" t="str">
        <f t="shared" si="12"/>
        <v/>
      </c>
    </row>
    <row r="790" spans="1:10" ht="12.75" x14ac:dyDescent="0.2">
      <c r="A790" s="75">
        <v>781</v>
      </c>
      <c r="B790" s="63"/>
      <c r="C790" s="60"/>
      <c r="D790" s="61"/>
      <c r="E790" s="85"/>
      <c r="F790" s="85"/>
      <c r="G790" s="85"/>
      <c r="H790" s="85"/>
      <c r="I790" s="85"/>
      <c r="J790" s="92" t="str">
        <f t="shared" si="12"/>
        <v/>
      </c>
    </row>
    <row r="791" spans="1:10" ht="12.75" x14ac:dyDescent="0.2">
      <c r="A791" s="75">
        <v>782</v>
      </c>
      <c r="B791" s="63"/>
      <c r="C791" s="60"/>
      <c r="D791" s="61"/>
      <c r="E791" s="85"/>
      <c r="F791" s="85"/>
      <c r="G791" s="85"/>
      <c r="H791" s="85"/>
      <c r="I791" s="85"/>
      <c r="J791" s="92" t="str">
        <f t="shared" si="12"/>
        <v/>
      </c>
    </row>
    <row r="792" spans="1:10" ht="12.75" x14ac:dyDescent="0.2">
      <c r="A792" s="75">
        <v>783</v>
      </c>
      <c r="B792" s="63"/>
      <c r="C792" s="60"/>
      <c r="D792" s="61"/>
      <c r="E792" s="85"/>
      <c r="F792" s="85"/>
      <c r="G792" s="85"/>
      <c r="H792" s="85"/>
      <c r="I792" s="85"/>
      <c r="J792" s="92" t="str">
        <f t="shared" si="12"/>
        <v/>
      </c>
    </row>
    <row r="793" spans="1:10" ht="12.75" x14ac:dyDescent="0.2">
      <c r="A793" s="75">
        <v>784</v>
      </c>
      <c r="B793" s="63"/>
      <c r="C793" s="60"/>
      <c r="D793" s="61"/>
      <c r="E793" s="85"/>
      <c r="F793" s="85"/>
      <c r="G793" s="85"/>
      <c r="H793" s="85"/>
      <c r="I793" s="85"/>
      <c r="J793" s="92" t="str">
        <f t="shared" si="12"/>
        <v/>
      </c>
    </row>
    <row r="794" spans="1:10" ht="12.75" x14ac:dyDescent="0.2">
      <c r="A794" s="75">
        <v>785</v>
      </c>
      <c r="B794" s="63"/>
      <c r="C794" s="60"/>
      <c r="D794" s="61"/>
      <c r="E794" s="85"/>
      <c r="F794" s="85"/>
      <c r="G794" s="85"/>
      <c r="H794" s="85"/>
      <c r="I794" s="85"/>
      <c r="J794" s="92" t="str">
        <f t="shared" si="12"/>
        <v/>
      </c>
    </row>
    <row r="795" spans="1:10" ht="12.75" x14ac:dyDescent="0.2">
      <c r="A795" s="75">
        <v>786</v>
      </c>
      <c r="B795" s="63"/>
      <c r="C795" s="60"/>
      <c r="D795" s="61"/>
      <c r="E795" s="85"/>
      <c r="F795" s="85"/>
      <c r="G795" s="85"/>
      <c r="H795" s="85"/>
      <c r="I795" s="85"/>
      <c r="J795" s="92" t="str">
        <f t="shared" si="12"/>
        <v/>
      </c>
    </row>
    <row r="796" spans="1:10" ht="12.75" x14ac:dyDescent="0.2">
      <c r="A796" s="75">
        <v>787</v>
      </c>
      <c r="B796" s="63"/>
      <c r="C796" s="60"/>
      <c r="D796" s="61"/>
      <c r="E796" s="85"/>
      <c r="F796" s="85"/>
      <c r="G796" s="85"/>
      <c r="H796" s="85"/>
      <c r="I796" s="85"/>
      <c r="J796" s="92" t="str">
        <f t="shared" si="12"/>
        <v/>
      </c>
    </row>
    <row r="797" spans="1:10" ht="12.75" x14ac:dyDescent="0.2">
      <c r="A797" s="75">
        <v>788</v>
      </c>
      <c r="B797" s="63"/>
      <c r="C797" s="60"/>
      <c r="D797" s="61"/>
      <c r="E797" s="85"/>
      <c r="F797" s="85"/>
      <c r="G797" s="85"/>
      <c r="H797" s="85"/>
      <c r="I797" s="85"/>
      <c r="J797" s="92" t="str">
        <f t="shared" si="12"/>
        <v/>
      </c>
    </row>
    <row r="798" spans="1:10" ht="12.75" x14ac:dyDescent="0.2">
      <c r="A798" s="75">
        <v>789</v>
      </c>
      <c r="B798" s="63"/>
      <c r="C798" s="60"/>
      <c r="D798" s="61"/>
      <c r="E798" s="85"/>
      <c r="F798" s="85"/>
      <c r="G798" s="85"/>
      <c r="H798" s="85"/>
      <c r="I798" s="85"/>
      <c r="J798" s="92" t="str">
        <f t="shared" si="12"/>
        <v/>
      </c>
    </row>
    <row r="799" spans="1:10" ht="12.75" x14ac:dyDescent="0.2">
      <c r="A799" s="75">
        <v>790</v>
      </c>
      <c r="B799" s="63"/>
      <c r="C799" s="60"/>
      <c r="D799" s="61"/>
      <c r="E799" s="85"/>
      <c r="F799" s="85"/>
      <c r="G799" s="85"/>
      <c r="H799" s="85"/>
      <c r="I799" s="85"/>
      <c r="J799" s="92" t="str">
        <f t="shared" si="12"/>
        <v/>
      </c>
    </row>
    <row r="800" spans="1:10" ht="12.75" x14ac:dyDescent="0.2">
      <c r="A800" s="75">
        <v>791</v>
      </c>
      <c r="B800" s="63"/>
      <c r="C800" s="60"/>
      <c r="D800" s="61"/>
      <c r="E800" s="85"/>
      <c r="F800" s="85"/>
      <c r="G800" s="85"/>
      <c r="H800" s="85"/>
      <c r="I800" s="85"/>
      <c r="J800" s="92" t="str">
        <f t="shared" si="12"/>
        <v/>
      </c>
    </row>
    <row r="801" spans="1:10" ht="12.75" x14ac:dyDescent="0.2">
      <c r="A801" s="75">
        <v>792</v>
      </c>
      <c r="B801" s="63"/>
      <c r="C801" s="60"/>
      <c r="D801" s="61"/>
      <c r="E801" s="85"/>
      <c r="F801" s="85"/>
      <c r="G801" s="85"/>
      <c r="H801" s="85"/>
      <c r="I801" s="85"/>
      <c r="J801" s="92" t="str">
        <f t="shared" si="12"/>
        <v/>
      </c>
    </row>
    <row r="802" spans="1:10" ht="12.75" x14ac:dyDescent="0.2">
      <c r="A802" s="75">
        <v>793</v>
      </c>
      <c r="B802" s="63"/>
      <c r="C802" s="60"/>
      <c r="D802" s="61"/>
      <c r="E802" s="85"/>
      <c r="F802" s="85"/>
      <c r="G802" s="85"/>
      <c r="H802" s="85"/>
      <c r="I802" s="85"/>
      <c r="J802" s="92" t="str">
        <f t="shared" si="12"/>
        <v/>
      </c>
    </row>
    <row r="803" spans="1:10" ht="12.75" x14ac:dyDescent="0.2">
      <c r="A803" s="75">
        <v>794</v>
      </c>
      <c r="B803" s="63"/>
      <c r="C803" s="60"/>
      <c r="D803" s="61"/>
      <c r="E803" s="85"/>
      <c r="F803" s="85"/>
      <c r="G803" s="85"/>
      <c r="H803" s="85"/>
      <c r="I803" s="85"/>
      <c r="J803" s="92" t="str">
        <f t="shared" si="12"/>
        <v/>
      </c>
    </row>
    <row r="804" spans="1:10" ht="12.75" x14ac:dyDescent="0.2">
      <c r="A804" s="75">
        <v>795</v>
      </c>
      <c r="B804" s="63"/>
      <c r="C804" s="60"/>
      <c r="D804" s="61"/>
      <c r="E804" s="85"/>
      <c r="F804" s="85"/>
      <c r="G804" s="85"/>
      <c r="H804" s="85"/>
      <c r="I804" s="85"/>
      <c r="J804" s="92" t="str">
        <f t="shared" si="12"/>
        <v/>
      </c>
    </row>
    <row r="805" spans="1:10" ht="12.75" x14ac:dyDescent="0.2">
      <c r="A805" s="75">
        <v>796</v>
      </c>
      <c r="B805" s="63"/>
      <c r="C805" s="60"/>
      <c r="D805" s="61"/>
      <c r="E805" s="85"/>
      <c r="F805" s="85"/>
      <c r="G805" s="85"/>
      <c r="H805" s="85"/>
      <c r="I805" s="85"/>
      <c r="J805" s="92" t="str">
        <f t="shared" si="12"/>
        <v/>
      </c>
    </row>
    <row r="806" spans="1:10" ht="12.75" x14ac:dyDescent="0.2">
      <c r="A806" s="75">
        <v>797</v>
      </c>
      <c r="B806" s="63"/>
      <c r="C806" s="60"/>
      <c r="D806" s="61"/>
      <c r="E806" s="85"/>
      <c r="F806" s="85"/>
      <c r="G806" s="85"/>
      <c r="H806" s="85"/>
      <c r="I806" s="85"/>
      <c r="J806" s="92" t="str">
        <f t="shared" si="12"/>
        <v/>
      </c>
    </row>
    <row r="807" spans="1:10" ht="12.75" x14ac:dyDescent="0.2">
      <c r="A807" s="75">
        <v>798</v>
      </c>
      <c r="B807" s="63"/>
      <c r="C807" s="60"/>
      <c r="D807" s="61"/>
      <c r="E807" s="85"/>
      <c r="F807" s="85"/>
      <c r="G807" s="85"/>
      <c r="H807" s="85"/>
      <c r="I807" s="85"/>
      <c r="J807" s="92" t="str">
        <f t="shared" si="12"/>
        <v/>
      </c>
    </row>
    <row r="808" spans="1:10" ht="12.75" x14ac:dyDescent="0.2">
      <c r="A808" s="75">
        <v>799</v>
      </c>
      <c r="B808" s="63"/>
      <c r="C808" s="60"/>
      <c r="D808" s="61"/>
      <c r="E808" s="85"/>
      <c r="F808" s="85"/>
      <c r="G808" s="85"/>
      <c r="H808" s="85"/>
      <c r="I808" s="85"/>
      <c r="J808" s="92" t="str">
        <f t="shared" si="12"/>
        <v/>
      </c>
    </row>
    <row r="809" spans="1:10" ht="12.75" x14ac:dyDescent="0.2">
      <c r="A809" s="75">
        <v>800</v>
      </c>
      <c r="B809" s="63"/>
      <c r="C809" s="60"/>
      <c r="D809" s="61"/>
      <c r="E809" s="85"/>
      <c r="F809" s="85"/>
      <c r="G809" s="85"/>
      <c r="H809" s="85"/>
      <c r="I809" s="85"/>
      <c r="J809" s="92" t="str">
        <f t="shared" si="12"/>
        <v/>
      </c>
    </row>
    <row r="810" spans="1:10" ht="12.75" x14ac:dyDescent="0.2">
      <c r="A810" s="75">
        <v>801</v>
      </c>
      <c r="B810" s="63"/>
      <c r="C810" s="60"/>
      <c r="D810" s="61"/>
      <c r="E810" s="85"/>
      <c r="F810" s="85"/>
      <c r="G810" s="85"/>
      <c r="H810" s="85"/>
      <c r="I810" s="85"/>
      <c r="J810" s="92" t="str">
        <f t="shared" si="12"/>
        <v/>
      </c>
    </row>
    <row r="811" spans="1:10" ht="12.75" x14ac:dyDescent="0.2">
      <c r="A811" s="75">
        <v>802</v>
      </c>
      <c r="B811" s="63"/>
      <c r="C811" s="60"/>
      <c r="D811" s="61"/>
      <c r="E811" s="85"/>
      <c r="F811" s="85"/>
      <c r="G811" s="85"/>
      <c r="H811" s="85"/>
      <c r="I811" s="85"/>
      <c r="J811" s="92" t="str">
        <f t="shared" si="12"/>
        <v/>
      </c>
    </row>
    <row r="812" spans="1:10" ht="12.75" x14ac:dyDescent="0.2">
      <c r="A812" s="75">
        <v>803</v>
      </c>
      <c r="B812" s="63"/>
      <c r="C812" s="60"/>
      <c r="D812" s="61"/>
      <c r="E812" s="85"/>
      <c r="F812" s="85"/>
      <c r="G812" s="85"/>
      <c r="H812" s="85"/>
      <c r="I812" s="85"/>
      <c r="J812" s="92" t="str">
        <f t="shared" si="12"/>
        <v/>
      </c>
    </row>
    <row r="813" spans="1:10" ht="12.75" x14ac:dyDescent="0.2">
      <c r="A813" s="75">
        <v>804</v>
      </c>
      <c r="B813" s="63"/>
      <c r="C813" s="60"/>
      <c r="D813" s="61"/>
      <c r="E813" s="85"/>
      <c r="F813" s="85"/>
      <c r="G813" s="85"/>
      <c r="H813" s="85"/>
      <c r="I813" s="85"/>
      <c r="J813" s="92" t="str">
        <f t="shared" si="12"/>
        <v/>
      </c>
    </row>
    <row r="814" spans="1:10" ht="12.75" x14ac:dyDescent="0.2">
      <c r="A814" s="75">
        <v>805</v>
      </c>
      <c r="B814" s="63"/>
      <c r="C814" s="60"/>
      <c r="D814" s="61"/>
      <c r="E814" s="85"/>
      <c r="F814" s="85"/>
      <c r="G814" s="85"/>
      <c r="H814" s="85"/>
      <c r="I814" s="85"/>
      <c r="J814" s="92" t="str">
        <f t="shared" si="12"/>
        <v/>
      </c>
    </row>
    <row r="815" spans="1:10" ht="12.75" x14ac:dyDescent="0.2">
      <c r="A815" s="75">
        <v>806</v>
      </c>
      <c r="B815" s="63"/>
      <c r="C815" s="60"/>
      <c r="D815" s="61"/>
      <c r="E815" s="85"/>
      <c r="F815" s="85"/>
      <c r="G815" s="85"/>
      <c r="H815" s="85"/>
      <c r="I815" s="85"/>
      <c r="J815" s="92" t="str">
        <f t="shared" si="12"/>
        <v/>
      </c>
    </row>
    <row r="816" spans="1:10" ht="12.75" x14ac:dyDescent="0.2">
      <c r="A816" s="75">
        <v>807</v>
      </c>
      <c r="B816" s="63"/>
      <c r="C816" s="60"/>
      <c r="D816" s="61"/>
      <c r="E816" s="85"/>
      <c r="F816" s="85"/>
      <c r="G816" s="85"/>
      <c r="H816" s="85"/>
      <c r="I816" s="85"/>
      <c r="J816" s="92" t="str">
        <f t="shared" si="12"/>
        <v/>
      </c>
    </row>
    <row r="817" spans="1:10" ht="12.75" x14ac:dyDescent="0.2">
      <c r="A817" s="75">
        <v>808</v>
      </c>
      <c r="B817" s="63"/>
      <c r="C817" s="60"/>
      <c r="D817" s="61"/>
      <c r="E817" s="85"/>
      <c r="F817" s="85"/>
      <c r="G817" s="85"/>
      <c r="H817" s="85"/>
      <c r="I817" s="85"/>
      <c r="J817" s="92" t="str">
        <f t="shared" si="12"/>
        <v/>
      </c>
    </row>
    <row r="818" spans="1:10" ht="12.75" x14ac:dyDescent="0.2">
      <c r="A818" s="75">
        <v>809</v>
      </c>
      <c r="B818" s="63"/>
      <c r="C818" s="60"/>
      <c r="D818" s="61"/>
      <c r="E818" s="85"/>
      <c r="F818" s="85"/>
      <c r="G818" s="85"/>
      <c r="H818" s="85"/>
      <c r="I818" s="85"/>
      <c r="J818" s="92" t="str">
        <f t="shared" si="12"/>
        <v/>
      </c>
    </row>
    <row r="819" spans="1:10" ht="12.75" x14ac:dyDescent="0.2">
      <c r="A819" s="75">
        <v>810</v>
      </c>
      <c r="B819" s="63"/>
      <c r="C819" s="60"/>
      <c r="D819" s="61"/>
      <c r="E819" s="85"/>
      <c r="F819" s="85"/>
      <c r="G819" s="85"/>
      <c r="H819" s="85"/>
      <c r="I819" s="85"/>
      <c r="J819" s="92" t="str">
        <f t="shared" si="12"/>
        <v/>
      </c>
    </row>
    <row r="820" spans="1:10" ht="12.75" x14ac:dyDescent="0.2">
      <c r="A820" s="75">
        <v>811</v>
      </c>
      <c r="B820" s="63"/>
      <c r="C820" s="60"/>
      <c r="D820" s="61"/>
      <c r="E820" s="85"/>
      <c r="F820" s="85"/>
      <c r="G820" s="85"/>
      <c r="H820" s="85"/>
      <c r="I820" s="85"/>
      <c r="J820" s="92" t="str">
        <f t="shared" si="12"/>
        <v/>
      </c>
    </row>
    <row r="821" spans="1:10" ht="12.75" x14ac:dyDescent="0.2">
      <c r="A821" s="75">
        <v>812</v>
      </c>
      <c r="B821" s="63"/>
      <c r="C821" s="60"/>
      <c r="D821" s="61"/>
      <c r="E821" s="85"/>
      <c r="F821" s="85"/>
      <c r="G821" s="85"/>
      <c r="H821" s="85"/>
      <c r="I821" s="85"/>
      <c r="J821" s="92" t="str">
        <f t="shared" si="12"/>
        <v/>
      </c>
    </row>
    <row r="822" spans="1:10" ht="12.75" x14ac:dyDescent="0.2">
      <c r="A822" s="75">
        <v>813</v>
      </c>
      <c r="B822" s="63"/>
      <c r="C822" s="60"/>
      <c r="D822" s="61"/>
      <c r="E822" s="85"/>
      <c r="F822" s="85"/>
      <c r="G822" s="85"/>
      <c r="H822" s="85"/>
      <c r="I822" s="85"/>
      <c r="J822" s="92" t="str">
        <f t="shared" si="12"/>
        <v/>
      </c>
    </row>
    <row r="823" spans="1:10" ht="12.75" x14ac:dyDescent="0.2">
      <c r="A823" s="75">
        <v>814</v>
      </c>
      <c r="B823" s="63"/>
      <c r="C823" s="60"/>
      <c r="D823" s="61"/>
      <c r="E823" s="85"/>
      <c r="F823" s="85"/>
      <c r="G823" s="85"/>
      <c r="H823" s="85"/>
      <c r="I823" s="85"/>
      <c r="J823" s="92" t="str">
        <f t="shared" si="12"/>
        <v/>
      </c>
    </row>
    <row r="824" spans="1:10" ht="12.75" x14ac:dyDescent="0.2">
      <c r="A824" s="75">
        <v>815</v>
      </c>
      <c r="B824" s="63"/>
      <c r="C824" s="60"/>
      <c r="D824" s="61"/>
      <c r="E824" s="85"/>
      <c r="F824" s="85"/>
      <c r="G824" s="85"/>
      <c r="H824" s="85"/>
      <c r="I824" s="85"/>
      <c r="J824" s="92" t="str">
        <f t="shared" si="12"/>
        <v/>
      </c>
    </row>
    <row r="825" spans="1:10" ht="12.75" x14ac:dyDescent="0.2">
      <c r="A825" s="75">
        <v>816</v>
      </c>
      <c r="B825" s="63"/>
      <c r="C825" s="60"/>
      <c r="D825" s="61"/>
      <c r="E825" s="85"/>
      <c r="F825" s="85"/>
      <c r="G825" s="85"/>
      <c r="H825" s="85"/>
      <c r="I825" s="85"/>
      <c r="J825" s="92" t="str">
        <f t="shared" si="12"/>
        <v/>
      </c>
    </row>
    <row r="826" spans="1:10" ht="12.75" x14ac:dyDescent="0.2">
      <c r="A826" s="75">
        <v>817</v>
      </c>
      <c r="B826" s="63"/>
      <c r="C826" s="60"/>
      <c r="D826" s="61"/>
      <c r="E826" s="85"/>
      <c r="F826" s="85"/>
      <c r="G826" s="85"/>
      <c r="H826" s="85"/>
      <c r="I826" s="85"/>
      <c r="J826" s="92" t="str">
        <f t="shared" si="12"/>
        <v/>
      </c>
    </row>
    <row r="827" spans="1:10" ht="12.75" x14ac:dyDescent="0.2">
      <c r="A827" s="75">
        <v>818</v>
      </c>
      <c r="B827" s="63"/>
      <c r="C827" s="60"/>
      <c r="D827" s="61"/>
      <c r="E827" s="85"/>
      <c r="F827" s="85"/>
      <c r="G827" s="85"/>
      <c r="H827" s="85"/>
      <c r="I827" s="85"/>
      <c r="J827" s="92" t="str">
        <f t="shared" si="12"/>
        <v/>
      </c>
    </row>
    <row r="828" spans="1:10" ht="12.75" x14ac:dyDescent="0.2">
      <c r="A828" s="75">
        <v>819</v>
      </c>
      <c r="B828" s="63"/>
      <c r="C828" s="60"/>
      <c r="D828" s="61"/>
      <c r="E828" s="85"/>
      <c r="F828" s="85"/>
      <c r="G828" s="85"/>
      <c r="H828" s="85"/>
      <c r="I828" s="85"/>
      <c r="J828" s="92" t="str">
        <f t="shared" si="12"/>
        <v/>
      </c>
    </row>
    <row r="829" spans="1:10" ht="12.75" x14ac:dyDescent="0.2">
      <c r="A829" s="75">
        <v>820</v>
      </c>
      <c r="B829" s="63"/>
      <c r="C829" s="60"/>
      <c r="D829" s="61"/>
      <c r="E829" s="85"/>
      <c r="F829" s="85"/>
      <c r="G829" s="85"/>
      <c r="H829" s="85"/>
      <c r="I829" s="85"/>
      <c r="J829" s="92" t="str">
        <f t="shared" si="12"/>
        <v/>
      </c>
    </row>
    <row r="830" spans="1:10" ht="12.75" x14ac:dyDescent="0.2">
      <c r="A830" s="75">
        <v>821</v>
      </c>
      <c r="B830" s="63"/>
      <c r="C830" s="60"/>
      <c r="D830" s="61"/>
      <c r="E830" s="85"/>
      <c r="F830" s="85"/>
      <c r="G830" s="85"/>
      <c r="H830" s="85"/>
      <c r="I830" s="85"/>
      <c r="J830" s="92" t="str">
        <f t="shared" si="12"/>
        <v/>
      </c>
    </row>
    <row r="831" spans="1:10" ht="12.75" x14ac:dyDescent="0.2">
      <c r="A831" s="75">
        <v>822</v>
      </c>
      <c r="B831" s="63"/>
      <c r="C831" s="60"/>
      <c r="D831" s="61"/>
      <c r="E831" s="85"/>
      <c r="F831" s="85"/>
      <c r="G831" s="85"/>
      <c r="H831" s="85"/>
      <c r="I831" s="85"/>
      <c r="J831" s="92" t="str">
        <f t="shared" si="12"/>
        <v/>
      </c>
    </row>
    <row r="832" spans="1:10" ht="12.75" x14ac:dyDescent="0.2">
      <c r="A832" s="75">
        <v>823</v>
      </c>
      <c r="B832" s="63"/>
      <c r="C832" s="60"/>
      <c r="D832" s="61"/>
      <c r="E832" s="85"/>
      <c r="F832" s="85"/>
      <c r="G832" s="85"/>
      <c r="H832" s="85"/>
      <c r="I832" s="85"/>
      <c r="J832" s="92" t="str">
        <f t="shared" si="12"/>
        <v/>
      </c>
    </row>
    <row r="833" spans="1:10" ht="12.75" x14ac:dyDescent="0.2">
      <c r="A833" s="75">
        <v>824</v>
      </c>
      <c r="B833" s="63"/>
      <c r="C833" s="60"/>
      <c r="D833" s="61"/>
      <c r="E833" s="85"/>
      <c r="F833" s="85"/>
      <c r="G833" s="85"/>
      <c r="H833" s="85"/>
      <c r="I833" s="85"/>
      <c r="J833" s="92" t="str">
        <f t="shared" si="12"/>
        <v/>
      </c>
    </row>
    <row r="834" spans="1:10" ht="12.75" x14ac:dyDescent="0.2">
      <c r="A834" s="75">
        <v>825</v>
      </c>
      <c r="B834" s="63"/>
      <c r="C834" s="60"/>
      <c r="D834" s="61"/>
      <c r="E834" s="85"/>
      <c r="F834" s="85"/>
      <c r="G834" s="85"/>
      <c r="H834" s="85"/>
      <c r="I834" s="85"/>
      <c r="J834" s="92" t="str">
        <f t="shared" si="12"/>
        <v/>
      </c>
    </row>
    <row r="835" spans="1:10" ht="12.75" x14ac:dyDescent="0.2">
      <c r="A835" s="75">
        <v>826</v>
      </c>
      <c r="B835" s="63"/>
      <c r="C835" s="60"/>
      <c r="D835" s="61"/>
      <c r="E835" s="85"/>
      <c r="F835" s="85"/>
      <c r="G835" s="85"/>
      <c r="H835" s="85"/>
      <c r="I835" s="85"/>
      <c r="J835" s="92" t="str">
        <f t="shared" si="12"/>
        <v/>
      </c>
    </row>
    <row r="836" spans="1:10" ht="12.75" x14ac:dyDescent="0.2">
      <c r="A836" s="75">
        <v>827</v>
      </c>
      <c r="B836" s="63"/>
      <c r="C836" s="60"/>
      <c r="D836" s="61"/>
      <c r="E836" s="85"/>
      <c r="F836" s="85"/>
      <c r="G836" s="85"/>
      <c r="H836" s="85"/>
      <c r="I836" s="85"/>
      <c r="J836" s="92" t="str">
        <f t="shared" si="12"/>
        <v/>
      </c>
    </row>
    <row r="837" spans="1:10" ht="12.75" x14ac:dyDescent="0.2">
      <c r="A837" s="75">
        <v>828</v>
      </c>
      <c r="B837" s="63"/>
      <c r="C837" s="60"/>
      <c r="D837" s="61"/>
      <c r="E837" s="85"/>
      <c r="F837" s="85"/>
      <c r="G837" s="85"/>
      <c r="H837" s="85"/>
      <c r="I837" s="85"/>
      <c r="J837" s="92" t="str">
        <f t="shared" si="12"/>
        <v/>
      </c>
    </row>
    <row r="838" spans="1:10" ht="12.75" x14ac:dyDescent="0.2">
      <c r="A838" s="75">
        <v>829</v>
      </c>
      <c r="B838" s="63"/>
      <c r="C838" s="60"/>
      <c r="D838" s="61"/>
      <c r="E838" s="85"/>
      <c r="F838" s="85"/>
      <c r="G838" s="85"/>
      <c r="H838" s="85"/>
      <c r="I838" s="85"/>
      <c r="J838" s="92" t="str">
        <f t="shared" si="12"/>
        <v/>
      </c>
    </row>
    <row r="839" spans="1:10" ht="12.75" x14ac:dyDescent="0.2">
      <c r="A839" s="75">
        <v>830</v>
      </c>
      <c r="B839" s="63"/>
      <c r="C839" s="60"/>
      <c r="D839" s="61"/>
      <c r="E839" s="85"/>
      <c r="F839" s="85"/>
      <c r="G839" s="85"/>
      <c r="H839" s="85"/>
      <c r="I839" s="85"/>
      <c r="J839" s="92" t="str">
        <f t="shared" si="12"/>
        <v/>
      </c>
    </row>
    <row r="840" spans="1:10" ht="12.75" x14ac:dyDescent="0.2">
      <c r="A840" s="75">
        <v>831</v>
      </c>
      <c r="B840" s="63"/>
      <c r="C840" s="60"/>
      <c r="D840" s="61"/>
      <c r="E840" s="85"/>
      <c r="F840" s="85"/>
      <c r="G840" s="85"/>
      <c r="H840" s="85"/>
      <c r="I840" s="85"/>
      <c r="J840" s="92" t="str">
        <f t="shared" si="12"/>
        <v/>
      </c>
    </row>
    <row r="841" spans="1:10" ht="12.75" x14ac:dyDescent="0.2">
      <c r="A841" s="75">
        <v>832</v>
      </c>
      <c r="B841" s="63"/>
      <c r="C841" s="60"/>
      <c r="D841" s="61"/>
      <c r="E841" s="85"/>
      <c r="F841" s="85"/>
      <c r="G841" s="85"/>
      <c r="H841" s="85"/>
      <c r="I841" s="85"/>
      <c r="J841" s="92" t="str">
        <f t="shared" si="12"/>
        <v/>
      </c>
    </row>
    <row r="842" spans="1:10" ht="12.75" x14ac:dyDescent="0.2">
      <c r="A842" s="75">
        <v>833</v>
      </c>
      <c r="B842" s="63"/>
      <c r="C842" s="60"/>
      <c r="D842" s="61"/>
      <c r="E842" s="85"/>
      <c r="F842" s="85"/>
      <c r="G842" s="85"/>
      <c r="H842" s="85"/>
      <c r="I842" s="85"/>
      <c r="J842" s="92" t="str">
        <f t="shared" si="12"/>
        <v/>
      </c>
    </row>
    <row r="843" spans="1:10" ht="12.75" x14ac:dyDescent="0.2">
      <c r="A843" s="75">
        <v>834</v>
      </c>
      <c r="B843" s="63"/>
      <c r="C843" s="60"/>
      <c r="D843" s="61"/>
      <c r="E843" s="85"/>
      <c r="F843" s="85"/>
      <c r="G843" s="85"/>
      <c r="H843" s="85"/>
      <c r="I843" s="85"/>
      <c r="J843" s="92" t="str">
        <f t="shared" ref="J843:J906" si="13">IF(B843="","",IF(OR(E843&gt;14,F843&gt;14,G843&gt;14,H843&gt;14,I843&gt;14),"Eligible","Not Eligible"))</f>
        <v/>
      </c>
    </row>
    <row r="844" spans="1:10" ht="12.75" x14ac:dyDescent="0.2">
      <c r="A844" s="75">
        <v>835</v>
      </c>
      <c r="B844" s="63"/>
      <c r="C844" s="60"/>
      <c r="D844" s="61"/>
      <c r="E844" s="85"/>
      <c r="F844" s="85"/>
      <c r="G844" s="85"/>
      <c r="H844" s="85"/>
      <c r="I844" s="85"/>
      <c r="J844" s="92" t="str">
        <f t="shared" si="13"/>
        <v/>
      </c>
    </row>
    <row r="845" spans="1:10" ht="12.75" x14ac:dyDescent="0.2">
      <c r="A845" s="75">
        <v>836</v>
      </c>
      <c r="B845" s="63"/>
      <c r="C845" s="60"/>
      <c r="D845" s="61"/>
      <c r="E845" s="85"/>
      <c r="F845" s="85"/>
      <c r="G845" s="85"/>
      <c r="H845" s="85"/>
      <c r="I845" s="85"/>
      <c r="J845" s="92" t="str">
        <f t="shared" si="13"/>
        <v/>
      </c>
    </row>
    <row r="846" spans="1:10" ht="12.75" x14ac:dyDescent="0.2">
      <c r="A846" s="75">
        <v>837</v>
      </c>
      <c r="B846" s="63"/>
      <c r="C846" s="60"/>
      <c r="D846" s="61"/>
      <c r="E846" s="85"/>
      <c r="F846" s="85"/>
      <c r="G846" s="85"/>
      <c r="H846" s="85"/>
      <c r="I846" s="85"/>
      <c r="J846" s="92" t="str">
        <f t="shared" si="13"/>
        <v/>
      </c>
    </row>
    <row r="847" spans="1:10" ht="12.75" x14ac:dyDescent="0.2">
      <c r="A847" s="75">
        <v>838</v>
      </c>
      <c r="B847" s="63"/>
      <c r="C847" s="60"/>
      <c r="D847" s="61"/>
      <c r="E847" s="85"/>
      <c r="F847" s="85"/>
      <c r="G847" s="85"/>
      <c r="H847" s="85"/>
      <c r="I847" s="85"/>
      <c r="J847" s="92" t="str">
        <f t="shared" si="13"/>
        <v/>
      </c>
    </row>
    <row r="848" spans="1:10" ht="12.75" x14ac:dyDescent="0.2">
      <c r="A848" s="75">
        <v>839</v>
      </c>
      <c r="B848" s="63"/>
      <c r="C848" s="60"/>
      <c r="D848" s="61"/>
      <c r="E848" s="85"/>
      <c r="F848" s="85"/>
      <c r="G848" s="85"/>
      <c r="H848" s="85"/>
      <c r="I848" s="85"/>
      <c r="J848" s="92" t="str">
        <f t="shared" si="13"/>
        <v/>
      </c>
    </row>
    <row r="849" spans="1:10" ht="12.75" x14ac:dyDescent="0.2">
      <c r="A849" s="75">
        <v>840</v>
      </c>
      <c r="B849" s="63"/>
      <c r="C849" s="60"/>
      <c r="D849" s="61"/>
      <c r="E849" s="85"/>
      <c r="F849" s="85"/>
      <c r="G849" s="85"/>
      <c r="H849" s="85"/>
      <c r="I849" s="85"/>
      <c r="J849" s="92" t="str">
        <f t="shared" si="13"/>
        <v/>
      </c>
    </row>
    <row r="850" spans="1:10" ht="12.75" x14ac:dyDescent="0.2">
      <c r="A850" s="75">
        <v>841</v>
      </c>
      <c r="B850" s="63"/>
      <c r="C850" s="60"/>
      <c r="D850" s="61"/>
      <c r="E850" s="85"/>
      <c r="F850" s="85"/>
      <c r="G850" s="85"/>
      <c r="H850" s="85"/>
      <c r="I850" s="85"/>
      <c r="J850" s="92" t="str">
        <f t="shared" si="13"/>
        <v/>
      </c>
    </row>
    <row r="851" spans="1:10" ht="12.75" x14ac:dyDescent="0.2">
      <c r="A851" s="75">
        <v>842</v>
      </c>
      <c r="B851" s="63"/>
      <c r="C851" s="60"/>
      <c r="D851" s="61"/>
      <c r="E851" s="85"/>
      <c r="F851" s="85"/>
      <c r="G851" s="85"/>
      <c r="H851" s="85"/>
      <c r="I851" s="85"/>
      <c r="J851" s="92" t="str">
        <f t="shared" si="13"/>
        <v/>
      </c>
    </row>
    <row r="852" spans="1:10" ht="12.75" x14ac:dyDescent="0.2">
      <c r="A852" s="75">
        <v>843</v>
      </c>
      <c r="B852" s="63"/>
      <c r="C852" s="60"/>
      <c r="D852" s="61"/>
      <c r="E852" s="85"/>
      <c r="F852" s="85"/>
      <c r="G852" s="85"/>
      <c r="H852" s="85"/>
      <c r="I852" s="85"/>
      <c r="J852" s="92" t="str">
        <f t="shared" si="13"/>
        <v/>
      </c>
    </row>
    <row r="853" spans="1:10" ht="12.75" x14ac:dyDescent="0.2">
      <c r="A853" s="75">
        <v>844</v>
      </c>
      <c r="B853" s="63"/>
      <c r="C853" s="60"/>
      <c r="D853" s="61"/>
      <c r="E853" s="85"/>
      <c r="F853" s="85"/>
      <c r="G853" s="85"/>
      <c r="H853" s="85"/>
      <c r="I853" s="85"/>
      <c r="J853" s="92" t="str">
        <f t="shared" si="13"/>
        <v/>
      </c>
    </row>
    <row r="854" spans="1:10" ht="12.75" x14ac:dyDescent="0.2">
      <c r="A854" s="75">
        <v>845</v>
      </c>
      <c r="B854" s="63"/>
      <c r="C854" s="60"/>
      <c r="D854" s="61"/>
      <c r="E854" s="85"/>
      <c r="F854" s="85"/>
      <c r="G854" s="85"/>
      <c r="H854" s="85"/>
      <c r="I854" s="85"/>
      <c r="J854" s="92" t="str">
        <f t="shared" si="13"/>
        <v/>
      </c>
    </row>
    <row r="855" spans="1:10" ht="12.75" x14ac:dyDescent="0.2">
      <c r="A855" s="75">
        <v>846</v>
      </c>
      <c r="B855" s="63"/>
      <c r="C855" s="60"/>
      <c r="D855" s="61"/>
      <c r="E855" s="85"/>
      <c r="F855" s="85"/>
      <c r="G855" s="85"/>
      <c r="H855" s="85"/>
      <c r="I855" s="85"/>
      <c r="J855" s="92" t="str">
        <f t="shared" si="13"/>
        <v/>
      </c>
    </row>
    <row r="856" spans="1:10" ht="12.75" x14ac:dyDescent="0.2">
      <c r="A856" s="75">
        <v>847</v>
      </c>
      <c r="B856" s="63"/>
      <c r="C856" s="60"/>
      <c r="D856" s="61"/>
      <c r="E856" s="85"/>
      <c r="F856" s="85"/>
      <c r="G856" s="85"/>
      <c r="H856" s="85"/>
      <c r="I856" s="85"/>
      <c r="J856" s="92" t="str">
        <f t="shared" si="13"/>
        <v/>
      </c>
    </row>
    <row r="857" spans="1:10" ht="12.75" x14ac:dyDescent="0.2">
      <c r="A857" s="75">
        <v>848</v>
      </c>
      <c r="B857" s="63"/>
      <c r="C857" s="60"/>
      <c r="D857" s="61"/>
      <c r="E857" s="85"/>
      <c r="F857" s="85"/>
      <c r="G857" s="85"/>
      <c r="H857" s="85"/>
      <c r="I857" s="85"/>
      <c r="J857" s="92" t="str">
        <f t="shared" si="13"/>
        <v/>
      </c>
    </row>
    <row r="858" spans="1:10" ht="12.75" x14ac:dyDescent="0.2">
      <c r="A858" s="75">
        <v>849</v>
      </c>
      <c r="B858" s="63"/>
      <c r="C858" s="60"/>
      <c r="D858" s="61"/>
      <c r="E858" s="85"/>
      <c r="F858" s="85"/>
      <c r="G858" s="85"/>
      <c r="H858" s="85"/>
      <c r="I858" s="85"/>
      <c r="J858" s="92" t="str">
        <f t="shared" si="13"/>
        <v/>
      </c>
    </row>
    <row r="859" spans="1:10" ht="12.75" x14ac:dyDescent="0.2">
      <c r="A859" s="75">
        <v>850</v>
      </c>
      <c r="B859" s="63"/>
      <c r="C859" s="60"/>
      <c r="D859" s="61"/>
      <c r="E859" s="85"/>
      <c r="F859" s="85"/>
      <c r="G859" s="85"/>
      <c r="H859" s="85"/>
      <c r="I859" s="85"/>
      <c r="J859" s="92" t="str">
        <f t="shared" si="13"/>
        <v/>
      </c>
    </row>
    <row r="860" spans="1:10" ht="12.75" x14ac:dyDescent="0.2">
      <c r="A860" s="75">
        <v>851</v>
      </c>
      <c r="B860" s="63"/>
      <c r="C860" s="60"/>
      <c r="D860" s="61"/>
      <c r="E860" s="85"/>
      <c r="F860" s="85"/>
      <c r="G860" s="85"/>
      <c r="H860" s="85"/>
      <c r="I860" s="85"/>
      <c r="J860" s="92" t="str">
        <f t="shared" si="13"/>
        <v/>
      </c>
    </row>
    <row r="861" spans="1:10" ht="12.75" x14ac:dyDescent="0.2">
      <c r="A861" s="75">
        <v>852</v>
      </c>
      <c r="B861" s="63"/>
      <c r="C861" s="60"/>
      <c r="D861" s="61"/>
      <c r="E861" s="85"/>
      <c r="F861" s="85"/>
      <c r="G861" s="85"/>
      <c r="H861" s="85"/>
      <c r="I861" s="85"/>
      <c r="J861" s="92" t="str">
        <f t="shared" si="13"/>
        <v/>
      </c>
    </row>
    <row r="862" spans="1:10" ht="12.75" x14ac:dyDescent="0.2">
      <c r="A862" s="75">
        <v>853</v>
      </c>
      <c r="B862" s="63"/>
      <c r="C862" s="60"/>
      <c r="D862" s="61"/>
      <c r="E862" s="85"/>
      <c r="F862" s="85"/>
      <c r="G862" s="85"/>
      <c r="H862" s="85"/>
      <c r="I862" s="85"/>
      <c r="J862" s="92" t="str">
        <f t="shared" si="13"/>
        <v/>
      </c>
    </row>
    <row r="863" spans="1:10" ht="12.75" x14ac:dyDescent="0.2">
      <c r="A863" s="75">
        <v>854</v>
      </c>
      <c r="B863" s="63"/>
      <c r="C863" s="60"/>
      <c r="D863" s="61"/>
      <c r="E863" s="85"/>
      <c r="F863" s="85"/>
      <c r="G863" s="85"/>
      <c r="H863" s="85"/>
      <c r="I863" s="85"/>
      <c r="J863" s="92" t="str">
        <f t="shared" si="13"/>
        <v/>
      </c>
    </row>
    <row r="864" spans="1:10" ht="12.75" x14ac:dyDescent="0.2">
      <c r="A864" s="75">
        <v>855</v>
      </c>
      <c r="B864" s="63"/>
      <c r="C864" s="60"/>
      <c r="D864" s="61"/>
      <c r="E864" s="85"/>
      <c r="F864" s="85"/>
      <c r="G864" s="85"/>
      <c r="H864" s="85"/>
      <c r="I864" s="85"/>
      <c r="J864" s="92" t="str">
        <f t="shared" si="13"/>
        <v/>
      </c>
    </row>
    <row r="865" spans="1:10" ht="12.75" x14ac:dyDescent="0.2">
      <c r="A865" s="75">
        <v>856</v>
      </c>
      <c r="B865" s="63"/>
      <c r="C865" s="60"/>
      <c r="D865" s="61"/>
      <c r="E865" s="85"/>
      <c r="F865" s="85"/>
      <c r="G865" s="85"/>
      <c r="H865" s="85"/>
      <c r="I865" s="85"/>
      <c r="J865" s="92" t="str">
        <f t="shared" si="13"/>
        <v/>
      </c>
    </row>
    <row r="866" spans="1:10" ht="12.75" x14ac:dyDescent="0.2">
      <c r="A866" s="75">
        <v>857</v>
      </c>
      <c r="B866" s="63"/>
      <c r="C866" s="60"/>
      <c r="D866" s="61"/>
      <c r="E866" s="85"/>
      <c r="F866" s="85"/>
      <c r="G866" s="85"/>
      <c r="H866" s="85"/>
      <c r="I866" s="85"/>
      <c r="J866" s="92" t="str">
        <f t="shared" si="13"/>
        <v/>
      </c>
    </row>
    <row r="867" spans="1:10" ht="12.75" x14ac:dyDescent="0.2">
      <c r="A867" s="75">
        <v>858</v>
      </c>
      <c r="B867" s="63"/>
      <c r="C867" s="60"/>
      <c r="D867" s="61"/>
      <c r="E867" s="85"/>
      <c r="F867" s="85"/>
      <c r="G867" s="85"/>
      <c r="H867" s="85"/>
      <c r="I867" s="85"/>
      <c r="J867" s="92" t="str">
        <f t="shared" si="13"/>
        <v/>
      </c>
    </row>
    <row r="868" spans="1:10" ht="12.75" x14ac:dyDescent="0.2">
      <c r="A868" s="75">
        <v>859</v>
      </c>
      <c r="B868" s="63"/>
      <c r="C868" s="60"/>
      <c r="D868" s="61"/>
      <c r="E868" s="85"/>
      <c r="F868" s="85"/>
      <c r="G868" s="85"/>
      <c r="H868" s="85"/>
      <c r="I868" s="85"/>
      <c r="J868" s="92" t="str">
        <f t="shared" si="13"/>
        <v/>
      </c>
    </row>
    <row r="869" spans="1:10" ht="12.75" x14ac:dyDescent="0.2">
      <c r="A869" s="75">
        <v>860</v>
      </c>
      <c r="B869" s="63"/>
      <c r="C869" s="60"/>
      <c r="D869" s="61"/>
      <c r="E869" s="85"/>
      <c r="F869" s="85"/>
      <c r="G869" s="85"/>
      <c r="H869" s="85"/>
      <c r="I869" s="85"/>
      <c r="J869" s="92" t="str">
        <f t="shared" si="13"/>
        <v/>
      </c>
    </row>
    <row r="870" spans="1:10" ht="12.75" x14ac:dyDescent="0.2">
      <c r="A870" s="75">
        <v>861</v>
      </c>
      <c r="B870" s="63"/>
      <c r="C870" s="60"/>
      <c r="D870" s="61"/>
      <c r="E870" s="85"/>
      <c r="F870" s="85"/>
      <c r="G870" s="85"/>
      <c r="H870" s="85"/>
      <c r="I870" s="85"/>
      <c r="J870" s="92" t="str">
        <f t="shared" si="13"/>
        <v/>
      </c>
    </row>
    <row r="871" spans="1:10" ht="12.75" x14ac:dyDescent="0.2">
      <c r="A871" s="75">
        <v>862</v>
      </c>
      <c r="B871" s="63"/>
      <c r="C871" s="60"/>
      <c r="D871" s="61"/>
      <c r="E871" s="85"/>
      <c r="F871" s="85"/>
      <c r="G871" s="85"/>
      <c r="H871" s="85"/>
      <c r="I871" s="85"/>
      <c r="J871" s="92" t="str">
        <f t="shared" si="13"/>
        <v/>
      </c>
    </row>
    <row r="872" spans="1:10" ht="12.75" x14ac:dyDescent="0.2">
      <c r="A872" s="75">
        <v>863</v>
      </c>
      <c r="B872" s="63"/>
      <c r="C872" s="60"/>
      <c r="D872" s="61"/>
      <c r="E872" s="85"/>
      <c r="F872" s="85"/>
      <c r="G872" s="85"/>
      <c r="H872" s="85"/>
      <c r="I872" s="85"/>
      <c r="J872" s="92" t="str">
        <f t="shared" si="13"/>
        <v/>
      </c>
    </row>
    <row r="873" spans="1:10" ht="12.75" x14ac:dyDescent="0.2">
      <c r="A873" s="75">
        <v>864</v>
      </c>
      <c r="B873" s="63"/>
      <c r="C873" s="60"/>
      <c r="D873" s="61"/>
      <c r="E873" s="85"/>
      <c r="F873" s="85"/>
      <c r="G873" s="85"/>
      <c r="H873" s="85"/>
      <c r="I873" s="85"/>
      <c r="J873" s="92" t="str">
        <f t="shared" si="13"/>
        <v/>
      </c>
    </row>
    <row r="874" spans="1:10" ht="12.75" x14ac:dyDescent="0.2">
      <c r="A874" s="75">
        <v>865</v>
      </c>
      <c r="B874" s="63"/>
      <c r="C874" s="60"/>
      <c r="D874" s="61"/>
      <c r="E874" s="85"/>
      <c r="F874" s="85"/>
      <c r="G874" s="85"/>
      <c r="H874" s="85"/>
      <c r="I874" s="85"/>
      <c r="J874" s="92" t="str">
        <f t="shared" si="13"/>
        <v/>
      </c>
    </row>
    <row r="875" spans="1:10" ht="12.75" x14ac:dyDescent="0.2">
      <c r="A875" s="75">
        <v>866</v>
      </c>
      <c r="B875" s="63"/>
      <c r="C875" s="60"/>
      <c r="D875" s="61"/>
      <c r="E875" s="85"/>
      <c r="F875" s="85"/>
      <c r="G875" s="85"/>
      <c r="H875" s="85"/>
      <c r="I875" s="85"/>
      <c r="J875" s="92" t="str">
        <f t="shared" si="13"/>
        <v/>
      </c>
    </row>
    <row r="876" spans="1:10" ht="12.75" x14ac:dyDescent="0.2">
      <c r="A876" s="75">
        <v>867</v>
      </c>
      <c r="B876" s="63"/>
      <c r="C876" s="60"/>
      <c r="D876" s="61"/>
      <c r="E876" s="85"/>
      <c r="F876" s="85"/>
      <c r="G876" s="85"/>
      <c r="H876" s="85"/>
      <c r="I876" s="85"/>
      <c r="J876" s="92" t="str">
        <f t="shared" si="13"/>
        <v/>
      </c>
    </row>
    <row r="877" spans="1:10" ht="12.75" x14ac:dyDescent="0.2">
      <c r="A877" s="75">
        <v>868</v>
      </c>
      <c r="B877" s="63"/>
      <c r="C877" s="60"/>
      <c r="D877" s="61"/>
      <c r="E877" s="85"/>
      <c r="F877" s="85"/>
      <c r="G877" s="85"/>
      <c r="H877" s="85"/>
      <c r="I877" s="85"/>
      <c r="J877" s="92" t="str">
        <f t="shared" si="13"/>
        <v/>
      </c>
    </row>
    <row r="878" spans="1:10" ht="12.75" x14ac:dyDescent="0.2">
      <c r="A878" s="75">
        <v>869</v>
      </c>
      <c r="B878" s="63"/>
      <c r="C878" s="60"/>
      <c r="D878" s="61"/>
      <c r="E878" s="85"/>
      <c r="F878" s="85"/>
      <c r="G878" s="85"/>
      <c r="H878" s="85"/>
      <c r="I878" s="85"/>
      <c r="J878" s="92" t="str">
        <f t="shared" si="13"/>
        <v/>
      </c>
    </row>
    <row r="879" spans="1:10" ht="12.75" x14ac:dyDescent="0.2">
      <c r="A879" s="75">
        <v>870</v>
      </c>
      <c r="B879" s="63"/>
      <c r="C879" s="60"/>
      <c r="D879" s="61"/>
      <c r="E879" s="85"/>
      <c r="F879" s="85"/>
      <c r="G879" s="85"/>
      <c r="H879" s="85"/>
      <c r="I879" s="85"/>
      <c r="J879" s="92" t="str">
        <f t="shared" si="13"/>
        <v/>
      </c>
    </row>
    <row r="880" spans="1:10" ht="12.75" x14ac:dyDescent="0.2">
      <c r="A880" s="75">
        <v>871</v>
      </c>
      <c r="B880" s="63"/>
      <c r="C880" s="60"/>
      <c r="D880" s="61"/>
      <c r="E880" s="85"/>
      <c r="F880" s="85"/>
      <c r="G880" s="85"/>
      <c r="H880" s="85"/>
      <c r="I880" s="85"/>
      <c r="J880" s="92" t="str">
        <f t="shared" si="13"/>
        <v/>
      </c>
    </row>
    <row r="881" spans="1:10" ht="12.75" x14ac:dyDescent="0.2">
      <c r="A881" s="75">
        <v>872</v>
      </c>
      <c r="B881" s="63"/>
      <c r="C881" s="60"/>
      <c r="D881" s="61"/>
      <c r="E881" s="85"/>
      <c r="F881" s="85"/>
      <c r="G881" s="85"/>
      <c r="H881" s="85"/>
      <c r="I881" s="85"/>
      <c r="J881" s="92" t="str">
        <f t="shared" si="13"/>
        <v/>
      </c>
    </row>
    <row r="882" spans="1:10" ht="12.75" x14ac:dyDescent="0.2">
      <c r="A882" s="75">
        <v>873</v>
      </c>
      <c r="B882" s="63"/>
      <c r="C882" s="60"/>
      <c r="D882" s="61"/>
      <c r="E882" s="85"/>
      <c r="F882" s="85"/>
      <c r="G882" s="85"/>
      <c r="H882" s="85"/>
      <c r="I882" s="85"/>
      <c r="J882" s="92" t="str">
        <f t="shared" si="13"/>
        <v/>
      </c>
    </row>
    <row r="883" spans="1:10" ht="12.75" x14ac:dyDescent="0.2">
      <c r="A883" s="75">
        <v>874</v>
      </c>
      <c r="B883" s="63"/>
      <c r="C883" s="60"/>
      <c r="D883" s="61"/>
      <c r="E883" s="85"/>
      <c r="F883" s="85"/>
      <c r="G883" s="85"/>
      <c r="H883" s="85"/>
      <c r="I883" s="85"/>
      <c r="J883" s="92" t="str">
        <f t="shared" si="13"/>
        <v/>
      </c>
    </row>
    <row r="884" spans="1:10" ht="12.75" x14ac:dyDescent="0.2">
      <c r="A884" s="75">
        <v>875</v>
      </c>
      <c r="B884" s="63"/>
      <c r="C884" s="60"/>
      <c r="D884" s="61"/>
      <c r="E884" s="85"/>
      <c r="F884" s="85"/>
      <c r="G884" s="85"/>
      <c r="H884" s="85"/>
      <c r="I884" s="85"/>
      <c r="J884" s="92" t="str">
        <f t="shared" si="13"/>
        <v/>
      </c>
    </row>
    <row r="885" spans="1:10" ht="12.75" x14ac:dyDescent="0.2">
      <c r="A885" s="75">
        <v>876</v>
      </c>
      <c r="B885" s="63"/>
      <c r="C885" s="60"/>
      <c r="D885" s="61"/>
      <c r="E885" s="85"/>
      <c r="F885" s="85"/>
      <c r="G885" s="85"/>
      <c r="H885" s="85"/>
      <c r="I885" s="85"/>
      <c r="J885" s="92" t="str">
        <f t="shared" si="13"/>
        <v/>
      </c>
    </row>
    <row r="886" spans="1:10" ht="12.75" x14ac:dyDescent="0.2">
      <c r="A886" s="75">
        <v>877</v>
      </c>
      <c r="B886" s="63"/>
      <c r="C886" s="60"/>
      <c r="D886" s="61"/>
      <c r="E886" s="85"/>
      <c r="F886" s="85"/>
      <c r="G886" s="85"/>
      <c r="H886" s="85"/>
      <c r="I886" s="85"/>
      <c r="J886" s="92" t="str">
        <f t="shared" si="13"/>
        <v/>
      </c>
    </row>
    <row r="887" spans="1:10" ht="12.75" x14ac:dyDescent="0.2">
      <c r="A887" s="75">
        <v>878</v>
      </c>
      <c r="B887" s="63"/>
      <c r="C887" s="60"/>
      <c r="D887" s="61"/>
      <c r="E887" s="85"/>
      <c r="F887" s="85"/>
      <c r="G887" s="85"/>
      <c r="H887" s="85"/>
      <c r="I887" s="85"/>
      <c r="J887" s="92" t="str">
        <f t="shared" si="13"/>
        <v/>
      </c>
    </row>
    <row r="888" spans="1:10" ht="12.75" x14ac:dyDescent="0.2">
      <c r="A888" s="75">
        <v>879</v>
      </c>
      <c r="B888" s="63"/>
      <c r="C888" s="60"/>
      <c r="D888" s="61"/>
      <c r="E888" s="85"/>
      <c r="F888" s="85"/>
      <c r="G888" s="85"/>
      <c r="H888" s="85"/>
      <c r="I888" s="85"/>
      <c r="J888" s="92" t="str">
        <f t="shared" si="13"/>
        <v/>
      </c>
    </row>
    <row r="889" spans="1:10" ht="12.75" x14ac:dyDescent="0.2">
      <c r="A889" s="75">
        <v>880</v>
      </c>
      <c r="B889" s="63"/>
      <c r="C889" s="60"/>
      <c r="D889" s="61"/>
      <c r="E889" s="85"/>
      <c r="F889" s="85"/>
      <c r="G889" s="85"/>
      <c r="H889" s="85"/>
      <c r="I889" s="85"/>
      <c r="J889" s="92" t="str">
        <f t="shared" si="13"/>
        <v/>
      </c>
    </row>
    <row r="890" spans="1:10" ht="12.75" x14ac:dyDescent="0.2">
      <c r="A890" s="75">
        <v>881</v>
      </c>
      <c r="B890" s="63"/>
      <c r="C890" s="60"/>
      <c r="D890" s="61"/>
      <c r="E890" s="85"/>
      <c r="F890" s="85"/>
      <c r="G890" s="85"/>
      <c r="H890" s="85"/>
      <c r="I890" s="85"/>
      <c r="J890" s="92" t="str">
        <f t="shared" si="13"/>
        <v/>
      </c>
    </row>
    <row r="891" spans="1:10" ht="12.75" x14ac:dyDescent="0.2">
      <c r="A891" s="75">
        <v>882</v>
      </c>
      <c r="B891" s="63"/>
      <c r="C891" s="60"/>
      <c r="D891" s="61"/>
      <c r="E891" s="85"/>
      <c r="F891" s="85"/>
      <c r="G891" s="85"/>
      <c r="H891" s="85"/>
      <c r="I891" s="85"/>
      <c r="J891" s="92" t="str">
        <f t="shared" si="13"/>
        <v/>
      </c>
    </row>
    <row r="892" spans="1:10" ht="12.75" x14ac:dyDescent="0.2">
      <c r="A892" s="75">
        <v>883</v>
      </c>
      <c r="B892" s="63"/>
      <c r="C892" s="60"/>
      <c r="D892" s="61"/>
      <c r="E892" s="85"/>
      <c r="F892" s="85"/>
      <c r="G892" s="85"/>
      <c r="H892" s="85"/>
      <c r="I892" s="85"/>
      <c r="J892" s="92" t="str">
        <f t="shared" si="13"/>
        <v/>
      </c>
    </row>
    <row r="893" spans="1:10" ht="12.75" x14ac:dyDescent="0.2">
      <c r="A893" s="75">
        <v>884</v>
      </c>
      <c r="B893" s="63"/>
      <c r="C893" s="60"/>
      <c r="D893" s="61"/>
      <c r="E893" s="85"/>
      <c r="F893" s="85"/>
      <c r="G893" s="85"/>
      <c r="H893" s="85"/>
      <c r="I893" s="85"/>
      <c r="J893" s="92" t="str">
        <f t="shared" si="13"/>
        <v/>
      </c>
    </row>
    <row r="894" spans="1:10" ht="12.75" x14ac:dyDescent="0.2">
      <c r="A894" s="75">
        <v>885</v>
      </c>
      <c r="B894" s="63"/>
      <c r="C894" s="60"/>
      <c r="D894" s="61"/>
      <c r="E894" s="85"/>
      <c r="F894" s="85"/>
      <c r="G894" s="85"/>
      <c r="H894" s="85"/>
      <c r="I894" s="85"/>
      <c r="J894" s="92" t="str">
        <f t="shared" si="13"/>
        <v/>
      </c>
    </row>
    <row r="895" spans="1:10" ht="12.75" x14ac:dyDescent="0.2">
      <c r="A895" s="75">
        <v>886</v>
      </c>
      <c r="B895" s="63"/>
      <c r="C895" s="60"/>
      <c r="D895" s="61"/>
      <c r="E895" s="85"/>
      <c r="F895" s="85"/>
      <c r="G895" s="85"/>
      <c r="H895" s="85"/>
      <c r="I895" s="85"/>
      <c r="J895" s="92" t="str">
        <f t="shared" si="13"/>
        <v/>
      </c>
    </row>
    <row r="896" spans="1:10" ht="12.75" x14ac:dyDescent="0.2">
      <c r="A896" s="75">
        <v>887</v>
      </c>
      <c r="B896" s="63"/>
      <c r="C896" s="60"/>
      <c r="D896" s="61"/>
      <c r="E896" s="85"/>
      <c r="F896" s="85"/>
      <c r="G896" s="85"/>
      <c r="H896" s="85"/>
      <c r="I896" s="85"/>
      <c r="J896" s="92" t="str">
        <f t="shared" si="13"/>
        <v/>
      </c>
    </row>
    <row r="897" spans="1:10" ht="12.75" x14ac:dyDescent="0.2">
      <c r="A897" s="75">
        <v>888</v>
      </c>
      <c r="B897" s="63"/>
      <c r="C897" s="60"/>
      <c r="D897" s="61"/>
      <c r="E897" s="85"/>
      <c r="F897" s="85"/>
      <c r="G897" s="85"/>
      <c r="H897" s="85"/>
      <c r="I897" s="85"/>
      <c r="J897" s="92" t="str">
        <f t="shared" si="13"/>
        <v/>
      </c>
    </row>
    <row r="898" spans="1:10" ht="12.75" x14ac:dyDescent="0.2">
      <c r="A898" s="75">
        <v>889</v>
      </c>
      <c r="B898" s="63"/>
      <c r="C898" s="60"/>
      <c r="D898" s="61"/>
      <c r="E898" s="85"/>
      <c r="F898" s="85"/>
      <c r="G898" s="85"/>
      <c r="H898" s="85"/>
      <c r="I898" s="85"/>
      <c r="J898" s="92" t="str">
        <f t="shared" si="13"/>
        <v/>
      </c>
    </row>
    <row r="899" spans="1:10" ht="12.75" x14ac:dyDescent="0.2">
      <c r="A899" s="75">
        <v>890</v>
      </c>
      <c r="B899" s="63"/>
      <c r="C899" s="60"/>
      <c r="D899" s="61"/>
      <c r="E899" s="85"/>
      <c r="F899" s="85"/>
      <c r="G899" s="85"/>
      <c r="H899" s="85"/>
      <c r="I899" s="85"/>
      <c r="J899" s="92" t="str">
        <f t="shared" si="13"/>
        <v/>
      </c>
    </row>
    <row r="900" spans="1:10" ht="12.75" x14ac:dyDescent="0.2">
      <c r="A900" s="75">
        <v>891</v>
      </c>
      <c r="B900" s="63"/>
      <c r="C900" s="60"/>
      <c r="D900" s="61"/>
      <c r="E900" s="85"/>
      <c r="F900" s="85"/>
      <c r="G900" s="85"/>
      <c r="H900" s="85"/>
      <c r="I900" s="85"/>
      <c r="J900" s="92" t="str">
        <f t="shared" si="13"/>
        <v/>
      </c>
    </row>
    <row r="901" spans="1:10" ht="12.75" x14ac:dyDescent="0.2">
      <c r="A901" s="75">
        <v>892</v>
      </c>
      <c r="B901" s="63"/>
      <c r="C901" s="60"/>
      <c r="D901" s="61"/>
      <c r="E901" s="85"/>
      <c r="F901" s="85"/>
      <c r="G901" s="85"/>
      <c r="H901" s="85"/>
      <c r="I901" s="85"/>
      <c r="J901" s="92" t="str">
        <f t="shared" si="13"/>
        <v/>
      </c>
    </row>
    <row r="902" spans="1:10" ht="12.75" x14ac:dyDescent="0.2">
      <c r="A902" s="75">
        <v>893</v>
      </c>
      <c r="B902" s="63"/>
      <c r="C902" s="60"/>
      <c r="D902" s="61"/>
      <c r="E902" s="85"/>
      <c r="F902" s="85"/>
      <c r="G902" s="85"/>
      <c r="H902" s="85"/>
      <c r="I902" s="85"/>
      <c r="J902" s="92" t="str">
        <f t="shared" si="13"/>
        <v/>
      </c>
    </row>
    <row r="903" spans="1:10" ht="12.75" x14ac:dyDescent="0.2">
      <c r="A903" s="75">
        <v>894</v>
      </c>
      <c r="B903" s="63"/>
      <c r="C903" s="60"/>
      <c r="D903" s="61"/>
      <c r="E903" s="85"/>
      <c r="F903" s="85"/>
      <c r="G903" s="85"/>
      <c r="H903" s="85"/>
      <c r="I903" s="85"/>
      <c r="J903" s="92" t="str">
        <f t="shared" si="13"/>
        <v/>
      </c>
    </row>
    <row r="904" spans="1:10" ht="12.75" x14ac:dyDescent="0.2">
      <c r="A904" s="75">
        <v>895</v>
      </c>
      <c r="B904" s="63"/>
      <c r="C904" s="60"/>
      <c r="D904" s="61"/>
      <c r="E904" s="85"/>
      <c r="F904" s="85"/>
      <c r="G904" s="85"/>
      <c r="H904" s="85"/>
      <c r="I904" s="85"/>
      <c r="J904" s="92" t="str">
        <f t="shared" si="13"/>
        <v/>
      </c>
    </row>
    <row r="905" spans="1:10" ht="12.75" x14ac:dyDescent="0.2">
      <c r="A905" s="75">
        <v>896</v>
      </c>
      <c r="B905" s="63"/>
      <c r="C905" s="60"/>
      <c r="D905" s="61"/>
      <c r="E905" s="85"/>
      <c r="F905" s="85"/>
      <c r="G905" s="85"/>
      <c r="H905" s="85"/>
      <c r="I905" s="85"/>
      <c r="J905" s="92" t="str">
        <f t="shared" si="13"/>
        <v/>
      </c>
    </row>
    <row r="906" spans="1:10" ht="12.75" x14ac:dyDescent="0.2">
      <c r="A906" s="75">
        <v>897</v>
      </c>
      <c r="B906" s="63"/>
      <c r="C906" s="60"/>
      <c r="D906" s="61"/>
      <c r="E906" s="85"/>
      <c r="F906" s="85"/>
      <c r="G906" s="85"/>
      <c r="H906" s="85"/>
      <c r="I906" s="85"/>
      <c r="J906" s="92" t="str">
        <f t="shared" si="13"/>
        <v/>
      </c>
    </row>
    <row r="907" spans="1:10" ht="12.75" x14ac:dyDescent="0.2">
      <c r="A907" s="75">
        <v>898</v>
      </c>
      <c r="B907" s="63"/>
      <c r="C907" s="60"/>
      <c r="D907" s="61"/>
      <c r="E907" s="85"/>
      <c r="F907" s="85"/>
      <c r="G907" s="85"/>
      <c r="H907" s="85"/>
      <c r="I907" s="85"/>
      <c r="J907" s="92" t="str">
        <f t="shared" ref="J907:J970" si="14">IF(B907="","",IF(OR(E907&gt;14,F907&gt;14,G907&gt;14,H907&gt;14,I907&gt;14),"Eligible","Not Eligible"))</f>
        <v/>
      </c>
    </row>
    <row r="908" spans="1:10" ht="12.75" x14ac:dyDescent="0.2">
      <c r="A908" s="75">
        <v>899</v>
      </c>
      <c r="B908" s="63"/>
      <c r="C908" s="60"/>
      <c r="D908" s="61"/>
      <c r="E908" s="85"/>
      <c r="F908" s="85"/>
      <c r="G908" s="85"/>
      <c r="H908" s="85"/>
      <c r="I908" s="85"/>
      <c r="J908" s="92" t="str">
        <f t="shared" si="14"/>
        <v/>
      </c>
    </row>
    <row r="909" spans="1:10" ht="12.75" x14ac:dyDescent="0.2">
      <c r="A909" s="75">
        <v>900</v>
      </c>
      <c r="B909" s="63"/>
      <c r="C909" s="60"/>
      <c r="D909" s="61"/>
      <c r="E909" s="85"/>
      <c r="F909" s="85"/>
      <c r="G909" s="85"/>
      <c r="H909" s="85"/>
      <c r="I909" s="85"/>
      <c r="J909" s="92" t="str">
        <f t="shared" si="14"/>
        <v/>
      </c>
    </row>
    <row r="910" spans="1:10" ht="12.75" x14ac:dyDescent="0.2">
      <c r="A910" s="75">
        <v>901</v>
      </c>
      <c r="B910" s="63"/>
      <c r="C910" s="60"/>
      <c r="D910" s="61"/>
      <c r="E910" s="85"/>
      <c r="F910" s="85"/>
      <c r="G910" s="85"/>
      <c r="H910" s="85"/>
      <c r="I910" s="85"/>
      <c r="J910" s="92" t="str">
        <f t="shared" si="14"/>
        <v/>
      </c>
    </row>
    <row r="911" spans="1:10" ht="12.75" x14ac:dyDescent="0.2">
      <c r="A911" s="75">
        <v>902</v>
      </c>
      <c r="B911" s="63"/>
      <c r="C911" s="60"/>
      <c r="D911" s="61"/>
      <c r="E911" s="85"/>
      <c r="F911" s="85"/>
      <c r="G911" s="85"/>
      <c r="H911" s="85"/>
      <c r="I911" s="85"/>
      <c r="J911" s="92" t="str">
        <f t="shared" si="14"/>
        <v/>
      </c>
    </row>
    <row r="912" spans="1:10" ht="12.75" x14ac:dyDescent="0.2">
      <c r="A912" s="75">
        <v>903</v>
      </c>
      <c r="B912" s="63"/>
      <c r="C912" s="60"/>
      <c r="D912" s="61"/>
      <c r="E912" s="85"/>
      <c r="F912" s="85"/>
      <c r="G912" s="85"/>
      <c r="H912" s="85"/>
      <c r="I912" s="85"/>
      <c r="J912" s="92" t="str">
        <f t="shared" si="14"/>
        <v/>
      </c>
    </row>
    <row r="913" spans="1:10" ht="12.75" x14ac:dyDescent="0.2">
      <c r="A913" s="75">
        <v>904</v>
      </c>
      <c r="B913" s="63"/>
      <c r="C913" s="60"/>
      <c r="D913" s="61"/>
      <c r="E913" s="85"/>
      <c r="F913" s="85"/>
      <c r="G913" s="85"/>
      <c r="H913" s="85"/>
      <c r="I913" s="85"/>
      <c r="J913" s="92" t="str">
        <f t="shared" si="14"/>
        <v/>
      </c>
    </row>
    <row r="914" spans="1:10" ht="12.75" x14ac:dyDescent="0.2">
      <c r="A914" s="75">
        <v>905</v>
      </c>
      <c r="B914" s="63"/>
      <c r="C914" s="60"/>
      <c r="D914" s="61"/>
      <c r="E914" s="85"/>
      <c r="F914" s="85"/>
      <c r="G914" s="85"/>
      <c r="H914" s="85"/>
      <c r="I914" s="85"/>
      <c r="J914" s="92" t="str">
        <f t="shared" si="14"/>
        <v/>
      </c>
    </row>
    <row r="915" spans="1:10" ht="12.75" x14ac:dyDescent="0.2">
      <c r="A915" s="75">
        <v>906</v>
      </c>
      <c r="B915" s="63"/>
      <c r="C915" s="60"/>
      <c r="D915" s="61"/>
      <c r="E915" s="85"/>
      <c r="F915" s="85"/>
      <c r="G915" s="85"/>
      <c r="H915" s="85"/>
      <c r="I915" s="85"/>
      <c r="J915" s="92" t="str">
        <f t="shared" si="14"/>
        <v/>
      </c>
    </row>
    <row r="916" spans="1:10" ht="12.75" x14ac:dyDescent="0.2">
      <c r="A916" s="75">
        <v>907</v>
      </c>
      <c r="B916" s="63"/>
      <c r="C916" s="60"/>
      <c r="D916" s="61"/>
      <c r="E916" s="85"/>
      <c r="F916" s="85"/>
      <c r="G916" s="85"/>
      <c r="H916" s="85"/>
      <c r="I916" s="85"/>
      <c r="J916" s="92" t="str">
        <f t="shared" si="14"/>
        <v/>
      </c>
    </row>
    <row r="917" spans="1:10" ht="12.75" x14ac:dyDescent="0.2">
      <c r="A917" s="75">
        <v>908</v>
      </c>
      <c r="B917" s="63"/>
      <c r="C917" s="60"/>
      <c r="D917" s="61"/>
      <c r="E917" s="85"/>
      <c r="F917" s="85"/>
      <c r="G917" s="85"/>
      <c r="H917" s="85"/>
      <c r="I917" s="85"/>
      <c r="J917" s="92" t="str">
        <f t="shared" si="14"/>
        <v/>
      </c>
    </row>
    <row r="918" spans="1:10" ht="12.75" x14ac:dyDescent="0.2">
      <c r="A918" s="75">
        <v>909</v>
      </c>
      <c r="B918" s="63"/>
      <c r="C918" s="60"/>
      <c r="D918" s="61"/>
      <c r="E918" s="85"/>
      <c r="F918" s="85"/>
      <c r="G918" s="85"/>
      <c r="H918" s="85"/>
      <c r="I918" s="85"/>
      <c r="J918" s="92" t="str">
        <f t="shared" si="14"/>
        <v/>
      </c>
    </row>
    <row r="919" spans="1:10" ht="12.75" x14ac:dyDescent="0.2">
      <c r="A919" s="75">
        <v>910</v>
      </c>
      <c r="B919" s="63"/>
      <c r="C919" s="60"/>
      <c r="D919" s="61"/>
      <c r="E919" s="85"/>
      <c r="F919" s="85"/>
      <c r="G919" s="85"/>
      <c r="H919" s="85"/>
      <c r="I919" s="85"/>
      <c r="J919" s="92" t="str">
        <f t="shared" si="14"/>
        <v/>
      </c>
    </row>
    <row r="920" spans="1:10" ht="12.75" x14ac:dyDescent="0.2">
      <c r="A920" s="75">
        <v>911</v>
      </c>
      <c r="B920" s="63"/>
      <c r="C920" s="60"/>
      <c r="D920" s="61"/>
      <c r="E920" s="85"/>
      <c r="F920" s="85"/>
      <c r="G920" s="85"/>
      <c r="H920" s="85"/>
      <c r="I920" s="85"/>
      <c r="J920" s="92" t="str">
        <f t="shared" si="14"/>
        <v/>
      </c>
    </row>
    <row r="921" spans="1:10" ht="12.75" x14ac:dyDescent="0.2">
      <c r="A921" s="75">
        <v>912</v>
      </c>
      <c r="B921" s="63"/>
      <c r="C921" s="60"/>
      <c r="D921" s="61"/>
      <c r="E921" s="85"/>
      <c r="F921" s="85"/>
      <c r="G921" s="85"/>
      <c r="H921" s="85"/>
      <c r="I921" s="85"/>
      <c r="J921" s="92" t="str">
        <f t="shared" si="14"/>
        <v/>
      </c>
    </row>
    <row r="922" spans="1:10" ht="12.75" x14ac:dyDescent="0.2">
      <c r="A922" s="75">
        <v>913</v>
      </c>
      <c r="B922" s="63"/>
      <c r="C922" s="60"/>
      <c r="D922" s="61"/>
      <c r="E922" s="85"/>
      <c r="F922" s="85"/>
      <c r="G922" s="85"/>
      <c r="H922" s="85"/>
      <c r="I922" s="85"/>
      <c r="J922" s="92" t="str">
        <f t="shared" si="14"/>
        <v/>
      </c>
    </row>
    <row r="923" spans="1:10" ht="12.75" x14ac:dyDescent="0.2">
      <c r="A923" s="75">
        <v>914</v>
      </c>
      <c r="B923" s="63"/>
      <c r="C923" s="60"/>
      <c r="D923" s="61"/>
      <c r="E923" s="85"/>
      <c r="F923" s="85"/>
      <c r="G923" s="85"/>
      <c r="H923" s="85"/>
      <c r="I923" s="85"/>
      <c r="J923" s="92" t="str">
        <f t="shared" si="14"/>
        <v/>
      </c>
    </row>
    <row r="924" spans="1:10" ht="12.75" x14ac:dyDescent="0.2">
      <c r="A924" s="75">
        <v>915</v>
      </c>
      <c r="B924" s="63"/>
      <c r="C924" s="60"/>
      <c r="D924" s="61"/>
      <c r="E924" s="85"/>
      <c r="F924" s="85"/>
      <c r="G924" s="85"/>
      <c r="H924" s="85"/>
      <c r="I924" s="85"/>
      <c r="J924" s="92" t="str">
        <f t="shared" si="14"/>
        <v/>
      </c>
    </row>
    <row r="925" spans="1:10" ht="12.75" x14ac:dyDescent="0.2">
      <c r="A925" s="75">
        <v>916</v>
      </c>
      <c r="B925" s="63"/>
      <c r="C925" s="60"/>
      <c r="D925" s="61"/>
      <c r="E925" s="85"/>
      <c r="F925" s="85"/>
      <c r="G925" s="85"/>
      <c r="H925" s="85"/>
      <c r="I925" s="85"/>
      <c r="J925" s="92" t="str">
        <f t="shared" si="14"/>
        <v/>
      </c>
    </row>
    <row r="926" spans="1:10" ht="12.75" x14ac:dyDescent="0.2">
      <c r="A926" s="75">
        <v>917</v>
      </c>
      <c r="B926" s="63"/>
      <c r="C926" s="60"/>
      <c r="D926" s="61"/>
      <c r="E926" s="85"/>
      <c r="F926" s="85"/>
      <c r="G926" s="85"/>
      <c r="H926" s="85"/>
      <c r="I926" s="85"/>
      <c r="J926" s="92" t="str">
        <f t="shared" si="14"/>
        <v/>
      </c>
    </row>
    <row r="927" spans="1:10" ht="12.75" x14ac:dyDescent="0.2">
      <c r="A927" s="75">
        <v>918</v>
      </c>
      <c r="B927" s="63"/>
      <c r="C927" s="60"/>
      <c r="D927" s="61"/>
      <c r="E927" s="85"/>
      <c r="F927" s="85"/>
      <c r="G927" s="85"/>
      <c r="H927" s="85"/>
      <c r="I927" s="85"/>
      <c r="J927" s="92" t="str">
        <f t="shared" si="14"/>
        <v/>
      </c>
    </row>
    <row r="928" spans="1:10" ht="12.75" x14ac:dyDescent="0.2">
      <c r="A928" s="75">
        <v>919</v>
      </c>
      <c r="B928" s="63"/>
      <c r="C928" s="60"/>
      <c r="D928" s="61"/>
      <c r="E928" s="85"/>
      <c r="F928" s="85"/>
      <c r="G928" s="85"/>
      <c r="H928" s="85"/>
      <c r="I928" s="85"/>
      <c r="J928" s="92" t="str">
        <f t="shared" si="14"/>
        <v/>
      </c>
    </row>
    <row r="929" spans="1:10" ht="12.75" x14ac:dyDescent="0.2">
      <c r="A929" s="75">
        <v>920</v>
      </c>
      <c r="B929" s="63"/>
      <c r="C929" s="60"/>
      <c r="D929" s="61"/>
      <c r="E929" s="85"/>
      <c r="F929" s="85"/>
      <c r="G929" s="85"/>
      <c r="H929" s="85"/>
      <c r="I929" s="85"/>
      <c r="J929" s="92" t="str">
        <f t="shared" si="14"/>
        <v/>
      </c>
    </row>
    <row r="930" spans="1:10" ht="12.75" x14ac:dyDescent="0.2">
      <c r="A930" s="75">
        <v>921</v>
      </c>
      <c r="B930" s="63"/>
      <c r="C930" s="60"/>
      <c r="D930" s="61"/>
      <c r="E930" s="85"/>
      <c r="F930" s="85"/>
      <c r="G930" s="85"/>
      <c r="H930" s="85"/>
      <c r="I930" s="85"/>
      <c r="J930" s="92" t="str">
        <f t="shared" si="14"/>
        <v/>
      </c>
    </row>
    <row r="931" spans="1:10" ht="12.75" x14ac:dyDescent="0.2">
      <c r="A931" s="75">
        <v>922</v>
      </c>
      <c r="B931" s="63"/>
      <c r="C931" s="60"/>
      <c r="D931" s="61"/>
      <c r="E931" s="85"/>
      <c r="F931" s="85"/>
      <c r="G931" s="85"/>
      <c r="H931" s="85"/>
      <c r="I931" s="85"/>
      <c r="J931" s="92" t="str">
        <f t="shared" si="14"/>
        <v/>
      </c>
    </row>
    <row r="932" spans="1:10" ht="12.75" x14ac:dyDescent="0.2">
      <c r="A932" s="75">
        <v>923</v>
      </c>
      <c r="B932" s="63"/>
      <c r="C932" s="60"/>
      <c r="D932" s="61"/>
      <c r="E932" s="85"/>
      <c r="F932" s="85"/>
      <c r="G932" s="85"/>
      <c r="H932" s="85"/>
      <c r="I932" s="85"/>
      <c r="J932" s="92" t="str">
        <f t="shared" si="14"/>
        <v/>
      </c>
    </row>
    <row r="933" spans="1:10" ht="12.75" x14ac:dyDescent="0.2">
      <c r="A933" s="75">
        <v>924</v>
      </c>
      <c r="B933" s="63"/>
      <c r="C933" s="60"/>
      <c r="D933" s="61"/>
      <c r="E933" s="85"/>
      <c r="F933" s="85"/>
      <c r="G933" s="85"/>
      <c r="H933" s="85"/>
      <c r="I933" s="85"/>
      <c r="J933" s="92" t="str">
        <f t="shared" si="14"/>
        <v/>
      </c>
    </row>
    <row r="934" spans="1:10" ht="12.75" x14ac:dyDescent="0.2">
      <c r="A934" s="75">
        <v>925</v>
      </c>
      <c r="B934" s="63"/>
      <c r="C934" s="60"/>
      <c r="D934" s="61"/>
      <c r="E934" s="85"/>
      <c r="F934" s="85"/>
      <c r="G934" s="85"/>
      <c r="H934" s="85"/>
      <c r="I934" s="85"/>
      <c r="J934" s="92" t="str">
        <f t="shared" si="14"/>
        <v/>
      </c>
    </row>
    <row r="935" spans="1:10" ht="12.75" x14ac:dyDescent="0.2">
      <c r="A935" s="75">
        <v>926</v>
      </c>
      <c r="B935" s="63"/>
      <c r="C935" s="60"/>
      <c r="D935" s="61"/>
      <c r="E935" s="85"/>
      <c r="F935" s="85"/>
      <c r="G935" s="85"/>
      <c r="H935" s="85"/>
      <c r="I935" s="85"/>
      <c r="J935" s="92" t="str">
        <f t="shared" si="14"/>
        <v/>
      </c>
    </row>
    <row r="936" spans="1:10" ht="12.75" x14ac:dyDescent="0.2">
      <c r="A936" s="75">
        <v>927</v>
      </c>
      <c r="B936" s="63"/>
      <c r="C936" s="60"/>
      <c r="D936" s="61"/>
      <c r="E936" s="85"/>
      <c r="F936" s="85"/>
      <c r="G936" s="85"/>
      <c r="H936" s="85"/>
      <c r="I936" s="85"/>
      <c r="J936" s="92" t="str">
        <f t="shared" si="14"/>
        <v/>
      </c>
    </row>
    <row r="937" spans="1:10" ht="12.75" x14ac:dyDescent="0.2">
      <c r="A937" s="75">
        <v>928</v>
      </c>
      <c r="B937" s="63"/>
      <c r="C937" s="60"/>
      <c r="D937" s="61"/>
      <c r="E937" s="85"/>
      <c r="F937" s="85"/>
      <c r="G937" s="85"/>
      <c r="H937" s="85"/>
      <c r="I937" s="85"/>
      <c r="J937" s="92" t="str">
        <f t="shared" si="14"/>
        <v/>
      </c>
    </row>
    <row r="938" spans="1:10" ht="12.75" x14ac:dyDescent="0.2">
      <c r="A938" s="75">
        <v>929</v>
      </c>
      <c r="B938" s="63"/>
      <c r="C938" s="60"/>
      <c r="D938" s="61"/>
      <c r="E938" s="85"/>
      <c r="F938" s="85"/>
      <c r="G938" s="85"/>
      <c r="H938" s="85"/>
      <c r="I938" s="85"/>
      <c r="J938" s="92" t="str">
        <f t="shared" si="14"/>
        <v/>
      </c>
    </row>
    <row r="939" spans="1:10" ht="12.75" x14ac:dyDescent="0.2">
      <c r="A939" s="75">
        <v>930</v>
      </c>
      <c r="B939" s="63"/>
      <c r="C939" s="60"/>
      <c r="D939" s="61"/>
      <c r="E939" s="85"/>
      <c r="F939" s="85"/>
      <c r="G939" s="85"/>
      <c r="H939" s="85"/>
      <c r="I939" s="85"/>
      <c r="J939" s="92" t="str">
        <f t="shared" si="14"/>
        <v/>
      </c>
    </row>
    <row r="940" spans="1:10" ht="12.75" x14ac:dyDescent="0.2">
      <c r="A940" s="75">
        <v>931</v>
      </c>
      <c r="B940" s="63"/>
      <c r="C940" s="60"/>
      <c r="D940" s="61"/>
      <c r="E940" s="85"/>
      <c r="F940" s="85"/>
      <c r="G940" s="85"/>
      <c r="H940" s="85"/>
      <c r="I940" s="85"/>
      <c r="J940" s="92" t="str">
        <f t="shared" si="14"/>
        <v/>
      </c>
    </row>
    <row r="941" spans="1:10" ht="12.75" x14ac:dyDescent="0.2">
      <c r="A941" s="75">
        <v>932</v>
      </c>
      <c r="B941" s="63"/>
      <c r="C941" s="60"/>
      <c r="D941" s="61"/>
      <c r="E941" s="85"/>
      <c r="F941" s="85"/>
      <c r="G941" s="85"/>
      <c r="H941" s="85"/>
      <c r="I941" s="85"/>
      <c r="J941" s="92" t="str">
        <f t="shared" si="14"/>
        <v/>
      </c>
    </row>
    <row r="942" spans="1:10" ht="12.75" x14ac:dyDescent="0.2">
      <c r="A942" s="75">
        <v>933</v>
      </c>
      <c r="B942" s="63"/>
      <c r="C942" s="60"/>
      <c r="D942" s="61"/>
      <c r="E942" s="85"/>
      <c r="F942" s="85"/>
      <c r="G942" s="85"/>
      <c r="H942" s="85"/>
      <c r="I942" s="85"/>
      <c r="J942" s="92" t="str">
        <f t="shared" si="14"/>
        <v/>
      </c>
    </row>
    <row r="943" spans="1:10" ht="12.75" x14ac:dyDescent="0.2">
      <c r="A943" s="75">
        <v>934</v>
      </c>
      <c r="B943" s="63"/>
      <c r="C943" s="60"/>
      <c r="D943" s="61"/>
      <c r="E943" s="85"/>
      <c r="F943" s="85"/>
      <c r="G943" s="85"/>
      <c r="H943" s="85"/>
      <c r="I943" s="85"/>
      <c r="J943" s="92" t="str">
        <f t="shared" si="14"/>
        <v/>
      </c>
    </row>
    <row r="944" spans="1:10" ht="12.75" x14ac:dyDescent="0.2">
      <c r="A944" s="75">
        <v>935</v>
      </c>
      <c r="B944" s="63"/>
      <c r="C944" s="60"/>
      <c r="D944" s="61"/>
      <c r="E944" s="85"/>
      <c r="F944" s="85"/>
      <c r="G944" s="85"/>
      <c r="H944" s="85"/>
      <c r="I944" s="85"/>
      <c r="J944" s="92" t="str">
        <f t="shared" si="14"/>
        <v/>
      </c>
    </row>
    <row r="945" spans="1:10" ht="12.75" x14ac:dyDescent="0.2">
      <c r="A945" s="75">
        <v>936</v>
      </c>
      <c r="B945" s="63"/>
      <c r="C945" s="60"/>
      <c r="D945" s="61"/>
      <c r="E945" s="85"/>
      <c r="F945" s="85"/>
      <c r="G945" s="85"/>
      <c r="H945" s="85"/>
      <c r="I945" s="85"/>
      <c r="J945" s="92" t="str">
        <f t="shared" si="14"/>
        <v/>
      </c>
    </row>
    <row r="946" spans="1:10" ht="12.75" x14ac:dyDescent="0.2">
      <c r="A946" s="75">
        <v>937</v>
      </c>
      <c r="B946" s="63"/>
      <c r="C946" s="60"/>
      <c r="D946" s="61"/>
      <c r="E946" s="85"/>
      <c r="F946" s="85"/>
      <c r="G946" s="85"/>
      <c r="H946" s="85"/>
      <c r="I946" s="85"/>
      <c r="J946" s="92" t="str">
        <f t="shared" si="14"/>
        <v/>
      </c>
    </row>
    <row r="947" spans="1:10" ht="12.75" x14ac:dyDescent="0.2">
      <c r="A947" s="75">
        <v>938</v>
      </c>
      <c r="B947" s="63"/>
      <c r="C947" s="60"/>
      <c r="D947" s="61"/>
      <c r="E947" s="85"/>
      <c r="F947" s="85"/>
      <c r="G947" s="85"/>
      <c r="H947" s="85"/>
      <c r="I947" s="85"/>
      <c r="J947" s="92" t="str">
        <f t="shared" si="14"/>
        <v/>
      </c>
    </row>
    <row r="948" spans="1:10" ht="12.75" x14ac:dyDescent="0.2">
      <c r="A948" s="75">
        <v>939</v>
      </c>
      <c r="B948" s="63"/>
      <c r="C948" s="60"/>
      <c r="D948" s="61"/>
      <c r="E948" s="85"/>
      <c r="F948" s="85"/>
      <c r="G948" s="85"/>
      <c r="H948" s="85"/>
      <c r="I948" s="85"/>
      <c r="J948" s="92" t="str">
        <f t="shared" si="14"/>
        <v/>
      </c>
    </row>
    <row r="949" spans="1:10" ht="12.75" x14ac:dyDescent="0.2">
      <c r="A949" s="75">
        <v>940</v>
      </c>
      <c r="B949" s="63"/>
      <c r="C949" s="60"/>
      <c r="D949" s="61"/>
      <c r="E949" s="85"/>
      <c r="F949" s="85"/>
      <c r="G949" s="85"/>
      <c r="H949" s="85"/>
      <c r="I949" s="85"/>
      <c r="J949" s="92" t="str">
        <f t="shared" si="14"/>
        <v/>
      </c>
    </row>
    <row r="950" spans="1:10" ht="12.75" x14ac:dyDescent="0.2">
      <c r="A950" s="75">
        <v>941</v>
      </c>
      <c r="B950" s="63"/>
      <c r="C950" s="60"/>
      <c r="D950" s="61"/>
      <c r="E950" s="85"/>
      <c r="F950" s="85"/>
      <c r="G950" s="85"/>
      <c r="H950" s="85"/>
      <c r="I950" s="85"/>
      <c r="J950" s="92" t="str">
        <f t="shared" si="14"/>
        <v/>
      </c>
    </row>
    <row r="951" spans="1:10" ht="12.75" x14ac:dyDescent="0.2">
      <c r="A951" s="75">
        <v>942</v>
      </c>
      <c r="B951" s="63"/>
      <c r="C951" s="60"/>
      <c r="D951" s="61"/>
      <c r="E951" s="85"/>
      <c r="F951" s="85"/>
      <c r="G951" s="85"/>
      <c r="H951" s="85"/>
      <c r="I951" s="85"/>
      <c r="J951" s="92" t="str">
        <f t="shared" si="14"/>
        <v/>
      </c>
    </row>
    <row r="952" spans="1:10" ht="12.75" x14ac:dyDescent="0.2">
      <c r="A952" s="75">
        <v>943</v>
      </c>
      <c r="B952" s="63"/>
      <c r="C952" s="60"/>
      <c r="D952" s="61"/>
      <c r="E952" s="85"/>
      <c r="F952" s="85"/>
      <c r="G952" s="85"/>
      <c r="H952" s="85"/>
      <c r="I952" s="85"/>
      <c r="J952" s="92" t="str">
        <f t="shared" si="14"/>
        <v/>
      </c>
    </row>
    <row r="953" spans="1:10" ht="12.75" x14ac:dyDescent="0.2">
      <c r="A953" s="75">
        <v>944</v>
      </c>
      <c r="B953" s="63"/>
      <c r="C953" s="60"/>
      <c r="D953" s="61"/>
      <c r="E953" s="85"/>
      <c r="F953" s="85"/>
      <c r="G953" s="85"/>
      <c r="H953" s="85"/>
      <c r="I953" s="85"/>
      <c r="J953" s="92" t="str">
        <f t="shared" si="14"/>
        <v/>
      </c>
    </row>
    <row r="954" spans="1:10" ht="12.75" x14ac:dyDescent="0.2">
      <c r="A954" s="75">
        <v>945</v>
      </c>
      <c r="B954" s="63"/>
      <c r="C954" s="60"/>
      <c r="D954" s="61"/>
      <c r="E954" s="85"/>
      <c r="F954" s="85"/>
      <c r="G954" s="85"/>
      <c r="H954" s="85"/>
      <c r="I954" s="85"/>
      <c r="J954" s="92" t="str">
        <f t="shared" si="14"/>
        <v/>
      </c>
    </row>
    <row r="955" spans="1:10" ht="12.75" x14ac:dyDescent="0.2">
      <c r="A955" s="75">
        <v>946</v>
      </c>
      <c r="B955" s="63"/>
      <c r="C955" s="60"/>
      <c r="D955" s="61"/>
      <c r="E955" s="85"/>
      <c r="F955" s="85"/>
      <c r="G955" s="85"/>
      <c r="H955" s="85"/>
      <c r="I955" s="85"/>
      <c r="J955" s="92" t="str">
        <f t="shared" si="14"/>
        <v/>
      </c>
    </row>
    <row r="956" spans="1:10" ht="12.75" x14ac:dyDescent="0.2">
      <c r="A956" s="75">
        <v>947</v>
      </c>
      <c r="B956" s="63"/>
      <c r="C956" s="60"/>
      <c r="D956" s="61"/>
      <c r="E956" s="85"/>
      <c r="F956" s="85"/>
      <c r="G956" s="85"/>
      <c r="H956" s="85"/>
      <c r="I956" s="85"/>
      <c r="J956" s="92" t="str">
        <f t="shared" si="14"/>
        <v/>
      </c>
    </row>
    <row r="957" spans="1:10" ht="12.75" x14ac:dyDescent="0.2">
      <c r="A957" s="75">
        <v>948</v>
      </c>
      <c r="B957" s="63"/>
      <c r="C957" s="60"/>
      <c r="D957" s="61"/>
      <c r="E957" s="85"/>
      <c r="F957" s="85"/>
      <c r="G957" s="85"/>
      <c r="H957" s="85"/>
      <c r="I957" s="85"/>
      <c r="J957" s="92" t="str">
        <f t="shared" si="14"/>
        <v/>
      </c>
    </row>
    <row r="958" spans="1:10" ht="12.75" x14ac:dyDescent="0.2">
      <c r="A958" s="75">
        <v>949</v>
      </c>
      <c r="B958" s="63"/>
      <c r="C958" s="60"/>
      <c r="D958" s="61"/>
      <c r="E958" s="85"/>
      <c r="F958" s="85"/>
      <c r="G958" s="85"/>
      <c r="H958" s="85"/>
      <c r="I958" s="85"/>
      <c r="J958" s="92" t="str">
        <f t="shared" si="14"/>
        <v/>
      </c>
    </row>
    <row r="959" spans="1:10" ht="12.75" x14ac:dyDescent="0.2">
      <c r="A959" s="75">
        <v>950</v>
      </c>
      <c r="B959" s="63"/>
      <c r="C959" s="60"/>
      <c r="D959" s="61"/>
      <c r="E959" s="85"/>
      <c r="F959" s="85"/>
      <c r="G959" s="85"/>
      <c r="H959" s="85"/>
      <c r="I959" s="85"/>
      <c r="J959" s="92" t="str">
        <f t="shared" si="14"/>
        <v/>
      </c>
    </row>
    <row r="960" spans="1:10" ht="12.75" x14ac:dyDescent="0.2">
      <c r="A960" s="75">
        <v>951</v>
      </c>
      <c r="B960" s="63"/>
      <c r="C960" s="60"/>
      <c r="D960" s="61"/>
      <c r="E960" s="85"/>
      <c r="F960" s="85"/>
      <c r="G960" s="85"/>
      <c r="H960" s="85"/>
      <c r="I960" s="85"/>
      <c r="J960" s="92" t="str">
        <f t="shared" si="14"/>
        <v/>
      </c>
    </row>
    <row r="961" spans="1:10" ht="12.75" x14ac:dyDescent="0.2">
      <c r="A961" s="75">
        <v>952</v>
      </c>
      <c r="B961" s="63"/>
      <c r="C961" s="60"/>
      <c r="D961" s="61"/>
      <c r="E961" s="85"/>
      <c r="F961" s="85"/>
      <c r="G961" s="85"/>
      <c r="H961" s="85"/>
      <c r="I961" s="85"/>
      <c r="J961" s="92" t="str">
        <f t="shared" si="14"/>
        <v/>
      </c>
    </row>
    <row r="962" spans="1:10" ht="12.75" x14ac:dyDescent="0.2">
      <c r="A962" s="75">
        <v>953</v>
      </c>
      <c r="B962" s="63"/>
      <c r="C962" s="60"/>
      <c r="D962" s="61"/>
      <c r="E962" s="85"/>
      <c r="F962" s="85"/>
      <c r="G962" s="85"/>
      <c r="H962" s="85"/>
      <c r="I962" s="85"/>
      <c r="J962" s="92" t="str">
        <f t="shared" si="14"/>
        <v/>
      </c>
    </row>
    <row r="963" spans="1:10" ht="12.75" x14ac:dyDescent="0.2">
      <c r="A963" s="75">
        <v>954</v>
      </c>
      <c r="B963" s="63"/>
      <c r="C963" s="60"/>
      <c r="D963" s="61"/>
      <c r="E963" s="85"/>
      <c r="F963" s="85"/>
      <c r="G963" s="85"/>
      <c r="H963" s="85"/>
      <c r="I963" s="85"/>
      <c r="J963" s="92" t="str">
        <f t="shared" si="14"/>
        <v/>
      </c>
    </row>
    <row r="964" spans="1:10" ht="12.75" x14ac:dyDescent="0.2">
      <c r="A964" s="75">
        <v>955</v>
      </c>
      <c r="B964" s="63"/>
      <c r="C964" s="60"/>
      <c r="D964" s="61"/>
      <c r="E964" s="85"/>
      <c r="F964" s="85"/>
      <c r="G964" s="85"/>
      <c r="H964" s="85"/>
      <c r="I964" s="85"/>
      <c r="J964" s="92" t="str">
        <f t="shared" si="14"/>
        <v/>
      </c>
    </row>
    <row r="965" spans="1:10" ht="12.75" x14ac:dyDescent="0.2">
      <c r="A965" s="75">
        <v>956</v>
      </c>
      <c r="B965" s="63"/>
      <c r="C965" s="60"/>
      <c r="D965" s="61"/>
      <c r="E965" s="85"/>
      <c r="F965" s="85"/>
      <c r="G965" s="85"/>
      <c r="H965" s="85"/>
      <c r="I965" s="85"/>
      <c r="J965" s="92" t="str">
        <f t="shared" si="14"/>
        <v/>
      </c>
    </row>
    <row r="966" spans="1:10" ht="12.75" x14ac:dyDescent="0.2">
      <c r="A966" s="75">
        <v>957</v>
      </c>
      <c r="B966" s="63"/>
      <c r="C966" s="60"/>
      <c r="D966" s="61"/>
      <c r="E966" s="85"/>
      <c r="F966" s="85"/>
      <c r="G966" s="85"/>
      <c r="H966" s="85"/>
      <c r="I966" s="85"/>
      <c r="J966" s="92" t="str">
        <f t="shared" si="14"/>
        <v/>
      </c>
    </row>
    <row r="967" spans="1:10" ht="12.75" x14ac:dyDescent="0.2">
      <c r="A967" s="75">
        <v>958</v>
      </c>
      <c r="B967" s="63"/>
      <c r="C967" s="60"/>
      <c r="D967" s="61"/>
      <c r="E967" s="85"/>
      <c r="F967" s="85"/>
      <c r="G967" s="85"/>
      <c r="H967" s="85"/>
      <c r="I967" s="85"/>
      <c r="J967" s="92" t="str">
        <f t="shared" si="14"/>
        <v/>
      </c>
    </row>
    <row r="968" spans="1:10" ht="12.75" x14ac:dyDescent="0.2">
      <c r="A968" s="75">
        <v>959</v>
      </c>
      <c r="B968" s="63"/>
      <c r="C968" s="60"/>
      <c r="D968" s="61"/>
      <c r="E968" s="85"/>
      <c r="F968" s="85"/>
      <c r="G968" s="85"/>
      <c r="H968" s="85"/>
      <c r="I968" s="85"/>
      <c r="J968" s="92" t="str">
        <f t="shared" si="14"/>
        <v/>
      </c>
    </row>
    <row r="969" spans="1:10" ht="12.75" x14ac:dyDescent="0.2">
      <c r="A969" s="75">
        <v>960</v>
      </c>
      <c r="B969" s="63"/>
      <c r="C969" s="60"/>
      <c r="D969" s="61"/>
      <c r="E969" s="85"/>
      <c r="F969" s="85"/>
      <c r="G969" s="85"/>
      <c r="H969" s="85"/>
      <c r="I969" s="85"/>
      <c r="J969" s="92" t="str">
        <f t="shared" si="14"/>
        <v/>
      </c>
    </row>
    <row r="970" spans="1:10" ht="12.75" x14ac:dyDescent="0.2">
      <c r="A970" s="75">
        <v>961</v>
      </c>
      <c r="B970" s="63"/>
      <c r="C970" s="60"/>
      <c r="D970" s="61"/>
      <c r="E970" s="85"/>
      <c r="F970" s="85"/>
      <c r="G970" s="85"/>
      <c r="H970" s="85"/>
      <c r="I970" s="85"/>
      <c r="J970" s="92" t="str">
        <f t="shared" si="14"/>
        <v/>
      </c>
    </row>
    <row r="971" spans="1:10" ht="12.75" x14ac:dyDescent="0.2">
      <c r="A971" s="75">
        <v>962</v>
      </c>
      <c r="B971" s="63"/>
      <c r="C971" s="60"/>
      <c r="D971" s="61"/>
      <c r="E971" s="85"/>
      <c r="F971" s="85"/>
      <c r="G971" s="85"/>
      <c r="H971" s="85"/>
      <c r="I971" s="85"/>
      <c r="J971" s="92" t="str">
        <f t="shared" ref="J971:J1001" si="15">IF(B971="","",IF(OR(E971&gt;14,F971&gt;14,G971&gt;14,H971&gt;14,I971&gt;14),"Eligible","Not Eligible"))</f>
        <v/>
      </c>
    </row>
    <row r="972" spans="1:10" ht="12.75" x14ac:dyDescent="0.2">
      <c r="A972" s="75">
        <v>963</v>
      </c>
      <c r="B972" s="63"/>
      <c r="C972" s="60"/>
      <c r="D972" s="61"/>
      <c r="E972" s="85"/>
      <c r="F972" s="85"/>
      <c r="G972" s="85"/>
      <c r="H972" s="85"/>
      <c r="I972" s="85"/>
      <c r="J972" s="92" t="str">
        <f t="shared" si="15"/>
        <v/>
      </c>
    </row>
    <row r="973" spans="1:10" ht="12.75" x14ac:dyDescent="0.2">
      <c r="A973" s="75">
        <v>964</v>
      </c>
      <c r="B973" s="63"/>
      <c r="C973" s="60"/>
      <c r="D973" s="61"/>
      <c r="E973" s="85"/>
      <c r="F973" s="85"/>
      <c r="G973" s="85"/>
      <c r="H973" s="85"/>
      <c r="I973" s="85"/>
      <c r="J973" s="92" t="str">
        <f t="shared" si="15"/>
        <v/>
      </c>
    </row>
    <row r="974" spans="1:10" ht="12.75" x14ac:dyDescent="0.2">
      <c r="A974" s="75">
        <v>965</v>
      </c>
      <c r="B974" s="63"/>
      <c r="C974" s="60"/>
      <c r="D974" s="61"/>
      <c r="E974" s="85"/>
      <c r="F974" s="85"/>
      <c r="G974" s="85"/>
      <c r="H974" s="85"/>
      <c r="I974" s="85"/>
      <c r="J974" s="92" t="str">
        <f t="shared" si="15"/>
        <v/>
      </c>
    </row>
    <row r="975" spans="1:10" ht="12.75" x14ac:dyDescent="0.2">
      <c r="A975" s="75">
        <v>966</v>
      </c>
      <c r="B975" s="63"/>
      <c r="C975" s="60"/>
      <c r="D975" s="61"/>
      <c r="E975" s="85"/>
      <c r="F975" s="85"/>
      <c r="G975" s="85"/>
      <c r="H975" s="85"/>
      <c r="I975" s="85"/>
      <c r="J975" s="92" t="str">
        <f t="shared" si="15"/>
        <v/>
      </c>
    </row>
    <row r="976" spans="1:10" ht="12.75" x14ac:dyDescent="0.2">
      <c r="A976" s="75">
        <v>967</v>
      </c>
      <c r="B976" s="63"/>
      <c r="C976" s="60"/>
      <c r="D976" s="61"/>
      <c r="E976" s="85"/>
      <c r="F976" s="85"/>
      <c r="G976" s="85"/>
      <c r="H976" s="85"/>
      <c r="I976" s="85"/>
      <c r="J976" s="92" t="str">
        <f t="shared" si="15"/>
        <v/>
      </c>
    </row>
    <row r="977" spans="1:10" ht="12.75" x14ac:dyDescent="0.2">
      <c r="A977" s="75">
        <v>968</v>
      </c>
      <c r="B977" s="63"/>
      <c r="C977" s="60"/>
      <c r="D977" s="61"/>
      <c r="E977" s="85"/>
      <c r="F977" s="85"/>
      <c r="G977" s="85"/>
      <c r="H977" s="85"/>
      <c r="I977" s="85"/>
      <c r="J977" s="92" t="str">
        <f t="shared" si="15"/>
        <v/>
      </c>
    </row>
    <row r="978" spans="1:10" ht="12.75" x14ac:dyDescent="0.2">
      <c r="A978" s="75">
        <v>969</v>
      </c>
      <c r="B978" s="63"/>
      <c r="C978" s="60"/>
      <c r="D978" s="61"/>
      <c r="E978" s="85"/>
      <c r="F978" s="85"/>
      <c r="G978" s="85"/>
      <c r="H978" s="85"/>
      <c r="I978" s="85"/>
      <c r="J978" s="92" t="str">
        <f t="shared" si="15"/>
        <v/>
      </c>
    </row>
    <row r="979" spans="1:10" ht="12.75" x14ac:dyDescent="0.2">
      <c r="A979" s="75">
        <v>970</v>
      </c>
      <c r="B979" s="63"/>
      <c r="C979" s="60"/>
      <c r="D979" s="61"/>
      <c r="E979" s="85"/>
      <c r="F979" s="85"/>
      <c r="G979" s="85"/>
      <c r="H979" s="85"/>
      <c r="I979" s="85"/>
      <c r="J979" s="92" t="str">
        <f t="shared" si="15"/>
        <v/>
      </c>
    </row>
    <row r="980" spans="1:10" ht="12.75" x14ac:dyDescent="0.2">
      <c r="A980" s="75">
        <v>971</v>
      </c>
      <c r="B980" s="63"/>
      <c r="C980" s="60"/>
      <c r="D980" s="61"/>
      <c r="E980" s="85"/>
      <c r="F980" s="85"/>
      <c r="G980" s="85"/>
      <c r="H980" s="85"/>
      <c r="I980" s="85"/>
      <c r="J980" s="92" t="str">
        <f t="shared" si="15"/>
        <v/>
      </c>
    </row>
    <row r="981" spans="1:10" ht="12.75" x14ac:dyDescent="0.2">
      <c r="A981" s="75">
        <v>972</v>
      </c>
      <c r="B981" s="63"/>
      <c r="C981" s="60"/>
      <c r="D981" s="61"/>
      <c r="E981" s="85"/>
      <c r="F981" s="85"/>
      <c r="G981" s="85"/>
      <c r="H981" s="85"/>
      <c r="I981" s="85"/>
      <c r="J981" s="92" t="str">
        <f t="shared" si="15"/>
        <v/>
      </c>
    </row>
    <row r="982" spans="1:10" ht="12.75" x14ac:dyDescent="0.2">
      <c r="A982" s="75">
        <v>973</v>
      </c>
      <c r="B982" s="63"/>
      <c r="C982" s="60"/>
      <c r="D982" s="61"/>
      <c r="E982" s="85"/>
      <c r="F982" s="85"/>
      <c r="G982" s="85"/>
      <c r="H982" s="85"/>
      <c r="I982" s="85"/>
      <c r="J982" s="92" t="str">
        <f t="shared" si="15"/>
        <v/>
      </c>
    </row>
    <row r="983" spans="1:10" ht="12.75" x14ac:dyDescent="0.2">
      <c r="A983" s="75">
        <v>974</v>
      </c>
      <c r="B983" s="63"/>
      <c r="C983" s="60"/>
      <c r="D983" s="61"/>
      <c r="E983" s="85"/>
      <c r="F983" s="85"/>
      <c r="G983" s="85"/>
      <c r="H983" s="85"/>
      <c r="I983" s="85"/>
      <c r="J983" s="92" t="str">
        <f t="shared" si="15"/>
        <v/>
      </c>
    </row>
    <row r="984" spans="1:10" ht="12.75" x14ac:dyDescent="0.2">
      <c r="A984" s="75">
        <v>975</v>
      </c>
      <c r="B984" s="63"/>
      <c r="C984" s="60"/>
      <c r="D984" s="61"/>
      <c r="E984" s="85"/>
      <c r="F984" s="85"/>
      <c r="G984" s="85"/>
      <c r="H984" s="85"/>
      <c r="I984" s="85"/>
      <c r="J984" s="92" t="str">
        <f t="shared" si="15"/>
        <v/>
      </c>
    </row>
    <row r="985" spans="1:10" ht="12.75" x14ac:dyDescent="0.2">
      <c r="A985" s="75">
        <v>976</v>
      </c>
      <c r="B985" s="63"/>
      <c r="C985" s="60"/>
      <c r="D985" s="61"/>
      <c r="E985" s="85"/>
      <c r="F985" s="85"/>
      <c r="G985" s="85"/>
      <c r="H985" s="85"/>
      <c r="I985" s="85"/>
      <c r="J985" s="92" t="str">
        <f t="shared" si="15"/>
        <v/>
      </c>
    </row>
    <row r="986" spans="1:10" ht="12.75" x14ac:dyDescent="0.2">
      <c r="A986" s="75">
        <v>977</v>
      </c>
      <c r="B986" s="63"/>
      <c r="C986" s="60"/>
      <c r="D986" s="61"/>
      <c r="E986" s="85"/>
      <c r="F986" s="85"/>
      <c r="G986" s="85"/>
      <c r="H986" s="85"/>
      <c r="I986" s="85"/>
      <c r="J986" s="92" t="str">
        <f t="shared" si="15"/>
        <v/>
      </c>
    </row>
    <row r="987" spans="1:10" ht="12.75" x14ac:dyDescent="0.2">
      <c r="A987" s="75">
        <v>978</v>
      </c>
      <c r="B987" s="63"/>
      <c r="C987" s="60"/>
      <c r="D987" s="61"/>
      <c r="E987" s="85"/>
      <c r="F987" s="85"/>
      <c r="G987" s="85"/>
      <c r="H987" s="85"/>
      <c r="I987" s="85"/>
      <c r="J987" s="92" t="str">
        <f t="shared" si="15"/>
        <v/>
      </c>
    </row>
    <row r="988" spans="1:10" ht="12.75" x14ac:dyDescent="0.2">
      <c r="A988" s="75">
        <v>979</v>
      </c>
      <c r="B988" s="63"/>
      <c r="C988" s="60"/>
      <c r="D988" s="61"/>
      <c r="E988" s="85"/>
      <c r="F988" s="85"/>
      <c r="G988" s="85"/>
      <c r="H988" s="85"/>
      <c r="I988" s="85"/>
      <c r="J988" s="92" t="str">
        <f t="shared" si="15"/>
        <v/>
      </c>
    </row>
    <row r="989" spans="1:10" ht="12.75" x14ac:dyDescent="0.2">
      <c r="A989" s="75">
        <v>980</v>
      </c>
      <c r="B989" s="63"/>
      <c r="C989" s="60"/>
      <c r="D989" s="61"/>
      <c r="E989" s="85"/>
      <c r="F989" s="85"/>
      <c r="G989" s="85"/>
      <c r="H989" s="85"/>
      <c r="I989" s="85"/>
      <c r="J989" s="92" t="str">
        <f t="shared" si="15"/>
        <v/>
      </c>
    </row>
    <row r="990" spans="1:10" ht="12.75" x14ac:dyDescent="0.2">
      <c r="A990" s="75">
        <v>981</v>
      </c>
      <c r="B990" s="63"/>
      <c r="C990" s="60"/>
      <c r="D990" s="61"/>
      <c r="E990" s="85"/>
      <c r="F990" s="85"/>
      <c r="G990" s="85"/>
      <c r="H990" s="85"/>
      <c r="I990" s="85"/>
      <c r="J990" s="92" t="str">
        <f t="shared" si="15"/>
        <v/>
      </c>
    </row>
    <row r="991" spans="1:10" ht="12.75" x14ac:dyDescent="0.2">
      <c r="A991" s="75">
        <v>982</v>
      </c>
      <c r="B991" s="63"/>
      <c r="C991" s="60"/>
      <c r="D991" s="61"/>
      <c r="E991" s="85"/>
      <c r="F991" s="85"/>
      <c r="G991" s="85"/>
      <c r="H991" s="85"/>
      <c r="I991" s="85"/>
      <c r="J991" s="92" t="str">
        <f t="shared" si="15"/>
        <v/>
      </c>
    </row>
    <row r="992" spans="1:10" ht="12.75" x14ac:dyDescent="0.2">
      <c r="A992" s="75">
        <v>983</v>
      </c>
      <c r="B992" s="63"/>
      <c r="C992" s="60"/>
      <c r="D992" s="61"/>
      <c r="E992" s="85"/>
      <c r="F992" s="85"/>
      <c r="G992" s="85"/>
      <c r="H992" s="85"/>
      <c r="I992" s="85"/>
      <c r="J992" s="92" t="str">
        <f t="shared" si="15"/>
        <v/>
      </c>
    </row>
    <row r="993" spans="1:10" ht="12.75" x14ac:dyDescent="0.2">
      <c r="A993" s="75">
        <v>984</v>
      </c>
      <c r="B993" s="63"/>
      <c r="C993" s="60"/>
      <c r="D993" s="61"/>
      <c r="E993" s="85"/>
      <c r="F993" s="85"/>
      <c r="G993" s="85"/>
      <c r="H993" s="85"/>
      <c r="I993" s="85"/>
      <c r="J993" s="92" t="str">
        <f t="shared" si="15"/>
        <v/>
      </c>
    </row>
    <row r="994" spans="1:10" ht="12.75" x14ac:dyDescent="0.2">
      <c r="A994" s="75">
        <v>985</v>
      </c>
      <c r="B994" s="63"/>
      <c r="C994" s="60"/>
      <c r="D994" s="61"/>
      <c r="E994" s="85"/>
      <c r="F994" s="85"/>
      <c r="G994" s="85"/>
      <c r="H994" s="85"/>
      <c r="I994" s="85"/>
      <c r="J994" s="92" t="str">
        <f t="shared" si="15"/>
        <v/>
      </c>
    </row>
    <row r="995" spans="1:10" ht="12.75" x14ac:dyDescent="0.2">
      <c r="A995" s="75">
        <v>986</v>
      </c>
      <c r="B995" s="63"/>
      <c r="C995" s="60"/>
      <c r="D995" s="61"/>
      <c r="E995" s="85"/>
      <c r="F995" s="85"/>
      <c r="G995" s="85"/>
      <c r="H995" s="85"/>
      <c r="I995" s="85"/>
      <c r="J995" s="92" t="str">
        <f t="shared" si="15"/>
        <v/>
      </c>
    </row>
    <row r="996" spans="1:10" ht="12.75" x14ac:dyDescent="0.2">
      <c r="A996" s="75">
        <v>987</v>
      </c>
      <c r="B996" s="63"/>
      <c r="C996" s="60"/>
      <c r="D996" s="61"/>
      <c r="E996" s="85"/>
      <c r="F996" s="85"/>
      <c r="G996" s="85"/>
      <c r="H996" s="85"/>
      <c r="I996" s="85"/>
      <c r="J996" s="92" t="str">
        <f t="shared" si="15"/>
        <v/>
      </c>
    </row>
    <row r="997" spans="1:10" ht="12.75" x14ac:dyDescent="0.2">
      <c r="A997" s="75">
        <v>988</v>
      </c>
      <c r="B997" s="63"/>
      <c r="C997" s="60"/>
      <c r="D997" s="61"/>
      <c r="E997" s="85"/>
      <c r="F997" s="85"/>
      <c r="G997" s="85"/>
      <c r="H997" s="85"/>
      <c r="I997" s="85"/>
      <c r="J997" s="92" t="str">
        <f t="shared" si="15"/>
        <v/>
      </c>
    </row>
    <row r="998" spans="1:10" ht="12.75" x14ac:dyDescent="0.2">
      <c r="A998" s="75">
        <v>989</v>
      </c>
      <c r="B998" s="63"/>
      <c r="C998" s="60"/>
      <c r="D998" s="61"/>
      <c r="E998" s="85"/>
      <c r="F998" s="85"/>
      <c r="G998" s="85"/>
      <c r="H998" s="85"/>
      <c r="I998" s="85"/>
      <c r="J998" s="92" t="str">
        <f t="shared" si="15"/>
        <v/>
      </c>
    </row>
    <row r="999" spans="1:10" ht="12.75" x14ac:dyDescent="0.2">
      <c r="A999" s="75">
        <v>990</v>
      </c>
      <c r="B999" s="63"/>
      <c r="C999" s="60"/>
      <c r="D999" s="61"/>
      <c r="E999" s="85"/>
      <c r="F999" s="85"/>
      <c r="G999" s="85"/>
      <c r="H999" s="85"/>
      <c r="I999" s="85"/>
      <c r="J999" s="92" t="str">
        <f t="shared" si="15"/>
        <v/>
      </c>
    </row>
    <row r="1000" spans="1:10" ht="12.75" x14ac:dyDescent="0.2">
      <c r="A1000" s="75">
        <v>991</v>
      </c>
      <c r="B1000" s="63"/>
      <c r="C1000" s="60"/>
      <c r="D1000" s="61"/>
      <c r="E1000" s="85"/>
      <c r="F1000" s="85"/>
      <c r="G1000" s="85"/>
      <c r="H1000" s="85"/>
      <c r="I1000" s="85"/>
      <c r="J1000" s="92" t="str">
        <f t="shared" si="15"/>
        <v/>
      </c>
    </row>
    <row r="1001" spans="1:10" ht="13.5" thickBot="1" x14ac:dyDescent="0.25">
      <c r="A1001" s="76">
        <v>992</v>
      </c>
      <c r="B1001" s="66"/>
      <c r="C1001" s="67"/>
      <c r="D1001" s="68"/>
      <c r="E1001" s="86"/>
      <c r="F1001" s="86"/>
      <c r="G1001" s="86"/>
      <c r="H1001" s="86"/>
      <c r="I1001" s="86"/>
      <c r="J1001" s="93" t="str">
        <f t="shared" si="15"/>
        <v/>
      </c>
    </row>
    <row r="1002" spans="1:10" ht="12.75" thickTop="1" x14ac:dyDescent="0.2"/>
  </sheetData>
  <mergeCells count="7">
    <mergeCell ref="J6:J9"/>
    <mergeCell ref="A1:J1"/>
    <mergeCell ref="A2:J2"/>
    <mergeCell ref="A4:A9"/>
    <mergeCell ref="D6:D9"/>
    <mergeCell ref="B5:B9"/>
    <mergeCell ref="C5:C9"/>
  </mergeCells>
  <phoneticPr fontId="7" type="noConversion"/>
  <dataValidations xWindow="306" yWindow="345" count="6">
    <dataValidation type="whole" operator="lessThanOrEqual" allowBlank="1" showInputMessage="1" showErrorMessage="1" errorTitle="Invalid Number" error="See Chapter PI 35.  Any individual pupil is limited to 270 minutes per day, Therefore, no single class may be longer than 270 minutes." sqref="J11:J1001">
      <formula1>270</formula1>
    </dataValidation>
    <dataValidation type="list" allowBlank="1" showInputMessage="1" showErrorMessage="1" errorTitle="Incorrect Entry" error="Unacceptable Entry.  " sqref="C10:C1001">
      <formula1>"4K,5K,1,2,3,4,5,6,7,8"</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0:D1001">
      <formula1>"A,C"</formula1>
    </dataValidation>
    <dataValidation type="whole" allowBlank="1" showInputMessage="1" showErrorMessage="1" errorTitle="Invalid Number" error="See Chapter PI 35.  Any individual pupil is limited to 270 minutes per day, Therefore, no single class may be longer than 270 minutes." sqref="E11:I1001">
      <formula1>0</formula1>
      <formula2>50</formula2>
    </dataValidation>
    <dataValidation operator="lessThanOrEqual" allowBlank="1" showInputMessage="1" showErrorMessage="1" errorTitle="Invalid Number" error="See Chapter PI 35.  Any individual pupil is limited to 270 minutes per day, Therefore, no single class may be longer than 270 minutes." sqref="J10"/>
    <dataValidation type="whole" allowBlank="1" showInputMessage="1" showErrorMessage="1" errorTitle="Invalid Number" error="The number of days in attendance must be a whole number." sqref="E10:I10">
      <formula1>0</formula1>
      <formula2>50</formula2>
    </dataValidation>
  </dataValidations>
  <printOptions gridLinesSet="0"/>
  <pageMargins left="0.4" right="0.4" top="0.6" bottom="0.53" header="0.35" footer="0.2"/>
  <pageSetup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0"/>
  <sheetViews>
    <sheetView showGridLines="0" zoomScaleNormal="100" workbookViewId="0">
      <pane xSplit="2" ySplit="17" topLeftCell="C18" activePane="bottomRight" state="frozen"/>
      <selection pane="topRight" activeCell="C1" sqref="C1"/>
      <selection pane="bottomLeft" activeCell="A14" sqref="A14"/>
      <selection pane="bottomRight" activeCell="A14" sqref="A14:IV14"/>
    </sheetView>
  </sheetViews>
  <sheetFormatPr defaultColWidth="9.140625" defaultRowHeight="12" x14ac:dyDescent="0.2"/>
  <cols>
    <col min="1" max="1" width="3.5703125" style="54" bestFit="1" customWidth="1"/>
    <col min="2" max="2" width="21.28515625" style="64" customWidth="1"/>
    <col min="3" max="3" width="9.42578125" style="55" customWidth="1"/>
    <col min="4" max="4" width="15" style="52" customWidth="1"/>
    <col min="5" max="5" width="11.28515625" style="52" customWidth="1"/>
    <col min="6" max="6" width="6.7109375" style="52" customWidth="1"/>
    <col min="7" max="7" width="8.5703125" style="52" customWidth="1"/>
    <col min="8" max="8" width="7.7109375" style="52" customWidth="1"/>
    <col min="9" max="9" width="7.28515625" style="52" customWidth="1"/>
    <col min="10" max="10" width="8.5703125" style="52" customWidth="1"/>
    <col min="11" max="11" width="7.7109375" style="52" customWidth="1"/>
    <col min="12" max="13" width="7.28515625" style="52" customWidth="1"/>
    <col min="14" max="14" width="13.5703125" style="88" customWidth="1"/>
    <col min="15" max="15" width="9.140625" style="52"/>
    <col min="16" max="16384" width="9.140625" style="51"/>
  </cols>
  <sheetData>
    <row r="1" spans="1:15" ht="12.75" x14ac:dyDescent="0.2">
      <c r="A1" s="96" t="str">
        <f>IF(ISBLANK(Cover!A5),"",(Cover!A5))</f>
        <v/>
      </c>
      <c r="B1" s="96"/>
      <c r="C1" s="96"/>
      <c r="D1" s="96"/>
      <c r="E1" s="96"/>
      <c r="F1" s="96"/>
      <c r="G1" s="96"/>
      <c r="H1" s="96"/>
      <c r="I1" s="96"/>
      <c r="J1" s="96"/>
      <c r="K1" s="96"/>
      <c r="L1" s="96"/>
      <c r="M1" s="96"/>
      <c r="N1" s="96"/>
    </row>
    <row r="2" spans="1:15" x14ac:dyDescent="0.2">
      <c r="A2" s="333" t="s">
        <v>71</v>
      </c>
      <c r="B2" s="333"/>
      <c r="C2" s="333"/>
      <c r="D2" s="333"/>
      <c r="E2" s="333"/>
      <c r="F2" s="333"/>
      <c r="G2" s="333"/>
      <c r="H2" s="333"/>
      <c r="I2" s="333"/>
      <c r="J2" s="333"/>
      <c r="K2" s="333"/>
      <c r="L2" s="333"/>
      <c r="M2" s="333"/>
      <c r="N2" s="333"/>
    </row>
    <row r="3" spans="1:15" ht="3" customHeight="1" thickBot="1" x14ac:dyDescent="0.25">
      <c r="A3" s="97"/>
      <c r="B3" s="98"/>
      <c r="C3" s="98"/>
      <c r="D3" s="98"/>
      <c r="E3" s="98"/>
      <c r="F3" s="98"/>
      <c r="G3" s="98"/>
      <c r="H3" s="98"/>
      <c r="I3" s="98"/>
      <c r="J3" s="98"/>
      <c r="K3" s="98"/>
      <c r="L3" s="98"/>
      <c r="M3" s="98"/>
      <c r="N3" s="99"/>
    </row>
    <row r="4" spans="1:15" ht="13.9" customHeight="1" thickTop="1" x14ac:dyDescent="0.2">
      <c r="A4" s="104"/>
      <c r="B4" s="105"/>
      <c r="C4" s="105"/>
      <c r="D4" s="105"/>
      <c r="E4" s="346" t="s">
        <v>78</v>
      </c>
      <c r="F4" s="346"/>
      <c r="G4" s="346"/>
      <c r="H4" s="346"/>
      <c r="I4" s="105"/>
      <c r="J4" s="105"/>
      <c r="K4" s="105"/>
      <c r="L4" s="105"/>
      <c r="M4" s="105"/>
      <c r="N4" s="105"/>
    </row>
    <row r="5" spans="1:15" s="110" customFormat="1" ht="26.45" customHeight="1" x14ac:dyDescent="0.2">
      <c r="A5" s="106"/>
      <c r="B5" s="353" t="s">
        <v>73</v>
      </c>
      <c r="C5" s="354"/>
      <c r="D5" s="353" t="s">
        <v>75</v>
      </c>
      <c r="E5" s="354"/>
      <c r="F5" s="354"/>
      <c r="G5" s="354"/>
      <c r="H5" s="355"/>
      <c r="I5" s="362" t="s">
        <v>83</v>
      </c>
      <c r="J5" s="363"/>
      <c r="K5" s="363"/>
      <c r="L5" s="363"/>
      <c r="M5" s="107"/>
      <c r="N5" s="108"/>
      <c r="O5" s="109"/>
    </row>
    <row r="6" spans="1:15" s="100" customFormat="1" ht="12.75" x14ac:dyDescent="0.2">
      <c r="A6" s="103">
        <v>1</v>
      </c>
      <c r="B6" s="356"/>
      <c r="C6" s="357"/>
      <c r="D6" s="356"/>
      <c r="E6" s="358"/>
      <c r="F6" s="358"/>
      <c r="G6" s="358"/>
      <c r="H6" s="357"/>
      <c r="I6" s="356"/>
      <c r="J6" s="358"/>
      <c r="K6" s="358"/>
      <c r="L6" s="358"/>
      <c r="M6" s="101"/>
      <c r="N6" s="101"/>
      <c r="O6" s="102"/>
    </row>
    <row r="7" spans="1:15" s="100" customFormat="1" ht="12.75" x14ac:dyDescent="0.2">
      <c r="A7" s="103">
        <v>2</v>
      </c>
      <c r="B7" s="356"/>
      <c r="C7" s="357"/>
      <c r="D7" s="356"/>
      <c r="E7" s="358"/>
      <c r="F7" s="358"/>
      <c r="G7" s="358"/>
      <c r="H7" s="357"/>
      <c r="I7" s="356"/>
      <c r="J7" s="358"/>
      <c r="K7" s="358"/>
      <c r="L7" s="358"/>
      <c r="M7" s="101"/>
      <c r="N7" s="101"/>
      <c r="O7" s="102"/>
    </row>
    <row r="8" spans="1:15" s="100" customFormat="1" ht="12.75" x14ac:dyDescent="0.2">
      <c r="A8" s="103">
        <v>3</v>
      </c>
      <c r="B8" s="356"/>
      <c r="C8" s="357"/>
      <c r="D8" s="356"/>
      <c r="E8" s="358"/>
      <c r="F8" s="358"/>
      <c r="G8" s="358"/>
      <c r="H8" s="357"/>
      <c r="I8" s="356"/>
      <c r="J8" s="358"/>
      <c r="K8" s="358"/>
      <c r="L8" s="358"/>
      <c r="M8" s="101"/>
      <c r="N8" s="101"/>
      <c r="O8" s="102"/>
    </row>
    <row r="9" spans="1:15" s="100" customFormat="1" ht="12.75" x14ac:dyDescent="0.2">
      <c r="A9" s="103">
        <v>4</v>
      </c>
      <c r="B9" s="356"/>
      <c r="C9" s="357"/>
      <c r="D9" s="356"/>
      <c r="E9" s="358"/>
      <c r="F9" s="358"/>
      <c r="G9" s="358"/>
      <c r="H9" s="357"/>
      <c r="I9" s="356"/>
      <c r="J9" s="358"/>
      <c r="K9" s="358"/>
      <c r="L9" s="358"/>
      <c r="M9" s="101"/>
      <c r="N9" s="101"/>
      <c r="O9" s="102"/>
    </row>
    <row r="10" spans="1:15" s="100" customFormat="1" ht="12.75" x14ac:dyDescent="0.2">
      <c r="A10" s="103">
        <v>5</v>
      </c>
      <c r="B10" s="356"/>
      <c r="C10" s="357"/>
      <c r="D10" s="356"/>
      <c r="E10" s="358"/>
      <c r="F10" s="358"/>
      <c r="G10" s="358"/>
      <c r="H10" s="357"/>
      <c r="I10" s="356"/>
      <c r="J10" s="358"/>
      <c r="K10" s="358"/>
      <c r="L10" s="358"/>
      <c r="M10" s="101"/>
      <c r="N10" s="101"/>
      <c r="O10" s="102"/>
    </row>
    <row r="11" spans="1:15" s="100" customFormat="1" ht="12.75" x14ac:dyDescent="0.2">
      <c r="A11" s="103">
        <v>6</v>
      </c>
      <c r="B11" s="356"/>
      <c r="C11" s="357"/>
      <c r="D11" s="356"/>
      <c r="E11" s="358"/>
      <c r="F11" s="358"/>
      <c r="G11" s="358"/>
      <c r="H11" s="357"/>
      <c r="I11" s="356"/>
      <c r="J11" s="358"/>
      <c r="K11" s="358"/>
      <c r="L11" s="358"/>
      <c r="M11" s="101"/>
      <c r="N11" s="101"/>
      <c r="O11" s="102"/>
    </row>
    <row r="12" spans="1:15" s="100" customFormat="1" ht="12.75" x14ac:dyDescent="0.2">
      <c r="A12" s="103">
        <v>7</v>
      </c>
      <c r="B12" s="356"/>
      <c r="C12" s="357"/>
      <c r="D12" s="356"/>
      <c r="E12" s="358"/>
      <c r="F12" s="358"/>
      <c r="G12" s="358"/>
      <c r="H12" s="357"/>
      <c r="I12" s="356"/>
      <c r="J12" s="358"/>
      <c r="K12" s="358"/>
      <c r="L12" s="358"/>
      <c r="M12" s="101"/>
      <c r="N12" s="101"/>
      <c r="O12" s="102"/>
    </row>
    <row r="13" spans="1:15" s="100" customFormat="1" ht="13.5" thickBot="1" x14ac:dyDescent="0.25">
      <c r="A13" s="103">
        <v>8</v>
      </c>
      <c r="B13" s="356"/>
      <c r="C13" s="357"/>
      <c r="D13" s="356"/>
      <c r="E13" s="358"/>
      <c r="F13" s="358"/>
      <c r="G13" s="358"/>
      <c r="H13" s="357"/>
      <c r="I13" s="356"/>
      <c r="J13" s="358"/>
      <c r="K13" s="358"/>
      <c r="L13" s="358"/>
      <c r="M13" s="101"/>
      <c r="N13" s="101"/>
      <c r="O13" s="102"/>
    </row>
    <row r="14" spans="1:15" ht="13.9" customHeight="1" thickTop="1" x14ac:dyDescent="0.2">
      <c r="A14" s="104"/>
      <c r="B14" s="105"/>
      <c r="C14" s="105"/>
      <c r="D14" s="346" t="s">
        <v>79</v>
      </c>
      <c r="E14" s="346"/>
      <c r="F14" s="346"/>
      <c r="G14" s="346"/>
      <c r="H14" s="346"/>
      <c r="I14" s="105"/>
      <c r="J14" s="105"/>
      <c r="K14" s="105"/>
      <c r="L14" s="105"/>
      <c r="M14" s="105"/>
      <c r="N14" s="105"/>
    </row>
    <row r="15" spans="1:15" ht="59.45" customHeight="1" x14ac:dyDescent="0.2">
      <c r="A15" s="361" t="s">
        <v>82</v>
      </c>
      <c r="B15" s="361"/>
      <c r="C15" s="361"/>
      <c r="D15" s="361"/>
      <c r="E15" s="361"/>
      <c r="F15" s="361"/>
      <c r="G15" s="361"/>
      <c r="H15" s="361"/>
      <c r="I15" s="361"/>
      <c r="J15" s="361"/>
      <c r="K15" s="361"/>
      <c r="L15" s="361"/>
      <c r="M15" s="361"/>
      <c r="N15" s="361"/>
    </row>
    <row r="16" spans="1:15" s="116" customFormat="1" ht="37.15" customHeight="1" x14ac:dyDescent="0.2">
      <c r="A16" s="341" t="s">
        <v>45</v>
      </c>
      <c r="B16" s="347" t="s">
        <v>81</v>
      </c>
      <c r="C16" s="349" t="s">
        <v>72</v>
      </c>
      <c r="D16" s="359" t="s">
        <v>77</v>
      </c>
      <c r="E16" s="359" t="s">
        <v>74</v>
      </c>
      <c r="F16" s="343" t="s">
        <v>76</v>
      </c>
      <c r="G16" s="344"/>
      <c r="H16" s="344"/>
      <c r="I16" s="344"/>
      <c r="J16" s="344"/>
      <c r="K16" s="344"/>
      <c r="L16" s="344"/>
      <c r="M16" s="345"/>
      <c r="N16" s="351" t="s">
        <v>80</v>
      </c>
      <c r="O16" s="115"/>
    </row>
    <row r="17" spans="1:15" s="121" customFormat="1" ht="68.45" customHeight="1" x14ac:dyDescent="0.2">
      <c r="A17" s="342"/>
      <c r="B17" s="348"/>
      <c r="C17" s="350"/>
      <c r="D17" s="360"/>
      <c r="E17" s="360"/>
      <c r="F17" s="117" t="str">
        <f>IF($B6="","Course 1",$B6)</f>
        <v>Course 1</v>
      </c>
      <c r="G17" s="118" t="str">
        <f>IF($B7="","Course 2",$B7)</f>
        <v>Course 2</v>
      </c>
      <c r="H17" s="118" t="str">
        <f>IF($B8="","Course 3",$B8)</f>
        <v>Course 3</v>
      </c>
      <c r="I17" s="118" t="str">
        <f>IF($B9="","Course 4",$B9)</f>
        <v>Course 4</v>
      </c>
      <c r="J17" s="119" t="str">
        <f>IF($B10="","Course 5",$B10)</f>
        <v>Course 5</v>
      </c>
      <c r="K17" s="118" t="str">
        <f>IF($B11="","Course 6",$B11)</f>
        <v>Course 6</v>
      </c>
      <c r="L17" s="118" t="str">
        <f>IF($B12="","Course 7",$B12)</f>
        <v>Course 7</v>
      </c>
      <c r="M17" s="118" t="str">
        <f>IF($B13="","Course 8",$B13)</f>
        <v>Course 8</v>
      </c>
      <c r="N17" s="352"/>
      <c r="O17" s="120"/>
    </row>
    <row r="18" spans="1:15" s="52" customFormat="1" ht="12" customHeight="1" x14ac:dyDescent="0.2">
      <c r="A18" s="75">
        <v>1</v>
      </c>
      <c r="B18" s="63"/>
      <c r="C18" s="60"/>
      <c r="D18" s="61"/>
      <c r="E18" s="61"/>
      <c r="F18" s="94"/>
      <c r="G18" s="113"/>
      <c r="H18" s="113"/>
      <c r="I18" s="113"/>
      <c r="J18" s="113"/>
      <c r="K18" s="113"/>
      <c r="L18" s="113"/>
      <c r="M18" s="111"/>
      <c r="N18" s="91" t="str">
        <f t="shared" ref="N18:N81" si="0">IF(B18="","",IF(OR(F18&gt;14,G18&gt;14,H18&gt;14,I18&gt;14,M18&gt;14),"Eligible","Not Eligible"))</f>
        <v/>
      </c>
    </row>
    <row r="19" spans="1:15" s="52" customFormat="1" ht="12.75" x14ac:dyDescent="0.2">
      <c r="A19" s="75">
        <v>2</v>
      </c>
      <c r="B19" s="63"/>
      <c r="C19" s="60"/>
      <c r="D19" s="61"/>
      <c r="E19" s="61"/>
      <c r="F19" s="94"/>
      <c r="G19" s="113"/>
      <c r="H19" s="113"/>
      <c r="I19" s="113"/>
      <c r="J19" s="113"/>
      <c r="K19" s="113"/>
      <c r="L19" s="113"/>
      <c r="M19" s="111"/>
      <c r="N19" s="92" t="str">
        <f t="shared" si="0"/>
        <v/>
      </c>
    </row>
    <row r="20" spans="1:15" s="52" customFormat="1" ht="12.75" x14ac:dyDescent="0.2">
      <c r="A20" s="75">
        <v>3</v>
      </c>
      <c r="B20" s="63"/>
      <c r="C20" s="60"/>
      <c r="D20" s="61"/>
      <c r="E20" s="61"/>
      <c r="F20" s="94"/>
      <c r="G20" s="113"/>
      <c r="H20" s="113"/>
      <c r="I20" s="113"/>
      <c r="J20" s="113"/>
      <c r="K20" s="113"/>
      <c r="L20" s="113"/>
      <c r="M20" s="111"/>
      <c r="N20" s="92" t="str">
        <f t="shared" si="0"/>
        <v/>
      </c>
    </row>
    <row r="21" spans="1:15" s="52" customFormat="1" ht="12.75" x14ac:dyDescent="0.2">
      <c r="A21" s="75">
        <v>4</v>
      </c>
      <c r="B21" s="63"/>
      <c r="C21" s="60"/>
      <c r="D21" s="61"/>
      <c r="E21" s="61"/>
      <c r="F21" s="94"/>
      <c r="G21" s="113"/>
      <c r="H21" s="113"/>
      <c r="I21" s="113"/>
      <c r="J21" s="113"/>
      <c r="K21" s="113"/>
      <c r="L21" s="113"/>
      <c r="M21" s="111"/>
      <c r="N21" s="92" t="str">
        <f t="shared" si="0"/>
        <v/>
      </c>
    </row>
    <row r="22" spans="1:15" s="52" customFormat="1" ht="12.75" x14ac:dyDescent="0.2">
      <c r="A22" s="75">
        <v>5</v>
      </c>
      <c r="B22" s="63"/>
      <c r="C22" s="60"/>
      <c r="D22" s="61"/>
      <c r="E22" s="61"/>
      <c r="F22" s="94"/>
      <c r="G22" s="113"/>
      <c r="H22" s="113"/>
      <c r="I22" s="113"/>
      <c r="J22" s="113"/>
      <c r="K22" s="113"/>
      <c r="L22" s="113"/>
      <c r="M22" s="111"/>
      <c r="N22" s="92" t="str">
        <f t="shared" si="0"/>
        <v/>
      </c>
    </row>
    <row r="23" spans="1:15" s="52" customFormat="1" ht="12.75" x14ac:dyDescent="0.2">
      <c r="A23" s="75">
        <v>6</v>
      </c>
      <c r="B23" s="63"/>
      <c r="C23" s="60"/>
      <c r="D23" s="61"/>
      <c r="E23" s="61"/>
      <c r="F23" s="94"/>
      <c r="G23" s="113"/>
      <c r="H23" s="113"/>
      <c r="I23" s="113"/>
      <c r="J23" s="113"/>
      <c r="K23" s="113"/>
      <c r="L23" s="113"/>
      <c r="M23" s="111"/>
      <c r="N23" s="92" t="str">
        <f t="shared" si="0"/>
        <v/>
      </c>
    </row>
    <row r="24" spans="1:15" s="52" customFormat="1" ht="12.75" x14ac:dyDescent="0.2">
      <c r="A24" s="75">
        <v>7</v>
      </c>
      <c r="B24" s="63"/>
      <c r="C24" s="60"/>
      <c r="D24" s="61"/>
      <c r="E24" s="61"/>
      <c r="F24" s="94"/>
      <c r="G24" s="113"/>
      <c r="H24" s="113"/>
      <c r="I24" s="113"/>
      <c r="J24" s="113"/>
      <c r="K24" s="113"/>
      <c r="L24" s="113"/>
      <c r="M24" s="111"/>
      <c r="N24" s="92" t="str">
        <f t="shared" si="0"/>
        <v/>
      </c>
    </row>
    <row r="25" spans="1:15" s="52" customFormat="1" ht="12.75" x14ac:dyDescent="0.2">
      <c r="A25" s="75">
        <v>8</v>
      </c>
      <c r="B25" s="63"/>
      <c r="C25" s="60"/>
      <c r="D25" s="61"/>
      <c r="E25" s="61"/>
      <c r="F25" s="94"/>
      <c r="G25" s="113"/>
      <c r="H25" s="113"/>
      <c r="I25" s="113"/>
      <c r="J25" s="113"/>
      <c r="K25" s="113"/>
      <c r="L25" s="113"/>
      <c r="M25" s="111"/>
      <c r="N25" s="92" t="str">
        <f t="shared" si="0"/>
        <v/>
      </c>
    </row>
    <row r="26" spans="1:15" s="52" customFormat="1" ht="12.75" x14ac:dyDescent="0.2">
      <c r="A26" s="75">
        <v>9</v>
      </c>
      <c r="B26" s="63"/>
      <c r="C26" s="60"/>
      <c r="D26" s="61"/>
      <c r="E26" s="61"/>
      <c r="F26" s="94"/>
      <c r="G26" s="113"/>
      <c r="H26" s="113"/>
      <c r="I26" s="113"/>
      <c r="J26" s="113"/>
      <c r="K26" s="113"/>
      <c r="L26" s="113"/>
      <c r="M26" s="111"/>
      <c r="N26" s="92" t="str">
        <f t="shared" si="0"/>
        <v/>
      </c>
    </row>
    <row r="27" spans="1:15" s="52" customFormat="1" ht="12.75" x14ac:dyDescent="0.2">
      <c r="A27" s="75">
        <v>10</v>
      </c>
      <c r="B27" s="63"/>
      <c r="C27" s="60"/>
      <c r="D27" s="61"/>
      <c r="E27" s="61"/>
      <c r="F27" s="94"/>
      <c r="G27" s="113"/>
      <c r="H27" s="113"/>
      <c r="I27" s="113"/>
      <c r="J27" s="113"/>
      <c r="K27" s="113"/>
      <c r="L27" s="113"/>
      <c r="M27" s="111"/>
      <c r="N27" s="92" t="str">
        <f t="shared" si="0"/>
        <v/>
      </c>
    </row>
    <row r="28" spans="1:15" s="52" customFormat="1" ht="12.75" x14ac:dyDescent="0.2">
      <c r="A28" s="75">
        <v>11</v>
      </c>
      <c r="B28" s="63"/>
      <c r="C28" s="60"/>
      <c r="D28" s="61"/>
      <c r="E28" s="61"/>
      <c r="F28" s="94"/>
      <c r="G28" s="113"/>
      <c r="H28" s="113"/>
      <c r="I28" s="113"/>
      <c r="J28" s="113"/>
      <c r="K28" s="113"/>
      <c r="L28" s="113"/>
      <c r="M28" s="111"/>
      <c r="N28" s="92" t="str">
        <f t="shared" si="0"/>
        <v/>
      </c>
    </row>
    <row r="29" spans="1:15" s="52" customFormat="1" ht="12.75" x14ac:dyDescent="0.2">
      <c r="A29" s="75">
        <v>12</v>
      </c>
      <c r="B29" s="63"/>
      <c r="C29" s="60"/>
      <c r="D29" s="61"/>
      <c r="E29" s="61"/>
      <c r="F29" s="94"/>
      <c r="G29" s="113"/>
      <c r="H29" s="113"/>
      <c r="I29" s="113"/>
      <c r="J29" s="113"/>
      <c r="K29" s="113"/>
      <c r="L29" s="113"/>
      <c r="M29" s="111"/>
      <c r="N29" s="92" t="str">
        <f t="shared" si="0"/>
        <v/>
      </c>
    </row>
    <row r="30" spans="1:15" s="52" customFormat="1" ht="12.75" x14ac:dyDescent="0.2">
      <c r="A30" s="75">
        <v>13</v>
      </c>
      <c r="B30" s="63"/>
      <c r="C30" s="60"/>
      <c r="D30" s="61"/>
      <c r="E30" s="61"/>
      <c r="F30" s="94"/>
      <c r="G30" s="113"/>
      <c r="H30" s="113"/>
      <c r="I30" s="113"/>
      <c r="J30" s="113"/>
      <c r="K30" s="113"/>
      <c r="L30" s="113"/>
      <c r="M30" s="111"/>
      <c r="N30" s="92" t="str">
        <f t="shared" si="0"/>
        <v/>
      </c>
    </row>
    <row r="31" spans="1:15" s="52" customFormat="1" ht="12.75" x14ac:dyDescent="0.2">
      <c r="A31" s="75">
        <v>14</v>
      </c>
      <c r="B31" s="63"/>
      <c r="C31" s="60"/>
      <c r="D31" s="61"/>
      <c r="E31" s="61"/>
      <c r="F31" s="94"/>
      <c r="G31" s="113"/>
      <c r="H31" s="113"/>
      <c r="I31" s="113"/>
      <c r="J31" s="113"/>
      <c r="K31" s="113"/>
      <c r="L31" s="113"/>
      <c r="M31" s="111"/>
      <c r="N31" s="92" t="str">
        <f t="shared" si="0"/>
        <v/>
      </c>
    </row>
    <row r="32" spans="1:15" s="52" customFormat="1" ht="12.75" x14ac:dyDescent="0.2">
      <c r="A32" s="75">
        <v>15</v>
      </c>
      <c r="B32" s="63"/>
      <c r="C32" s="60"/>
      <c r="D32" s="61"/>
      <c r="E32" s="61"/>
      <c r="F32" s="94"/>
      <c r="G32" s="113"/>
      <c r="H32" s="113"/>
      <c r="I32" s="113"/>
      <c r="J32" s="113"/>
      <c r="K32" s="113"/>
      <c r="L32" s="113"/>
      <c r="M32" s="111"/>
      <c r="N32" s="92" t="str">
        <f t="shared" si="0"/>
        <v/>
      </c>
    </row>
    <row r="33" spans="1:14" s="52" customFormat="1" ht="12.75" x14ac:dyDescent="0.2">
      <c r="A33" s="75">
        <v>16</v>
      </c>
      <c r="B33" s="63"/>
      <c r="C33" s="60"/>
      <c r="D33" s="61"/>
      <c r="E33" s="61"/>
      <c r="F33" s="94"/>
      <c r="G33" s="113"/>
      <c r="H33" s="113"/>
      <c r="I33" s="113"/>
      <c r="J33" s="113"/>
      <c r="K33" s="113"/>
      <c r="L33" s="113"/>
      <c r="M33" s="111"/>
      <c r="N33" s="92" t="str">
        <f t="shared" si="0"/>
        <v/>
      </c>
    </row>
    <row r="34" spans="1:14" s="52" customFormat="1" ht="12.75" x14ac:dyDescent="0.2">
      <c r="A34" s="75">
        <v>17</v>
      </c>
      <c r="B34" s="63"/>
      <c r="C34" s="60"/>
      <c r="D34" s="61"/>
      <c r="E34" s="61"/>
      <c r="F34" s="94"/>
      <c r="G34" s="113"/>
      <c r="H34" s="113"/>
      <c r="I34" s="113"/>
      <c r="J34" s="113"/>
      <c r="K34" s="113"/>
      <c r="L34" s="113"/>
      <c r="M34" s="111"/>
      <c r="N34" s="92" t="str">
        <f t="shared" si="0"/>
        <v/>
      </c>
    </row>
    <row r="35" spans="1:14" s="52" customFormat="1" ht="12.75" x14ac:dyDescent="0.2">
      <c r="A35" s="75">
        <v>18</v>
      </c>
      <c r="B35" s="63"/>
      <c r="C35" s="60"/>
      <c r="D35" s="61"/>
      <c r="E35" s="61"/>
      <c r="F35" s="94"/>
      <c r="G35" s="113"/>
      <c r="H35" s="113"/>
      <c r="I35" s="113"/>
      <c r="J35" s="113"/>
      <c r="K35" s="113"/>
      <c r="L35" s="113"/>
      <c r="M35" s="111"/>
      <c r="N35" s="92" t="str">
        <f t="shared" si="0"/>
        <v/>
      </c>
    </row>
    <row r="36" spans="1:14" s="52" customFormat="1" ht="12.75" x14ac:dyDescent="0.2">
      <c r="A36" s="75">
        <v>19</v>
      </c>
      <c r="B36" s="63"/>
      <c r="C36" s="60"/>
      <c r="D36" s="61"/>
      <c r="E36" s="61"/>
      <c r="F36" s="94"/>
      <c r="G36" s="113"/>
      <c r="H36" s="113"/>
      <c r="I36" s="113"/>
      <c r="J36" s="113"/>
      <c r="K36" s="113"/>
      <c r="L36" s="113"/>
      <c r="M36" s="111"/>
      <c r="N36" s="92" t="str">
        <f t="shared" si="0"/>
        <v/>
      </c>
    </row>
    <row r="37" spans="1:14" s="52" customFormat="1" ht="12.75" x14ac:dyDescent="0.2">
      <c r="A37" s="75">
        <v>20</v>
      </c>
      <c r="B37" s="63"/>
      <c r="C37" s="60"/>
      <c r="D37" s="61"/>
      <c r="E37" s="61"/>
      <c r="F37" s="94"/>
      <c r="G37" s="113"/>
      <c r="H37" s="113"/>
      <c r="I37" s="113"/>
      <c r="J37" s="113"/>
      <c r="K37" s="113"/>
      <c r="L37" s="113"/>
      <c r="M37" s="111"/>
      <c r="N37" s="92" t="str">
        <f t="shared" si="0"/>
        <v/>
      </c>
    </row>
    <row r="38" spans="1:14" s="52" customFormat="1" ht="12.75" x14ac:dyDescent="0.2">
      <c r="A38" s="75">
        <v>21</v>
      </c>
      <c r="B38" s="63"/>
      <c r="C38" s="60"/>
      <c r="D38" s="61"/>
      <c r="E38" s="61"/>
      <c r="F38" s="94"/>
      <c r="G38" s="113"/>
      <c r="H38" s="113"/>
      <c r="I38" s="113"/>
      <c r="J38" s="113"/>
      <c r="K38" s="113"/>
      <c r="L38" s="113"/>
      <c r="M38" s="111"/>
      <c r="N38" s="92" t="str">
        <f t="shared" si="0"/>
        <v/>
      </c>
    </row>
    <row r="39" spans="1:14" s="52" customFormat="1" ht="12.75" x14ac:dyDescent="0.2">
      <c r="A39" s="75">
        <v>22</v>
      </c>
      <c r="B39" s="63"/>
      <c r="C39" s="60"/>
      <c r="D39" s="61"/>
      <c r="E39" s="61"/>
      <c r="F39" s="94"/>
      <c r="G39" s="113"/>
      <c r="H39" s="113"/>
      <c r="I39" s="113"/>
      <c r="J39" s="113"/>
      <c r="K39" s="113"/>
      <c r="L39" s="113"/>
      <c r="M39" s="111"/>
      <c r="N39" s="92" t="str">
        <f t="shared" si="0"/>
        <v/>
      </c>
    </row>
    <row r="40" spans="1:14" s="52" customFormat="1" ht="12.75" x14ac:dyDescent="0.2">
      <c r="A40" s="75">
        <v>23</v>
      </c>
      <c r="B40" s="63"/>
      <c r="C40" s="60"/>
      <c r="D40" s="61"/>
      <c r="E40" s="61"/>
      <c r="F40" s="94"/>
      <c r="G40" s="113"/>
      <c r="H40" s="113"/>
      <c r="I40" s="113"/>
      <c r="J40" s="113"/>
      <c r="K40" s="113"/>
      <c r="L40" s="113"/>
      <c r="M40" s="111"/>
      <c r="N40" s="92" t="str">
        <f t="shared" si="0"/>
        <v/>
      </c>
    </row>
    <row r="41" spans="1:14" s="52" customFormat="1" ht="12.75" x14ac:dyDescent="0.2">
      <c r="A41" s="75">
        <v>24</v>
      </c>
      <c r="B41" s="63"/>
      <c r="C41" s="60"/>
      <c r="D41" s="61"/>
      <c r="E41" s="61"/>
      <c r="F41" s="94"/>
      <c r="G41" s="113"/>
      <c r="H41" s="113"/>
      <c r="I41" s="113"/>
      <c r="J41" s="113"/>
      <c r="K41" s="113"/>
      <c r="L41" s="113"/>
      <c r="M41" s="111"/>
      <c r="N41" s="92" t="str">
        <f t="shared" si="0"/>
        <v/>
      </c>
    </row>
    <row r="42" spans="1:14" s="52" customFormat="1" ht="12.75" x14ac:dyDescent="0.2">
      <c r="A42" s="75">
        <v>25</v>
      </c>
      <c r="B42" s="63"/>
      <c r="C42" s="60"/>
      <c r="D42" s="61"/>
      <c r="E42" s="61"/>
      <c r="F42" s="94"/>
      <c r="G42" s="113"/>
      <c r="H42" s="113"/>
      <c r="I42" s="113"/>
      <c r="J42" s="113"/>
      <c r="K42" s="113"/>
      <c r="L42" s="113"/>
      <c r="M42" s="111"/>
      <c r="N42" s="92" t="str">
        <f t="shared" si="0"/>
        <v/>
      </c>
    </row>
    <row r="43" spans="1:14" s="52" customFormat="1" ht="12.75" x14ac:dyDescent="0.2">
      <c r="A43" s="75">
        <v>26</v>
      </c>
      <c r="B43" s="63"/>
      <c r="C43" s="60"/>
      <c r="D43" s="61"/>
      <c r="E43" s="61"/>
      <c r="F43" s="94"/>
      <c r="G43" s="113"/>
      <c r="H43" s="113"/>
      <c r="I43" s="113"/>
      <c r="J43" s="113"/>
      <c r="K43" s="113"/>
      <c r="L43" s="113"/>
      <c r="M43" s="111"/>
      <c r="N43" s="92" t="str">
        <f t="shared" si="0"/>
        <v/>
      </c>
    </row>
    <row r="44" spans="1:14" s="52" customFormat="1" ht="12.75" x14ac:dyDescent="0.2">
      <c r="A44" s="75">
        <v>27</v>
      </c>
      <c r="B44" s="63"/>
      <c r="C44" s="60"/>
      <c r="D44" s="61"/>
      <c r="E44" s="61"/>
      <c r="F44" s="94"/>
      <c r="G44" s="113"/>
      <c r="H44" s="113"/>
      <c r="I44" s="113"/>
      <c r="J44" s="113"/>
      <c r="K44" s="113"/>
      <c r="L44" s="113"/>
      <c r="M44" s="111"/>
      <c r="N44" s="92" t="str">
        <f t="shared" si="0"/>
        <v/>
      </c>
    </row>
    <row r="45" spans="1:14" s="52" customFormat="1" ht="12.75" x14ac:dyDescent="0.2">
      <c r="A45" s="75">
        <v>28</v>
      </c>
      <c r="B45" s="63"/>
      <c r="C45" s="60"/>
      <c r="D45" s="61"/>
      <c r="E45" s="61"/>
      <c r="F45" s="94"/>
      <c r="G45" s="113"/>
      <c r="H45" s="113"/>
      <c r="I45" s="113"/>
      <c r="J45" s="113"/>
      <c r="K45" s="113"/>
      <c r="L45" s="113"/>
      <c r="M45" s="111"/>
      <c r="N45" s="92" t="str">
        <f t="shared" si="0"/>
        <v/>
      </c>
    </row>
    <row r="46" spans="1:14" s="52" customFormat="1" ht="12.75" x14ac:dyDescent="0.2">
      <c r="A46" s="75">
        <v>29</v>
      </c>
      <c r="B46" s="63"/>
      <c r="C46" s="60"/>
      <c r="D46" s="61"/>
      <c r="E46" s="61"/>
      <c r="F46" s="94"/>
      <c r="G46" s="113"/>
      <c r="H46" s="113"/>
      <c r="I46" s="113"/>
      <c r="J46" s="113"/>
      <c r="K46" s="113"/>
      <c r="L46" s="113"/>
      <c r="M46" s="111"/>
      <c r="N46" s="92" t="str">
        <f t="shared" si="0"/>
        <v/>
      </c>
    </row>
    <row r="47" spans="1:14" s="52" customFormat="1" ht="12.75" x14ac:dyDescent="0.2">
      <c r="A47" s="75">
        <v>30</v>
      </c>
      <c r="B47" s="63"/>
      <c r="C47" s="60"/>
      <c r="D47" s="61"/>
      <c r="E47" s="61"/>
      <c r="F47" s="94"/>
      <c r="G47" s="113"/>
      <c r="H47" s="113"/>
      <c r="I47" s="113"/>
      <c r="J47" s="113"/>
      <c r="K47" s="113"/>
      <c r="L47" s="113"/>
      <c r="M47" s="111"/>
      <c r="N47" s="92" t="str">
        <f t="shared" si="0"/>
        <v/>
      </c>
    </row>
    <row r="48" spans="1:14" s="52" customFormat="1" ht="12" customHeight="1" x14ac:dyDescent="0.2">
      <c r="A48" s="75">
        <v>31</v>
      </c>
      <c r="B48" s="63"/>
      <c r="C48" s="60"/>
      <c r="D48" s="61"/>
      <c r="E48" s="61"/>
      <c r="F48" s="94"/>
      <c r="G48" s="113"/>
      <c r="H48" s="113"/>
      <c r="I48" s="113"/>
      <c r="J48" s="113"/>
      <c r="K48" s="113"/>
      <c r="L48" s="113"/>
      <c r="M48" s="111"/>
      <c r="N48" s="92" t="str">
        <f t="shared" si="0"/>
        <v/>
      </c>
    </row>
    <row r="49" spans="1:14" s="52" customFormat="1" ht="12.75" x14ac:dyDescent="0.2">
      <c r="A49" s="75">
        <v>32</v>
      </c>
      <c r="B49" s="63"/>
      <c r="C49" s="60"/>
      <c r="D49" s="61"/>
      <c r="E49" s="61"/>
      <c r="F49" s="94"/>
      <c r="G49" s="113"/>
      <c r="H49" s="113"/>
      <c r="I49" s="113"/>
      <c r="J49" s="113"/>
      <c r="K49" s="113"/>
      <c r="L49" s="113"/>
      <c r="M49" s="111"/>
      <c r="N49" s="92" t="str">
        <f t="shared" si="0"/>
        <v/>
      </c>
    </row>
    <row r="50" spans="1:14" s="52" customFormat="1" ht="12.75" x14ac:dyDescent="0.2">
      <c r="A50" s="75">
        <v>33</v>
      </c>
      <c r="B50" s="63"/>
      <c r="C50" s="60"/>
      <c r="D50" s="61"/>
      <c r="E50" s="61"/>
      <c r="F50" s="94"/>
      <c r="G50" s="113"/>
      <c r="H50" s="113"/>
      <c r="I50" s="113"/>
      <c r="J50" s="113"/>
      <c r="K50" s="113"/>
      <c r="L50" s="113"/>
      <c r="M50" s="111"/>
      <c r="N50" s="92" t="str">
        <f t="shared" si="0"/>
        <v/>
      </c>
    </row>
    <row r="51" spans="1:14" s="52" customFormat="1" ht="12.75" x14ac:dyDescent="0.2">
      <c r="A51" s="75">
        <v>34</v>
      </c>
      <c r="B51" s="63"/>
      <c r="C51" s="60"/>
      <c r="D51" s="61"/>
      <c r="E51" s="61"/>
      <c r="F51" s="94"/>
      <c r="G51" s="113"/>
      <c r="H51" s="113"/>
      <c r="I51" s="113"/>
      <c r="J51" s="113"/>
      <c r="K51" s="113"/>
      <c r="L51" s="113"/>
      <c r="M51" s="111"/>
      <c r="N51" s="92" t="str">
        <f t="shared" si="0"/>
        <v/>
      </c>
    </row>
    <row r="52" spans="1:14" s="52" customFormat="1" ht="12.75" x14ac:dyDescent="0.2">
      <c r="A52" s="75">
        <v>35</v>
      </c>
      <c r="B52" s="63"/>
      <c r="C52" s="60"/>
      <c r="D52" s="61"/>
      <c r="E52" s="61"/>
      <c r="F52" s="94"/>
      <c r="G52" s="113"/>
      <c r="H52" s="113"/>
      <c r="I52" s="113"/>
      <c r="J52" s="113"/>
      <c r="K52" s="113"/>
      <c r="L52" s="113"/>
      <c r="M52" s="111"/>
      <c r="N52" s="92" t="str">
        <f t="shared" si="0"/>
        <v/>
      </c>
    </row>
    <row r="53" spans="1:14" s="52" customFormat="1" ht="12.75" x14ac:dyDescent="0.2">
      <c r="A53" s="75">
        <v>36</v>
      </c>
      <c r="B53" s="63"/>
      <c r="C53" s="60"/>
      <c r="D53" s="61"/>
      <c r="E53" s="61"/>
      <c r="F53" s="94"/>
      <c r="G53" s="113"/>
      <c r="H53" s="113"/>
      <c r="I53" s="113"/>
      <c r="J53" s="113"/>
      <c r="K53" s="113"/>
      <c r="L53" s="113"/>
      <c r="M53" s="111"/>
      <c r="N53" s="92" t="str">
        <f t="shared" si="0"/>
        <v/>
      </c>
    </row>
    <row r="54" spans="1:14" s="52" customFormat="1" ht="12.75" x14ac:dyDescent="0.2">
      <c r="A54" s="75">
        <v>37</v>
      </c>
      <c r="B54" s="63"/>
      <c r="C54" s="60"/>
      <c r="D54" s="61"/>
      <c r="E54" s="61"/>
      <c r="F54" s="94"/>
      <c r="G54" s="113"/>
      <c r="H54" s="113"/>
      <c r="I54" s="113"/>
      <c r="J54" s="113"/>
      <c r="K54" s="113"/>
      <c r="L54" s="113"/>
      <c r="M54" s="111"/>
      <c r="N54" s="92" t="str">
        <f t="shared" si="0"/>
        <v/>
      </c>
    </row>
    <row r="55" spans="1:14" s="52" customFormat="1" ht="12.75" x14ac:dyDescent="0.2">
      <c r="A55" s="75">
        <v>38</v>
      </c>
      <c r="B55" s="63"/>
      <c r="C55" s="60"/>
      <c r="D55" s="61"/>
      <c r="E55" s="61"/>
      <c r="F55" s="94"/>
      <c r="G55" s="113"/>
      <c r="H55" s="113"/>
      <c r="I55" s="113"/>
      <c r="J55" s="113"/>
      <c r="K55" s="113"/>
      <c r="L55" s="113"/>
      <c r="M55" s="111"/>
      <c r="N55" s="92" t="str">
        <f t="shared" si="0"/>
        <v/>
      </c>
    </row>
    <row r="56" spans="1:14" s="52" customFormat="1" ht="12.75" x14ac:dyDescent="0.2">
      <c r="A56" s="75">
        <v>39</v>
      </c>
      <c r="B56" s="63"/>
      <c r="C56" s="60"/>
      <c r="D56" s="61"/>
      <c r="E56" s="61"/>
      <c r="F56" s="94"/>
      <c r="G56" s="113"/>
      <c r="H56" s="113"/>
      <c r="I56" s="113"/>
      <c r="J56" s="113"/>
      <c r="K56" s="113"/>
      <c r="L56" s="113"/>
      <c r="M56" s="111"/>
      <c r="N56" s="92" t="str">
        <f t="shared" si="0"/>
        <v/>
      </c>
    </row>
    <row r="57" spans="1:14" s="52" customFormat="1" ht="12.75" x14ac:dyDescent="0.2">
      <c r="A57" s="75">
        <v>40</v>
      </c>
      <c r="B57" s="63"/>
      <c r="C57" s="60"/>
      <c r="D57" s="61"/>
      <c r="E57" s="61"/>
      <c r="F57" s="94"/>
      <c r="G57" s="113"/>
      <c r="H57" s="113"/>
      <c r="I57" s="113"/>
      <c r="J57" s="113"/>
      <c r="K57" s="113"/>
      <c r="L57" s="113"/>
      <c r="M57" s="111"/>
      <c r="N57" s="92" t="str">
        <f t="shared" si="0"/>
        <v/>
      </c>
    </row>
    <row r="58" spans="1:14" s="52" customFormat="1" ht="12.75" x14ac:dyDescent="0.2">
      <c r="A58" s="75">
        <v>41</v>
      </c>
      <c r="B58" s="63"/>
      <c r="C58" s="60"/>
      <c r="D58" s="61"/>
      <c r="E58" s="61"/>
      <c r="F58" s="94"/>
      <c r="G58" s="113"/>
      <c r="H58" s="113"/>
      <c r="I58" s="113"/>
      <c r="J58" s="113"/>
      <c r="K58" s="113"/>
      <c r="L58" s="113"/>
      <c r="M58" s="111"/>
      <c r="N58" s="92" t="str">
        <f t="shared" si="0"/>
        <v/>
      </c>
    </row>
    <row r="59" spans="1:14" s="52" customFormat="1" ht="12.75" x14ac:dyDescent="0.2">
      <c r="A59" s="75">
        <v>42</v>
      </c>
      <c r="B59" s="63"/>
      <c r="C59" s="60"/>
      <c r="D59" s="61"/>
      <c r="E59" s="61"/>
      <c r="F59" s="94"/>
      <c r="G59" s="113"/>
      <c r="H59" s="113"/>
      <c r="I59" s="113"/>
      <c r="J59" s="113"/>
      <c r="K59" s="113"/>
      <c r="L59" s="113"/>
      <c r="M59" s="111"/>
      <c r="N59" s="92" t="str">
        <f t="shared" si="0"/>
        <v/>
      </c>
    </row>
    <row r="60" spans="1:14" s="52" customFormat="1" ht="12.75" x14ac:dyDescent="0.2">
      <c r="A60" s="75">
        <v>43</v>
      </c>
      <c r="B60" s="63"/>
      <c r="C60" s="60"/>
      <c r="D60" s="61"/>
      <c r="E60" s="61"/>
      <c r="F60" s="94"/>
      <c r="G60" s="113"/>
      <c r="H60" s="113"/>
      <c r="I60" s="113"/>
      <c r="J60" s="113"/>
      <c r="K60" s="113"/>
      <c r="L60" s="113"/>
      <c r="M60" s="111"/>
      <c r="N60" s="92" t="str">
        <f t="shared" si="0"/>
        <v/>
      </c>
    </row>
    <row r="61" spans="1:14" s="52" customFormat="1" ht="12.75" x14ac:dyDescent="0.2">
      <c r="A61" s="75">
        <v>44</v>
      </c>
      <c r="B61" s="63"/>
      <c r="C61" s="60"/>
      <c r="D61" s="61"/>
      <c r="E61" s="61"/>
      <c r="F61" s="94"/>
      <c r="G61" s="113"/>
      <c r="H61" s="113"/>
      <c r="I61" s="113"/>
      <c r="J61" s="113"/>
      <c r="K61" s="113"/>
      <c r="L61" s="113"/>
      <c r="M61" s="111"/>
      <c r="N61" s="92" t="str">
        <f t="shared" si="0"/>
        <v/>
      </c>
    </row>
    <row r="62" spans="1:14" s="52" customFormat="1" ht="12.75" x14ac:dyDescent="0.2">
      <c r="A62" s="75">
        <v>45</v>
      </c>
      <c r="B62" s="63"/>
      <c r="C62" s="60"/>
      <c r="D62" s="61"/>
      <c r="E62" s="61"/>
      <c r="F62" s="94"/>
      <c r="G62" s="113"/>
      <c r="H62" s="113"/>
      <c r="I62" s="113"/>
      <c r="J62" s="113"/>
      <c r="K62" s="113"/>
      <c r="L62" s="113"/>
      <c r="M62" s="111"/>
      <c r="N62" s="92" t="str">
        <f t="shared" si="0"/>
        <v/>
      </c>
    </row>
    <row r="63" spans="1:14" s="52" customFormat="1" ht="12.75" x14ac:dyDescent="0.2">
      <c r="A63" s="75">
        <v>46</v>
      </c>
      <c r="B63" s="63"/>
      <c r="C63" s="60"/>
      <c r="D63" s="61"/>
      <c r="E63" s="61"/>
      <c r="F63" s="94"/>
      <c r="G63" s="113"/>
      <c r="H63" s="113"/>
      <c r="I63" s="113"/>
      <c r="J63" s="113"/>
      <c r="K63" s="113"/>
      <c r="L63" s="113"/>
      <c r="M63" s="111"/>
      <c r="N63" s="92" t="str">
        <f t="shared" si="0"/>
        <v/>
      </c>
    </row>
    <row r="64" spans="1:14" s="52" customFormat="1" ht="12.75" x14ac:dyDescent="0.2">
      <c r="A64" s="75">
        <v>47</v>
      </c>
      <c r="B64" s="63"/>
      <c r="C64" s="60"/>
      <c r="D64" s="61"/>
      <c r="E64" s="61"/>
      <c r="F64" s="94"/>
      <c r="G64" s="113"/>
      <c r="H64" s="113"/>
      <c r="I64" s="113"/>
      <c r="J64" s="113"/>
      <c r="K64" s="113"/>
      <c r="L64" s="113"/>
      <c r="M64" s="111"/>
      <c r="N64" s="92" t="str">
        <f t="shared" si="0"/>
        <v/>
      </c>
    </row>
    <row r="65" spans="1:14" s="52" customFormat="1" ht="12.75" x14ac:dyDescent="0.2">
      <c r="A65" s="75">
        <v>48</v>
      </c>
      <c r="B65" s="63"/>
      <c r="C65" s="60"/>
      <c r="D65" s="61"/>
      <c r="E65" s="61"/>
      <c r="F65" s="94"/>
      <c r="G65" s="113"/>
      <c r="H65" s="113"/>
      <c r="I65" s="113"/>
      <c r="J65" s="113"/>
      <c r="K65" s="113"/>
      <c r="L65" s="113"/>
      <c r="M65" s="111"/>
      <c r="N65" s="92" t="str">
        <f t="shared" si="0"/>
        <v/>
      </c>
    </row>
    <row r="66" spans="1:14" s="52" customFormat="1" ht="12.75" x14ac:dyDescent="0.2">
      <c r="A66" s="75">
        <v>49</v>
      </c>
      <c r="B66" s="63"/>
      <c r="C66" s="60"/>
      <c r="D66" s="61"/>
      <c r="E66" s="61"/>
      <c r="F66" s="94"/>
      <c r="G66" s="113"/>
      <c r="H66" s="113"/>
      <c r="I66" s="113"/>
      <c r="J66" s="113"/>
      <c r="K66" s="113"/>
      <c r="L66" s="113"/>
      <c r="M66" s="111"/>
      <c r="N66" s="92" t="str">
        <f t="shared" si="0"/>
        <v/>
      </c>
    </row>
    <row r="67" spans="1:14" s="52" customFormat="1" ht="12.75" x14ac:dyDescent="0.2">
      <c r="A67" s="75">
        <v>50</v>
      </c>
      <c r="B67" s="63"/>
      <c r="C67" s="60"/>
      <c r="D67" s="61"/>
      <c r="E67" s="61"/>
      <c r="F67" s="94"/>
      <c r="G67" s="113"/>
      <c r="H67" s="113"/>
      <c r="I67" s="113"/>
      <c r="J67" s="113"/>
      <c r="K67" s="113"/>
      <c r="L67" s="113"/>
      <c r="M67" s="111"/>
      <c r="N67" s="92" t="str">
        <f t="shared" si="0"/>
        <v/>
      </c>
    </row>
    <row r="68" spans="1:14" s="52" customFormat="1" ht="12.75" x14ac:dyDescent="0.2">
      <c r="A68" s="75">
        <v>51</v>
      </c>
      <c r="B68" s="63"/>
      <c r="C68" s="60"/>
      <c r="D68" s="61"/>
      <c r="E68" s="61"/>
      <c r="F68" s="94"/>
      <c r="G68" s="113"/>
      <c r="H68" s="113"/>
      <c r="I68" s="113"/>
      <c r="J68" s="113"/>
      <c r="K68" s="113"/>
      <c r="L68" s="113"/>
      <c r="M68" s="111"/>
      <c r="N68" s="92" t="str">
        <f t="shared" si="0"/>
        <v/>
      </c>
    </row>
    <row r="69" spans="1:14" s="52" customFormat="1" ht="12.75" x14ac:dyDescent="0.2">
      <c r="A69" s="75">
        <v>52</v>
      </c>
      <c r="B69" s="63"/>
      <c r="C69" s="60"/>
      <c r="D69" s="61"/>
      <c r="E69" s="61"/>
      <c r="F69" s="94"/>
      <c r="G69" s="113"/>
      <c r="H69" s="113"/>
      <c r="I69" s="113"/>
      <c r="J69" s="113"/>
      <c r="K69" s="113"/>
      <c r="L69" s="113"/>
      <c r="M69" s="111"/>
      <c r="N69" s="92" t="str">
        <f t="shared" si="0"/>
        <v/>
      </c>
    </row>
    <row r="70" spans="1:14" s="52" customFormat="1" ht="12.75" x14ac:dyDescent="0.2">
      <c r="A70" s="75">
        <v>53</v>
      </c>
      <c r="B70" s="63"/>
      <c r="C70" s="60"/>
      <c r="D70" s="61"/>
      <c r="E70" s="61"/>
      <c r="F70" s="94"/>
      <c r="G70" s="113"/>
      <c r="H70" s="113"/>
      <c r="I70" s="113"/>
      <c r="J70" s="113"/>
      <c r="K70" s="113"/>
      <c r="L70" s="113"/>
      <c r="M70" s="111"/>
      <c r="N70" s="92" t="str">
        <f t="shared" si="0"/>
        <v/>
      </c>
    </row>
    <row r="71" spans="1:14" s="52" customFormat="1" ht="12.75" x14ac:dyDescent="0.2">
      <c r="A71" s="75">
        <v>54</v>
      </c>
      <c r="B71" s="63"/>
      <c r="C71" s="60"/>
      <c r="D71" s="61"/>
      <c r="E71" s="61"/>
      <c r="F71" s="94"/>
      <c r="G71" s="113"/>
      <c r="H71" s="113"/>
      <c r="I71" s="113"/>
      <c r="J71" s="113"/>
      <c r="K71" s="113"/>
      <c r="L71" s="113"/>
      <c r="M71" s="111"/>
      <c r="N71" s="92" t="str">
        <f t="shared" si="0"/>
        <v/>
      </c>
    </row>
    <row r="72" spans="1:14" s="52" customFormat="1" ht="12.75" x14ac:dyDescent="0.2">
      <c r="A72" s="75">
        <v>55</v>
      </c>
      <c r="B72" s="63"/>
      <c r="C72" s="60"/>
      <c r="D72" s="61"/>
      <c r="E72" s="61"/>
      <c r="F72" s="94"/>
      <c r="G72" s="113"/>
      <c r="H72" s="113"/>
      <c r="I72" s="113"/>
      <c r="J72" s="113"/>
      <c r="K72" s="113"/>
      <c r="L72" s="113"/>
      <c r="M72" s="111"/>
      <c r="N72" s="92" t="str">
        <f t="shared" si="0"/>
        <v/>
      </c>
    </row>
    <row r="73" spans="1:14" s="52" customFormat="1" ht="12.75" x14ac:dyDescent="0.2">
      <c r="A73" s="75">
        <v>56</v>
      </c>
      <c r="B73" s="63"/>
      <c r="C73" s="60"/>
      <c r="D73" s="61"/>
      <c r="E73" s="61"/>
      <c r="F73" s="94"/>
      <c r="G73" s="113"/>
      <c r="H73" s="113"/>
      <c r="I73" s="113"/>
      <c r="J73" s="113"/>
      <c r="K73" s="113"/>
      <c r="L73" s="113"/>
      <c r="M73" s="111"/>
      <c r="N73" s="92" t="str">
        <f t="shared" si="0"/>
        <v/>
      </c>
    </row>
    <row r="74" spans="1:14" s="52" customFormat="1" ht="12.75" x14ac:dyDescent="0.2">
      <c r="A74" s="75">
        <v>57</v>
      </c>
      <c r="B74" s="63"/>
      <c r="C74" s="60"/>
      <c r="D74" s="61"/>
      <c r="E74" s="61"/>
      <c r="F74" s="94"/>
      <c r="G74" s="113"/>
      <c r="H74" s="113"/>
      <c r="I74" s="113"/>
      <c r="J74" s="113"/>
      <c r="K74" s="113"/>
      <c r="L74" s="113"/>
      <c r="M74" s="111"/>
      <c r="N74" s="92" t="str">
        <f t="shared" si="0"/>
        <v/>
      </c>
    </row>
    <row r="75" spans="1:14" s="52" customFormat="1" ht="12.75" x14ac:dyDescent="0.2">
      <c r="A75" s="75">
        <v>58</v>
      </c>
      <c r="B75" s="63"/>
      <c r="C75" s="60"/>
      <c r="D75" s="61"/>
      <c r="E75" s="61"/>
      <c r="F75" s="94"/>
      <c r="G75" s="113"/>
      <c r="H75" s="113"/>
      <c r="I75" s="113"/>
      <c r="J75" s="113"/>
      <c r="K75" s="113"/>
      <c r="L75" s="113"/>
      <c r="M75" s="111"/>
      <c r="N75" s="92" t="str">
        <f t="shared" si="0"/>
        <v/>
      </c>
    </row>
    <row r="76" spans="1:14" s="52" customFormat="1" ht="12.75" x14ac:dyDescent="0.2">
      <c r="A76" s="75">
        <v>59</v>
      </c>
      <c r="B76" s="63"/>
      <c r="C76" s="60"/>
      <c r="D76" s="61"/>
      <c r="E76" s="61"/>
      <c r="F76" s="94"/>
      <c r="G76" s="113"/>
      <c r="H76" s="113"/>
      <c r="I76" s="113"/>
      <c r="J76" s="113"/>
      <c r="K76" s="113"/>
      <c r="L76" s="113"/>
      <c r="M76" s="111"/>
      <c r="N76" s="92" t="str">
        <f t="shared" si="0"/>
        <v/>
      </c>
    </row>
    <row r="77" spans="1:14" s="52" customFormat="1" ht="12.75" x14ac:dyDescent="0.2">
      <c r="A77" s="75">
        <v>60</v>
      </c>
      <c r="B77" s="63"/>
      <c r="C77" s="60"/>
      <c r="D77" s="61"/>
      <c r="E77" s="61"/>
      <c r="F77" s="94"/>
      <c r="G77" s="113"/>
      <c r="H77" s="113"/>
      <c r="I77" s="113"/>
      <c r="J77" s="113"/>
      <c r="K77" s="113"/>
      <c r="L77" s="113"/>
      <c r="M77" s="111"/>
      <c r="N77" s="92" t="str">
        <f t="shared" si="0"/>
        <v/>
      </c>
    </row>
    <row r="78" spans="1:14" s="52" customFormat="1" ht="12.75" x14ac:dyDescent="0.2">
      <c r="A78" s="75">
        <v>61</v>
      </c>
      <c r="B78" s="63"/>
      <c r="C78" s="60"/>
      <c r="D78" s="61"/>
      <c r="E78" s="61"/>
      <c r="F78" s="94"/>
      <c r="G78" s="113"/>
      <c r="H78" s="113"/>
      <c r="I78" s="113"/>
      <c r="J78" s="113"/>
      <c r="K78" s="113"/>
      <c r="L78" s="113"/>
      <c r="M78" s="111"/>
      <c r="N78" s="92" t="str">
        <f t="shared" si="0"/>
        <v/>
      </c>
    </row>
    <row r="79" spans="1:14" s="52" customFormat="1" ht="12.75" x14ac:dyDescent="0.2">
      <c r="A79" s="75">
        <v>62</v>
      </c>
      <c r="B79" s="63"/>
      <c r="C79" s="60"/>
      <c r="D79" s="61"/>
      <c r="E79" s="61"/>
      <c r="F79" s="94"/>
      <c r="G79" s="113"/>
      <c r="H79" s="113"/>
      <c r="I79" s="113"/>
      <c r="J79" s="113"/>
      <c r="K79" s="113"/>
      <c r="L79" s="113"/>
      <c r="M79" s="111"/>
      <c r="N79" s="92" t="str">
        <f t="shared" si="0"/>
        <v/>
      </c>
    </row>
    <row r="80" spans="1:14" s="52" customFormat="1" ht="12.75" x14ac:dyDescent="0.2">
      <c r="A80" s="75">
        <v>63</v>
      </c>
      <c r="B80" s="63"/>
      <c r="C80" s="60"/>
      <c r="D80" s="61"/>
      <c r="E80" s="61"/>
      <c r="F80" s="94"/>
      <c r="G80" s="113"/>
      <c r="H80" s="113"/>
      <c r="I80" s="113"/>
      <c r="J80" s="113"/>
      <c r="K80" s="113"/>
      <c r="L80" s="113"/>
      <c r="M80" s="111"/>
      <c r="N80" s="92" t="str">
        <f t="shared" si="0"/>
        <v/>
      </c>
    </row>
    <row r="81" spans="1:14" s="52" customFormat="1" ht="12.75" x14ac:dyDescent="0.2">
      <c r="A81" s="75">
        <v>64</v>
      </c>
      <c r="B81" s="63"/>
      <c r="C81" s="60"/>
      <c r="D81" s="61"/>
      <c r="E81" s="61"/>
      <c r="F81" s="94"/>
      <c r="G81" s="113"/>
      <c r="H81" s="113"/>
      <c r="I81" s="113"/>
      <c r="J81" s="113"/>
      <c r="K81" s="113"/>
      <c r="L81" s="113"/>
      <c r="M81" s="111"/>
      <c r="N81" s="92" t="str">
        <f t="shared" si="0"/>
        <v/>
      </c>
    </row>
    <row r="82" spans="1:14" s="52" customFormat="1" ht="12.75" x14ac:dyDescent="0.2">
      <c r="A82" s="75">
        <v>65</v>
      </c>
      <c r="B82" s="63"/>
      <c r="C82" s="60"/>
      <c r="D82" s="61"/>
      <c r="E82" s="61"/>
      <c r="F82" s="94"/>
      <c r="G82" s="113"/>
      <c r="H82" s="113"/>
      <c r="I82" s="113"/>
      <c r="J82" s="113"/>
      <c r="K82" s="113"/>
      <c r="L82" s="113"/>
      <c r="M82" s="111"/>
      <c r="N82" s="92" t="str">
        <f t="shared" ref="N82:N145" si="1">IF(B82="","",IF(OR(F82&gt;14,G82&gt;14,H82&gt;14,I82&gt;14,M82&gt;14),"Eligible","Not Eligible"))</f>
        <v/>
      </c>
    </row>
    <row r="83" spans="1:14" s="52" customFormat="1" ht="12.75" x14ac:dyDescent="0.2">
      <c r="A83" s="75">
        <v>66</v>
      </c>
      <c r="B83" s="63"/>
      <c r="C83" s="60"/>
      <c r="D83" s="61"/>
      <c r="E83" s="61"/>
      <c r="F83" s="94"/>
      <c r="G83" s="113"/>
      <c r="H83" s="113"/>
      <c r="I83" s="113"/>
      <c r="J83" s="113"/>
      <c r="K83" s="113"/>
      <c r="L83" s="113"/>
      <c r="M83" s="111"/>
      <c r="N83" s="92" t="str">
        <f t="shared" si="1"/>
        <v/>
      </c>
    </row>
    <row r="84" spans="1:14" s="52" customFormat="1" ht="12.75" x14ac:dyDescent="0.2">
      <c r="A84" s="75">
        <v>67</v>
      </c>
      <c r="B84" s="63"/>
      <c r="C84" s="60"/>
      <c r="D84" s="61"/>
      <c r="E84" s="61"/>
      <c r="F84" s="94"/>
      <c r="G84" s="113"/>
      <c r="H84" s="113"/>
      <c r="I84" s="113"/>
      <c r="J84" s="113"/>
      <c r="K84" s="113"/>
      <c r="L84" s="113"/>
      <c r="M84" s="111"/>
      <c r="N84" s="92" t="str">
        <f t="shared" si="1"/>
        <v/>
      </c>
    </row>
    <row r="85" spans="1:14" s="52" customFormat="1" ht="12.75" x14ac:dyDescent="0.2">
      <c r="A85" s="75">
        <v>68</v>
      </c>
      <c r="B85" s="63"/>
      <c r="C85" s="60"/>
      <c r="D85" s="61"/>
      <c r="E85" s="61"/>
      <c r="F85" s="94"/>
      <c r="G85" s="113"/>
      <c r="H85" s="113"/>
      <c r="I85" s="113"/>
      <c r="J85" s="113"/>
      <c r="K85" s="113"/>
      <c r="L85" s="113"/>
      <c r="M85" s="111"/>
      <c r="N85" s="92" t="str">
        <f t="shared" si="1"/>
        <v/>
      </c>
    </row>
    <row r="86" spans="1:14" s="52" customFormat="1" ht="12.75" x14ac:dyDescent="0.2">
      <c r="A86" s="75">
        <v>69</v>
      </c>
      <c r="B86" s="63"/>
      <c r="C86" s="60"/>
      <c r="D86" s="61"/>
      <c r="E86" s="61"/>
      <c r="F86" s="94"/>
      <c r="G86" s="113"/>
      <c r="H86" s="113"/>
      <c r="I86" s="113"/>
      <c r="J86" s="113"/>
      <c r="K86" s="113"/>
      <c r="L86" s="113"/>
      <c r="M86" s="111"/>
      <c r="N86" s="92" t="str">
        <f t="shared" si="1"/>
        <v/>
      </c>
    </row>
    <row r="87" spans="1:14" s="52" customFormat="1" ht="12.75" x14ac:dyDescent="0.2">
      <c r="A87" s="75">
        <v>70</v>
      </c>
      <c r="B87" s="63"/>
      <c r="C87" s="60"/>
      <c r="D87" s="61"/>
      <c r="E87" s="61"/>
      <c r="F87" s="94"/>
      <c r="G87" s="113"/>
      <c r="H87" s="113"/>
      <c r="I87" s="113"/>
      <c r="J87" s="113"/>
      <c r="K87" s="113"/>
      <c r="L87" s="113"/>
      <c r="M87" s="111"/>
      <c r="N87" s="92" t="str">
        <f t="shared" si="1"/>
        <v/>
      </c>
    </row>
    <row r="88" spans="1:14" s="52" customFormat="1" ht="12.75" x14ac:dyDescent="0.2">
      <c r="A88" s="75">
        <v>71</v>
      </c>
      <c r="B88" s="63"/>
      <c r="C88" s="60"/>
      <c r="D88" s="61"/>
      <c r="E88" s="61"/>
      <c r="F88" s="94"/>
      <c r="G88" s="113"/>
      <c r="H88" s="113"/>
      <c r="I88" s="113"/>
      <c r="J88" s="113"/>
      <c r="K88" s="113"/>
      <c r="L88" s="113"/>
      <c r="M88" s="111"/>
      <c r="N88" s="92" t="str">
        <f t="shared" si="1"/>
        <v/>
      </c>
    </row>
    <row r="89" spans="1:14" s="52" customFormat="1" ht="12.75" x14ac:dyDescent="0.2">
      <c r="A89" s="75">
        <v>72</v>
      </c>
      <c r="B89" s="63"/>
      <c r="C89" s="60"/>
      <c r="D89" s="61"/>
      <c r="E89" s="61"/>
      <c r="F89" s="94"/>
      <c r="G89" s="113"/>
      <c r="H89" s="113"/>
      <c r="I89" s="113"/>
      <c r="J89" s="113"/>
      <c r="K89" s="113"/>
      <c r="L89" s="113"/>
      <c r="M89" s="111"/>
      <c r="N89" s="92" t="str">
        <f t="shared" si="1"/>
        <v/>
      </c>
    </row>
    <row r="90" spans="1:14" s="52" customFormat="1" ht="12.75" x14ac:dyDescent="0.2">
      <c r="A90" s="75">
        <v>73</v>
      </c>
      <c r="B90" s="63"/>
      <c r="C90" s="60"/>
      <c r="D90" s="61"/>
      <c r="E90" s="61"/>
      <c r="F90" s="94"/>
      <c r="G90" s="113"/>
      <c r="H90" s="113"/>
      <c r="I90" s="113"/>
      <c r="J90" s="113"/>
      <c r="K90" s="113"/>
      <c r="L90" s="113"/>
      <c r="M90" s="111"/>
      <c r="N90" s="92" t="str">
        <f t="shared" si="1"/>
        <v/>
      </c>
    </row>
    <row r="91" spans="1:14" s="52" customFormat="1" ht="12.75" x14ac:dyDescent="0.2">
      <c r="A91" s="75">
        <v>74</v>
      </c>
      <c r="B91" s="63"/>
      <c r="C91" s="60"/>
      <c r="D91" s="61"/>
      <c r="E91" s="61"/>
      <c r="F91" s="94"/>
      <c r="G91" s="113"/>
      <c r="H91" s="113"/>
      <c r="I91" s="113"/>
      <c r="J91" s="113"/>
      <c r="K91" s="113"/>
      <c r="L91" s="113"/>
      <c r="M91" s="111"/>
      <c r="N91" s="92" t="str">
        <f t="shared" si="1"/>
        <v/>
      </c>
    </row>
    <row r="92" spans="1:14" s="52" customFormat="1" ht="12.75" x14ac:dyDescent="0.2">
      <c r="A92" s="75">
        <v>75</v>
      </c>
      <c r="B92" s="63"/>
      <c r="C92" s="60"/>
      <c r="D92" s="61"/>
      <c r="E92" s="61"/>
      <c r="F92" s="94"/>
      <c r="G92" s="113"/>
      <c r="H92" s="113"/>
      <c r="I92" s="113"/>
      <c r="J92" s="113"/>
      <c r="K92" s="113"/>
      <c r="L92" s="113"/>
      <c r="M92" s="111"/>
      <c r="N92" s="92" t="str">
        <f t="shared" si="1"/>
        <v/>
      </c>
    </row>
    <row r="93" spans="1:14" s="52" customFormat="1" ht="12.75" x14ac:dyDescent="0.2">
      <c r="A93" s="75">
        <v>76</v>
      </c>
      <c r="B93" s="63"/>
      <c r="C93" s="60"/>
      <c r="D93" s="61"/>
      <c r="E93" s="61"/>
      <c r="F93" s="94"/>
      <c r="G93" s="113"/>
      <c r="H93" s="113"/>
      <c r="I93" s="113"/>
      <c r="J93" s="113"/>
      <c r="K93" s="113"/>
      <c r="L93" s="113"/>
      <c r="M93" s="111"/>
      <c r="N93" s="92" t="str">
        <f t="shared" si="1"/>
        <v/>
      </c>
    </row>
    <row r="94" spans="1:14" s="52" customFormat="1" ht="12.75" x14ac:dyDescent="0.2">
      <c r="A94" s="75">
        <v>77</v>
      </c>
      <c r="B94" s="63"/>
      <c r="C94" s="60"/>
      <c r="D94" s="61"/>
      <c r="E94" s="61"/>
      <c r="F94" s="94"/>
      <c r="G94" s="113"/>
      <c r="H94" s="113"/>
      <c r="I94" s="113"/>
      <c r="J94" s="113"/>
      <c r="K94" s="113"/>
      <c r="L94" s="113"/>
      <c r="M94" s="111"/>
      <c r="N94" s="92" t="str">
        <f t="shared" si="1"/>
        <v/>
      </c>
    </row>
    <row r="95" spans="1:14" s="52" customFormat="1" ht="12.75" x14ac:dyDescent="0.2">
      <c r="A95" s="75">
        <v>78</v>
      </c>
      <c r="B95" s="63"/>
      <c r="C95" s="60"/>
      <c r="D95" s="61"/>
      <c r="E95" s="61"/>
      <c r="F95" s="94"/>
      <c r="G95" s="113"/>
      <c r="H95" s="113"/>
      <c r="I95" s="113"/>
      <c r="J95" s="113"/>
      <c r="K95" s="113"/>
      <c r="L95" s="113"/>
      <c r="M95" s="111"/>
      <c r="N95" s="92" t="str">
        <f t="shared" si="1"/>
        <v/>
      </c>
    </row>
    <row r="96" spans="1:14" s="52" customFormat="1" ht="12.75" x14ac:dyDescent="0.2">
      <c r="A96" s="75">
        <v>79</v>
      </c>
      <c r="B96" s="63"/>
      <c r="C96" s="60"/>
      <c r="D96" s="61"/>
      <c r="E96" s="61"/>
      <c r="F96" s="94"/>
      <c r="G96" s="113"/>
      <c r="H96" s="113"/>
      <c r="I96" s="113"/>
      <c r="J96" s="113"/>
      <c r="K96" s="113"/>
      <c r="L96" s="113"/>
      <c r="M96" s="111"/>
      <c r="N96" s="92" t="str">
        <f t="shared" si="1"/>
        <v/>
      </c>
    </row>
    <row r="97" spans="1:14" s="52" customFormat="1" ht="12.75" x14ac:dyDescent="0.2">
      <c r="A97" s="75">
        <v>80</v>
      </c>
      <c r="B97" s="63"/>
      <c r="C97" s="60"/>
      <c r="D97" s="61"/>
      <c r="E97" s="61"/>
      <c r="F97" s="94"/>
      <c r="G97" s="113"/>
      <c r="H97" s="113"/>
      <c r="I97" s="113"/>
      <c r="J97" s="113"/>
      <c r="K97" s="113"/>
      <c r="L97" s="113"/>
      <c r="M97" s="111"/>
      <c r="N97" s="92" t="str">
        <f t="shared" si="1"/>
        <v/>
      </c>
    </row>
    <row r="98" spans="1:14" s="52" customFormat="1" ht="12.75" x14ac:dyDescent="0.2">
      <c r="A98" s="75">
        <v>81</v>
      </c>
      <c r="B98" s="63"/>
      <c r="C98" s="60"/>
      <c r="D98" s="61"/>
      <c r="E98" s="61"/>
      <c r="F98" s="94"/>
      <c r="G98" s="113"/>
      <c r="H98" s="113"/>
      <c r="I98" s="113"/>
      <c r="J98" s="113"/>
      <c r="K98" s="113"/>
      <c r="L98" s="113"/>
      <c r="M98" s="111"/>
      <c r="N98" s="92" t="str">
        <f t="shared" si="1"/>
        <v/>
      </c>
    </row>
    <row r="99" spans="1:14" s="52" customFormat="1" ht="12.75" x14ac:dyDescent="0.2">
      <c r="A99" s="75">
        <v>82</v>
      </c>
      <c r="B99" s="63"/>
      <c r="C99" s="60"/>
      <c r="D99" s="61"/>
      <c r="E99" s="61"/>
      <c r="F99" s="94"/>
      <c r="G99" s="113"/>
      <c r="H99" s="113"/>
      <c r="I99" s="113"/>
      <c r="J99" s="113"/>
      <c r="K99" s="113"/>
      <c r="L99" s="113"/>
      <c r="M99" s="111"/>
      <c r="N99" s="92" t="str">
        <f t="shared" si="1"/>
        <v/>
      </c>
    </row>
    <row r="100" spans="1:14" s="52" customFormat="1" ht="12.75" x14ac:dyDescent="0.2">
      <c r="A100" s="75">
        <v>83</v>
      </c>
      <c r="B100" s="63"/>
      <c r="C100" s="60"/>
      <c r="D100" s="61"/>
      <c r="E100" s="61"/>
      <c r="F100" s="94"/>
      <c r="G100" s="113"/>
      <c r="H100" s="113"/>
      <c r="I100" s="113"/>
      <c r="J100" s="113"/>
      <c r="K100" s="113"/>
      <c r="L100" s="113"/>
      <c r="M100" s="111"/>
      <c r="N100" s="92" t="str">
        <f t="shared" si="1"/>
        <v/>
      </c>
    </row>
    <row r="101" spans="1:14" s="52" customFormat="1" ht="12.75" x14ac:dyDescent="0.2">
      <c r="A101" s="75">
        <v>84</v>
      </c>
      <c r="B101" s="63"/>
      <c r="C101" s="60"/>
      <c r="D101" s="61"/>
      <c r="E101" s="61"/>
      <c r="F101" s="94"/>
      <c r="G101" s="113"/>
      <c r="H101" s="113"/>
      <c r="I101" s="113"/>
      <c r="J101" s="113"/>
      <c r="K101" s="113"/>
      <c r="L101" s="113"/>
      <c r="M101" s="111"/>
      <c r="N101" s="92" t="str">
        <f t="shared" si="1"/>
        <v/>
      </c>
    </row>
    <row r="102" spans="1:14" s="52" customFormat="1" ht="12.75" x14ac:dyDescent="0.2">
      <c r="A102" s="75">
        <v>85</v>
      </c>
      <c r="B102" s="63"/>
      <c r="C102" s="60"/>
      <c r="D102" s="61"/>
      <c r="E102" s="61"/>
      <c r="F102" s="94"/>
      <c r="G102" s="113"/>
      <c r="H102" s="113"/>
      <c r="I102" s="113"/>
      <c r="J102" s="113"/>
      <c r="K102" s="113"/>
      <c r="L102" s="113"/>
      <c r="M102" s="111"/>
      <c r="N102" s="92" t="str">
        <f t="shared" si="1"/>
        <v/>
      </c>
    </row>
    <row r="103" spans="1:14" s="52" customFormat="1" ht="12.75" x14ac:dyDescent="0.2">
      <c r="A103" s="75">
        <v>86</v>
      </c>
      <c r="B103" s="63"/>
      <c r="C103" s="60"/>
      <c r="D103" s="61"/>
      <c r="E103" s="61"/>
      <c r="F103" s="94"/>
      <c r="G103" s="113"/>
      <c r="H103" s="113"/>
      <c r="I103" s="113"/>
      <c r="J103" s="113"/>
      <c r="K103" s="113"/>
      <c r="L103" s="113"/>
      <c r="M103" s="111"/>
      <c r="N103" s="92" t="str">
        <f t="shared" si="1"/>
        <v/>
      </c>
    </row>
    <row r="104" spans="1:14" s="52" customFormat="1" ht="12.75" x14ac:dyDescent="0.2">
      <c r="A104" s="75">
        <v>87</v>
      </c>
      <c r="B104" s="63"/>
      <c r="C104" s="60"/>
      <c r="D104" s="61"/>
      <c r="E104" s="61"/>
      <c r="F104" s="94"/>
      <c r="G104" s="113"/>
      <c r="H104" s="113"/>
      <c r="I104" s="113"/>
      <c r="J104" s="113"/>
      <c r="K104" s="113"/>
      <c r="L104" s="113"/>
      <c r="M104" s="111"/>
      <c r="N104" s="92" t="str">
        <f t="shared" si="1"/>
        <v/>
      </c>
    </row>
    <row r="105" spans="1:14" s="52" customFormat="1" ht="12.75" x14ac:dyDescent="0.2">
      <c r="A105" s="75">
        <v>88</v>
      </c>
      <c r="B105" s="63"/>
      <c r="C105" s="60"/>
      <c r="D105" s="61"/>
      <c r="E105" s="61"/>
      <c r="F105" s="94"/>
      <c r="G105" s="113"/>
      <c r="H105" s="113"/>
      <c r="I105" s="113"/>
      <c r="J105" s="113"/>
      <c r="K105" s="113"/>
      <c r="L105" s="113"/>
      <c r="M105" s="111"/>
      <c r="N105" s="92" t="str">
        <f t="shared" si="1"/>
        <v/>
      </c>
    </row>
    <row r="106" spans="1:14" s="52" customFormat="1" ht="12.75" x14ac:dyDescent="0.2">
      <c r="A106" s="75">
        <v>89</v>
      </c>
      <c r="B106" s="63"/>
      <c r="C106" s="60"/>
      <c r="D106" s="61"/>
      <c r="E106" s="61"/>
      <c r="F106" s="94"/>
      <c r="G106" s="113"/>
      <c r="H106" s="113"/>
      <c r="I106" s="113"/>
      <c r="J106" s="113"/>
      <c r="K106" s="113"/>
      <c r="L106" s="113"/>
      <c r="M106" s="111"/>
      <c r="N106" s="92" t="str">
        <f t="shared" si="1"/>
        <v/>
      </c>
    </row>
    <row r="107" spans="1:14" s="52" customFormat="1" ht="12.75" x14ac:dyDescent="0.2">
      <c r="A107" s="75">
        <v>90</v>
      </c>
      <c r="B107" s="63"/>
      <c r="C107" s="60"/>
      <c r="D107" s="61"/>
      <c r="E107" s="61"/>
      <c r="F107" s="94"/>
      <c r="G107" s="113"/>
      <c r="H107" s="113"/>
      <c r="I107" s="113"/>
      <c r="J107" s="113"/>
      <c r="K107" s="113"/>
      <c r="L107" s="113"/>
      <c r="M107" s="111"/>
      <c r="N107" s="92" t="str">
        <f t="shared" si="1"/>
        <v/>
      </c>
    </row>
    <row r="108" spans="1:14" s="52" customFormat="1" ht="12.75" x14ac:dyDescent="0.2">
      <c r="A108" s="75">
        <v>91</v>
      </c>
      <c r="B108" s="63"/>
      <c r="C108" s="60"/>
      <c r="D108" s="61"/>
      <c r="E108" s="61"/>
      <c r="F108" s="94"/>
      <c r="G108" s="113"/>
      <c r="H108" s="113"/>
      <c r="I108" s="113"/>
      <c r="J108" s="113"/>
      <c r="K108" s="113"/>
      <c r="L108" s="113"/>
      <c r="M108" s="111"/>
      <c r="N108" s="92" t="str">
        <f t="shared" si="1"/>
        <v/>
      </c>
    </row>
    <row r="109" spans="1:14" s="52" customFormat="1" ht="12.75" x14ac:dyDescent="0.2">
      <c r="A109" s="75">
        <v>92</v>
      </c>
      <c r="B109" s="63"/>
      <c r="C109" s="60"/>
      <c r="D109" s="61"/>
      <c r="E109" s="61"/>
      <c r="F109" s="94"/>
      <c r="G109" s="113"/>
      <c r="H109" s="113"/>
      <c r="I109" s="113"/>
      <c r="J109" s="113"/>
      <c r="K109" s="113"/>
      <c r="L109" s="113"/>
      <c r="M109" s="111"/>
      <c r="N109" s="92" t="str">
        <f t="shared" si="1"/>
        <v/>
      </c>
    </row>
    <row r="110" spans="1:14" s="52" customFormat="1" ht="12.75" x14ac:dyDescent="0.2">
      <c r="A110" s="75">
        <v>93</v>
      </c>
      <c r="B110" s="63"/>
      <c r="C110" s="60"/>
      <c r="D110" s="61"/>
      <c r="E110" s="61"/>
      <c r="F110" s="94"/>
      <c r="G110" s="113"/>
      <c r="H110" s="113"/>
      <c r="I110" s="113"/>
      <c r="J110" s="113"/>
      <c r="K110" s="113"/>
      <c r="L110" s="113"/>
      <c r="M110" s="111"/>
      <c r="N110" s="92" t="str">
        <f t="shared" si="1"/>
        <v/>
      </c>
    </row>
    <row r="111" spans="1:14" s="52" customFormat="1" ht="12.75" x14ac:dyDescent="0.2">
      <c r="A111" s="75">
        <v>94</v>
      </c>
      <c r="B111" s="63"/>
      <c r="C111" s="60"/>
      <c r="D111" s="61"/>
      <c r="E111" s="61"/>
      <c r="F111" s="94"/>
      <c r="G111" s="113"/>
      <c r="H111" s="113"/>
      <c r="I111" s="113"/>
      <c r="J111" s="113"/>
      <c r="K111" s="113"/>
      <c r="L111" s="113"/>
      <c r="M111" s="111"/>
      <c r="N111" s="92" t="str">
        <f t="shared" si="1"/>
        <v/>
      </c>
    </row>
    <row r="112" spans="1:14" s="52" customFormat="1" ht="12.75" x14ac:dyDescent="0.2">
      <c r="A112" s="75">
        <v>95</v>
      </c>
      <c r="B112" s="63"/>
      <c r="C112" s="60"/>
      <c r="D112" s="61"/>
      <c r="E112" s="61"/>
      <c r="F112" s="94"/>
      <c r="G112" s="113"/>
      <c r="H112" s="113"/>
      <c r="I112" s="113"/>
      <c r="J112" s="113"/>
      <c r="K112" s="113"/>
      <c r="L112" s="113"/>
      <c r="M112" s="111"/>
      <c r="N112" s="92" t="str">
        <f t="shared" si="1"/>
        <v/>
      </c>
    </row>
    <row r="113" spans="1:14" s="52" customFormat="1" ht="12.75" x14ac:dyDescent="0.2">
      <c r="A113" s="75">
        <v>96</v>
      </c>
      <c r="B113" s="63"/>
      <c r="C113" s="60"/>
      <c r="D113" s="61"/>
      <c r="E113" s="61"/>
      <c r="F113" s="94"/>
      <c r="G113" s="113"/>
      <c r="H113" s="113"/>
      <c r="I113" s="113"/>
      <c r="J113" s="113"/>
      <c r="K113" s="113"/>
      <c r="L113" s="113"/>
      <c r="M113" s="111"/>
      <c r="N113" s="92" t="str">
        <f t="shared" si="1"/>
        <v/>
      </c>
    </row>
    <row r="114" spans="1:14" s="52" customFormat="1" ht="12.75" x14ac:dyDescent="0.2">
      <c r="A114" s="75">
        <v>97</v>
      </c>
      <c r="B114" s="63"/>
      <c r="C114" s="60"/>
      <c r="D114" s="61"/>
      <c r="E114" s="61"/>
      <c r="F114" s="94"/>
      <c r="G114" s="113"/>
      <c r="H114" s="113"/>
      <c r="I114" s="113"/>
      <c r="J114" s="113"/>
      <c r="K114" s="113"/>
      <c r="L114" s="113"/>
      <c r="M114" s="111"/>
      <c r="N114" s="92" t="str">
        <f t="shared" si="1"/>
        <v/>
      </c>
    </row>
    <row r="115" spans="1:14" s="52" customFormat="1" ht="12.75" x14ac:dyDescent="0.2">
      <c r="A115" s="75">
        <v>98</v>
      </c>
      <c r="B115" s="63"/>
      <c r="C115" s="60"/>
      <c r="D115" s="61"/>
      <c r="E115" s="61"/>
      <c r="F115" s="94"/>
      <c r="G115" s="113"/>
      <c r="H115" s="113"/>
      <c r="I115" s="113"/>
      <c r="J115" s="113"/>
      <c r="K115" s="113"/>
      <c r="L115" s="113"/>
      <c r="M115" s="111"/>
      <c r="N115" s="92" t="str">
        <f t="shared" si="1"/>
        <v/>
      </c>
    </row>
    <row r="116" spans="1:14" s="52" customFormat="1" ht="12.75" x14ac:dyDescent="0.2">
      <c r="A116" s="75">
        <v>99</v>
      </c>
      <c r="B116" s="63"/>
      <c r="C116" s="60"/>
      <c r="D116" s="61"/>
      <c r="E116" s="61"/>
      <c r="F116" s="94"/>
      <c r="G116" s="113"/>
      <c r="H116" s="113"/>
      <c r="I116" s="113"/>
      <c r="J116" s="113"/>
      <c r="K116" s="113"/>
      <c r="L116" s="113"/>
      <c r="M116" s="111"/>
      <c r="N116" s="92" t="str">
        <f t="shared" si="1"/>
        <v/>
      </c>
    </row>
    <row r="117" spans="1:14" s="52" customFormat="1" ht="12.75" x14ac:dyDescent="0.2">
      <c r="A117" s="75">
        <v>100</v>
      </c>
      <c r="B117" s="63"/>
      <c r="C117" s="60"/>
      <c r="D117" s="61"/>
      <c r="E117" s="61"/>
      <c r="F117" s="94"/>
      <c r="G117" s="113"/>
      <c r="H117" s="113"/>
      <c r="I117" s="113"/>
      <c r="J117" s="113"/>
      <c r="K117" s="113"/>
      <c r="L117" s="113"/>
      <c r="M117" s="111"/>
      <c r="N117" s="92" t="str">
        <f t="shared" si="1"/>
        <v/>
      </c>
    </row>
    <row r="118" spans="1:14" s="52" customFormat="1" ht="12.75" x14ac:dyDescent="0.2">
      <c r="A118" s="75">
        <v>101</v>
      </c>
      <c r="B118" s="63"/>
      <c r="C118" s="60"/>
      <c r="D118" s="61"/>
      <c r="E118" s="61"/>
      <c r="F118" s="94"/>
      <c r="G118" s="113"/>
      <c r="H118" s="113"/>
      <c r="I118" s="113"/>
      <c r="J118" s="113"/>
      <c r="K118" s="113"/>
      <c r="L118" s="113"/>
      <c r="M118" s="111"/>
      <c r="N118" s="92" t="str">
        <f t="shared" si="1"/>
        <v/>
      </c>
    </row>
    <row r="119" spans="1:14" s="52" customFormat="1" ht="12.75" x14ac:dyDescent="0.2">
      <c r="A119" s="75">
        <v>102</v>
      </c>
      <c r="B119" s="63"/>
      <c r="C119" s="60"/>
      <c r="D119" s="61"/>
      <c r="E119" s="61"/>
      <c r="F119" s="94"/>
      <c r="G119" s="113"/>
      <c r="H119" s="113"/>
      <c r="I119" s="113"/>
      <c r="J119" s="113"/>
      <c r="K119" s="113"/>
      <c r="L119" s="113"/>
      <c r="M119" s="111"/>
      <c r="N119" s="92" t="str">
        <f t="shared" si="1"/>
        <v/>
      </c>
    </row>
    <row r="120" spans="1:14" s="52" customFormat="1" ht="12.75" x14ac:dyDescent="0.2">
      <c r="A120" s="75">
        <v>103</v>
      </c>
      <c r="B120" s="63"/>
      <c r="C120" s="60"/>
      <c r="D120" s="61"/>
      <c r="E120" s="61"/>
      <c r="F120" s="94"/>
      <c r="G120" s="113"/>
      <c r="H120" s="113"/>
      <c r="I120" s="113"/>
      <c r="J120" s="113"/>
      <c r="K120" s="113"/>
      <c r="L120" s="113"/>
      <c r="M120" s="111"/>
      <c r="N120" s="92" t="str">
        <f t="shared" si="1"/>
        <v/>
      </c>
    </row>
    <row r="121" spans="1:14" s="52" customFormat="1" ht="12.75" x14ac:dyDescent="0.2">
      <c r="A121" s="75">
        <v>104</v>
      </c>
      <c r="B121" s="63"/>
      <c r="C121" s="60"/>
      <c r="D121" s="61"/>
      <c r="E121" s="61"/>
      <c r="F121" s="94"/>
      <c r="G121" s="113"/>
      <c r="H121" s="113"/>
      <c r="I121" s="113"/>
      <c r="J121" s="113"/>
      <c r="K121" s="113"/>
      <c r="L121" s="113"/>
      <c r="M121" s="111"/>
      <c r="N121" s="92" t="str">
        <f t="shared" si="1"/>
        <v/>
      </c>
    </row>
    <row r="122" spans="1:14" s="52" customFormat="1" ht="12.75" x14ac:dyDescent="0.2">
      <c r="A122" s="75">
        <v>105</v>
      </c>
      <c r="B122" s="63"/>
      <c r="C122" s="60"/>
      <c r="D122" s="61"/>
      <c r="E122" s="61"/>
      <c r="F122" s="94"/>
      <c r="G122" s="113"/>
      <c r="H122" s="113"/>
      <c r="I122" s="113"/>
      <c r="J122" s="113"/>
      <c r="K122" s="113"/>
      <c r="L122" s="113"/>
      <c r="M122" s="111"/>
      <c r="N122" s="92" t="str">
        <f t="shared" si="1"/>
        <v/>
      </c>
    </row>
    <row r="123" spans="1:14" s="52" customFormat="1" ht="12.75" x14ac:dyDescent="0.2">
      <c r="A123" s="75">
        <v>106</v>
      </c>
      <c r="B123" s="63"/>
      <c r="C123" s="60"/>
      <c r="D123" s="61"/>
      <c r="E123" s="61"/>
      <c r="F123" s="94"/>
      <c r="G123" s="113"/>
      <c r="H123" s="113"/>
      <c r="I123" s="113"/>
      <c r="J123" s="113"/>
      <c r="K123" s="113"/>
      <c r="L123" s="113"/>
      <c r="M123" s="111"/>
      <c r="N123" s="92" t="str">
        <f t="shared" si="1"/>
        <v/>
      </c>
    </row>
    <row r="124" spans="1:14" s="52" customFormat="1" ht="12.75" x14ac:dyDescent="0.2">
      <c r="A124" s="75">
        <v>107</v>
      </c>
      <c r="B124" s="63"/>
      <c r="C124" s="60"/>
      <c r="D124" s="61"/>
      <c r="E124" s="61"/>
      <c r="F124" s="94"/>
      <c r="G124" s="113"/>
      <c r="H124" s="113"/>
      <c r="I124" s="113"/>
      <c r="J124" s="113"/>
      <c r="K124" s="113"/>
      <c r="L124" s="113"/>
      <c r="M124" s="111"/>
      <c r="N124" s="92" t="str">
        <f t="shared" si="1"/>
        <v/>
      </c>
    </row>
    <row r="125" spans="1:14" s="52" customFormat="1" ht="12.75" x14ac:dyDescent="0.2">
      <c r="A125" s="75">
        <v>108</v>
      </c>
      <c r="B125" s="63"/>
      <c r="C125" s="60"/>
      <c r="D125" s="61"/>
      <c r="E125" s="61"/>
      <c r="F125" s="94"/>
      <c r="G125" s="113"/>
      <c r="H125" s="113"/>
      <c r="I125" s="113"/>
      <c r="J125" s="113"/>
      <c r="K125" s="113"/>
      <c r="L125" s="113"/>
      <c r="M125" s="111"/>
      <c r="N125" s="92" t="str">
        <f t="shared" si="1"/>
        <v/>
      </c>
    </row>
    <row r="126" spans="1:14" s="52" customFormat="1" ht="12.75" x14ac:dyDescent="0.2">
      <c r="A126" s="75">
        <v>109</v>
      </c>
      <c r="B126" s="63"/>
      <c r="C126" s="60"/>
      <c r="D126" s="61"/>
      <c r="E126" s="61"/>
      <c r="F126" s="94"/>
      <c r="G126" s="113"/>
      <c r="H126" s="113"/>
      <c r="I126" s="113"/>
      <c r="J126" s="113"/>
      <c r="K126" s="113"/>
      <c r="L126" s="113"/>
      <c r="M126" s="111"/>
      <c r="N126" s="92" t="str">
        <f t="shared" si="1"/>
        <v/>
      </c>
    </row>
    <row r="127" spans="1:14" s="52" customFormat="1" ht="12.75" x14ac:dyDescent="0.2">
      <c r="A127" s="75">
        <v>110</v>
      </c>
      <c r="B127" s="63"/>
      <c r="C127" s="60"/>
      <c r="D127" s="61"/>
      <c r="E127" s="61"/>
      <c r="F127" s="94"/>
      <c r="G127" s="113"/>
      <c r="H127" s="113"/>
      <c r="I127" s="113"/>
      <c r="J127" s="113"/>
      <c r="K127" s="113"/>
      <c r="L127" s="113"/>
      <c r="M127" s="111"/>
      <c r="N127" s="92" t="str">
        <f t="shared" si="1"/>
        <v/>
      </c>
    </row>
    <row r="128" spans="1:14" s="52" customFormat="1" ht="12.75" x14ac:dyDescent="0.2">
      <c r="A128" s="75">
        <v>111</v>
      </c>
      <c r="B128" s="63"/>
      <c r="C128" s="60"/>
      <c r="D128" s="61"/>
      <c r="E128" s="61"/>
      <c r="F128" s="94"/>
      <c r="G128" s="113"/>
      <c r="H128" s="113"/>
      <c r="I128" s="113"/>
      <c r="J128" s="113"/>
      <c r="K128" s="113"/>
      <c r="L128" s="113"/>
      <c r="M128" s="111"/>
      <c r="N128" s="92" t="str">
        <f t="shared" si="1"/>
        <v/>
      </c>
    </row>
    <row r="129" spans="1:14" s="52" customFormat="1" ht="12.75" x14ac:dyDescent="0.2">
      <c r="A129" s="75">
        <v>112</v>
      </c>
      <c r="B129" s="63"/>
      <c r="C129" s="60"/>
      <c r="D129" s="61"/>
      <c r="E129" s="61"/>
      <c r="F129" s="94"/>
      <c r="G129" s="113"/>
      <c r="H129" s="113"/>
      <c r="I129" s="113"/>
      <c r="J129" s="113"/>
      <c r="K129" s="113"/>
      <c r="L129" s="113"/>
      <c r="M129" s="111"/>
      <c r="N129" s="92" t="str">
        <f t="shared" si="1"/>
        <v/>
      </c>
    </row>
    <row r="130" spans="1:14" s="52" customFormat="1" ht="12.75" x14ac:dyDescent="0.2">
      <c r="A130" s="75">
        <v>113</v>
      </c>
      <c r="B130" s="63"/>
      <c r="C130" s="60"/>
      <c r="D130" s="61"/>
      <c r="E130" s="61"/>
      <c r="F130" s="94"/>
      <c r="G130" s="113"/>
      <c r="H130" s="113"/>
      <c r="I130" s="113"/>
      <c r="J130" s="113"/>
      <c r="K130" s="113"/>
      <c r="L130" s="113"/>
      <c r="M130" s="111"/>
      <c r="N130" s="92" t="str">
        <f t="shared" si="1"/>
        <v/>
      </c>
    </row>
    <row r="131" spans="1:14" s="52" customFormat="1" ht="12.75" x14ac:dyDescent="0.2">
      <c r="A131" s="75">
        <v>114</v>
      </c>
      <c r="B131" s="63"/>
      <c r="C131" s="60"/>
      <c r="D131" s="61"/>
      <c r="E131" s="61"/>
      <c r="F131" s="94"/>
      <c r="G131" s="113"/>
      <c r="H131" s="113"/>
      <c r="I131" s="113"/>
      <c r="J131" s="113"/>
      <c r="K131" s="113"/>
      <c r="L131" s="113"/>
      <c r="M131" s="111"/>
      <c r="N131" s="92" t="str">
        <f t="shared" si="1"/>
        <v/>
      </c>
    </row>
    <row r="132" spans="1:14" s="52" customFormat="1" ht="12.75" x14ac:dyDescent="0.2">
      <c r="A132" s="75">
        <v>115</v>
      </c>
      <c r="B132" s="63"/>
      <c r="C132" s="60"/>
      <c r="D132" s="61"/>
      <c r="E132" s="61"/>
      <c r="F132" s="94"/>
      <c r="G132" s="113"/>
      <c r="H132" s="113"/>
      <c r="I132" s="113"/>
      <c r="J132" s="113"/>
      <c r="K132" s="113"/>
      <c r="L132" s="113"/>
      <c r="M132" s="111"/>
      <c r="N132" s="92" t="str">
        <f t="shared" si="1"/>
        <v/>
      </c>
    </row>
    <row r="133" spans="1:14" s="52" customFormat="1" ht="12.75" x14ac:dyDescent="0.2">
      <c r="A133" s="75">
        <v>116</v>
      </c>
      <c r="B133" s="63"/>
      <c r="C133" s="60"/>
      <c r="D133" s="61"/>
      <c r="E133" s="61"/>
      <c r="F133" s="94"/>
      <c r="G133" s="113"/>
      <c r="H133" s="113"/>
      <c r="I133" s="113"/>
      <c r="J133" s="113"/>
      <c r="K133" s="113"/>
      <c r="L133" s="113"/>
      <c r="M133" s="111"/>
      <c r="N133" s="92" t="str">
        <f t="shared" si="1"/>
        <v/>
      </c>
    </row>
    <row r="134" spans="1:14" s="52" customFormat="1" ht="12.75" x14ac:dyDescent="0.2">
      <c r="A134" s="75">
        <v>117</v>
      </c>
      <c r="B134" s="63"/>
      <c r="C134" s="60"/>
      <c r="D134" s="61"/>
      <c r="E134" s="61"/>
      <c r="F134" s="94"/>
      <c r="G134" s="113"/>
      <c r="H134" s="113"/>
      <c r="I134" s="113"/>
      <c r="J134" s="113"/>
      <c r="K134" s="113"/>
      <c r="L134" s="113"/>
      <c r="M134" s="111"/>
      <c r="N134" s="92" t="str">
        <f t="shared" si="1"/>
        <v/>
      </c>
    </row>
    <row r="135" spans="1:14" s="52" customFormat="1" ht="12.75" x14ac:dyDescent="0.2">
      <c r="A135" s="75">
        <v>118</v>
      </c>
      <c r="B135" s="63"/>
      <c r="C135" s="60"/>
      <c r="D135" s="61"/>
      <c r="E135" s="61"/>
      <c r="F135" s="94"/>
      <c r="G135" s="113"/>
      <c r="H135" s="113"/>
      <c r="I135" s="113"/>
      <c r="J135" s="113"/>
      <c r="K135" s="113"/>
      <c r="L135" s="113"/>
      <c r="M135" s="111"/>
      <c r="N135" s="92" t="str">
        <f t="shared" si="1"/>
        <v/>
      </c>
    </row>
    <row r="136" spans="1:14" s="52" customFormat="1" ht="12.75" x14ac:dyDescent="0.2">
      <c r="A136" s="75">
        <v>119</v>
      </c>
      <c r="B136" s="63"/>
      <c r="C136" s="60"/>
      <c r="D136" s="61"/>
      <c r="E136" s="61"/>
      <c r="F136" s="94"/>
      <c r="G136" s="113"/>
      <c r="H136" s="113"/>
      <c r="I136" s="113"/>
      <c r="J136" s="113"/>
      <c r="K136" s="113"/>
      <c r="L136" s="113"/>
      <c r="M136" s="111"/>
      <c r="N136" s="92" t="str">
        <f t="shared" si="1"/>
        <v/>
      </c>
    </row>
    <row r="137" spans="1:14" s="52" customFormat="1" ht="12.75" x14ac:dyDescent="0.2">
      <c r="A137" s="75">
        <v>120</v>
      </c>
      <c r="B137" s="63"/>
      <c r="C137" s="60"/>
      <c r="D137" s="61"/>
      <c r="E137" s="61"/>
      <c r="F137" s="94"/>
      <c r="G137" s="113"/>
      <c r="H137" s="113"/>
      <c r="I137" s="113"/>
      <c r="J137" s="113"/>
      <c r="K137" s="113"/>
      <c r="L137" s="113"/>
      <c r="M137" s="111"/>
      <c r="N137" s="92" t="str">
        <f t="shared" si="1"/>
        <v/>
      </c>
    </row>
    <row r="138" spans="1:14" s="52" customFormat="1" ht="12.75" x14ac:dyDescent="0.2">
      <c r="A138" s="75">
        <v>121</v>
      </c>
      <c r="B138" s="63"/>
      <c r="C138" s="60"/>
      <c r="D138" s="61"/>
      <c r="E138" s="61"/>
      <c r="F138" s="94"/>
      <c r="G138" s="113"/>
      <c r="H138" s="113"/>
      <c r="I138" s="113"/>
      <c r="J138" s="113"/>
      <c r="K138" s="113"/>
      <c r="L138" s="113"/>
      <c r="M138" s="111"/>
      <c r="N138" s="92" t="str">
        <f t="shared" si="1"/>
        <v/>
      </c>
    </row>
    <row r="139" spans="1:14" s="52" customFormat="1" ht="12.75" x14ac:dyDescent="0.2">
      <c r="A139" s="75">
        <v>122</v>
      </c>
      <c r="B139" s="63"/>
      <c r="C139" s="60"/>
      <c r="D139" s="61"/>
      <c r="E139" s="61"/>
      <c r="F139" s="94"/>
      <c r="G139" s="113"/>
      <c r="H139" s="113"/>
      <c r="I139" s="113"/>
      <c r="J139" s="113"/>
      <c r="K139" s="113"/>
      <c r="L139" s="113"/>
      <c r="M139" s="111"/>
      <c r="N139" s="92" t="str">
        <f t="shared" si="1"/>
        <v/>
      </c>
    </row>
    <row r="140" spans="1:14" s="52" customFormat="1" ht="12.75" x14ac:dyDescent="0.2">
      <c r="A140" s="75">
        <v>123</v>
      </c>
      <c r="B140" s="63"/>
      <c r="C140" s="60"/>
      <c r="D140" s="61"/>
      <c r="E140" s="61"/>
      <c r="F140" s="94"/>
      <c r="G140" s="113"/>
      <c r="H140" s="113"/>
      <c r="I140" s="113"/>
      <c r="J140" s="113"/>
      <c r="K140" s="113"/>
      <c r="L140" s="113"/>
      <c r="M140" s="111"/>
      <c r="N140" s="92" t="str">
        <f t="shared" si="1"/>
        <v/>
      </c>
    </row>
    <row r="141" spans="1:14" s="52" customFormat="1" ht="12.75" x14ac:dyDescent="0.2">
      <c r="A141" s="75">
        <v>124</v>
      </c>
      <c r="B141" s="63"/>
      <c r="C141" s="60"/>
      <c r="D141" s="61"/>
      <c r="E141" s="61"/>
      <c r="F141" s="94"/>
      <c r="G141" s="113"/>
      <c r="H141" s="113"/>
      <c r="I141" s="113"/>
      <c r="J141" s="113"/>
      <c r="K141" s="113"/>
      <c r="L141" s="113"/>
      <c r="M141" s="111"/>
      <c r="N141" s="92" t="str">
        <f t="shared" si="1"/>
        <v/>
      </c>
    </row>
    <row r="142" spans="1:14" s="52" customFormat="1" ht="12.75" x14ac:dyDescent="0.2">
      <c r="A142" s="75">
        <v>125</v>
      </c>
      <c r="B142" s="63"/>
      <c r="C142" s="60"/>
      <c r="D142" s="61"/>
      <c r="E142" s="61"/>
      <c r="F142" s="94"/>
      <c r="G142" s="113"/>
      <c r="H142" s="113"/>
      <c r="I142" s="113"/>
      <c r="J142" s="113"/>
      <c r="K142" s="113"/>
      <c r="L142" s="113"/>
      <c r="M142" s="111"/>
      <c r="N142" s="92" t="str">
        <f t="shared" si="1"/>
        <v/>
      </c>
    </row>
    <row r="143" spans="1:14" s="52" customFormat="1" ht="12.75" x14ac:dyDescent="0.2">
      <c r="A143" s="75">
        <v>126</v>
      </c>
      <c r="B143" s="63"/>
      <c r="C143" s="60"/>
      <c r="D143" s="61"/>
      <c r="E143" s="61"/>
      <c r="F143" s="94"/>
      <c r="G143" s="113"/>
      <c r="H143" s="113"/>
      <c r="I143" s="113"/>
      <c r="J143" s="113"/>
      <c r="K143" s="113"/>
      <c r="L143" s="113"/>
      <c r="M143" s="111"/>
      <c r="N143" s="92" t="str">
        <f t="shared" si="1"/>
        <v/>
      </c>
    </row>
    <row r="144" spans="1:14" s="52" customFormat="1" ht="12.75" x14ac:dyDescent="0.2">
      <c r="A144" s="75">
        <v>127</v>
      </c>
      <c r="B144" s="63"/>
      <c r="C144" s="60"/>
      <c r="D144" s="61"/>
      <c r="E144" s="61"/>
      <c r="F144" s="94"/>
      <c r="G144" s="113"/>
      <c r="H144" s="113"/>
      <c r="I144" s="113"/>
      <c r="J144" s="113"/>
      <c r="K144" s="113"/>
      <c r="L144" s="113"/>
      <c r="M144" s="111"/>
      <c r="N144" s="92" t="str">
        <f t="shared" si="1"/>
        <v/>
      </c>
    </row>
    <row r="145" spans="1:14" s="52" customFormat="1" ht="12.75" x14ac:dyDescent="0.2">
      <c r="A145" s="75">
        <v>128</v>
      </c>
      <c r="B145" s="63"/>
      <c r="C145" s="60"/>
      <c r="D145" s="61"/>
      <c r="E145" s="61"/>
      <c r="F145" s="94"/>
      <c r="G145" s="113"/>
      <c r="H145" s="113"/>
      <c r="I145" s="113"/>
      <c r="J145" s="113"/>
      <c r="K145" s="113"/>
      <c r="L145" s="113"/>
      <c r="M145" s="111"/>
      <c r="N145" s="92" t="str">
        <f t="shared" si="1"/>
        <v/>
      </c>
    </row>
    <row r="146" spans="1:14" s="52" customFormat="1" ht="12.75" x14ac:dyDescent="0.2">
      <c r="A146" s="75">
        <v>129</v>
      </c>
      <c r="B146" s="63"/>
      <c r="C146" s="60"/>
      <c r="D146" s="61"/>
      <c r="E146" s="61"/>
      <c r="F146" s="94"/>
      <c r="G146" s="113"/>
      <c r="H146" s="113"/>
      <c r="I146" s="113"/>
      <c r="J146" s="113"/>
      <c r="K146" s="113"/>
      <c r="L146" s="113"/>
      <c r="M146" s="111"/>
      <c r="N146" s="92" t="str">
        <f t="shared" ref="N146:N209" si="2">IF(B146="","",IF(OR(F146&gt;14,G146&gt;14,H146&gt;14,I146&gt;14,M146&gt;14),"Eligible","Not Eligible"))</f>
        <v/>
      </c>
    </row>
    <row r="147" spans="1:14" s="52" customFormat="1" ht="12.75" x14ac:dyDescent="0.2">
      <c r="A147" s="75">
        <v>130</v>
      </c>
      <c r="B147" s="63"/>
      <c r="C147" s="60"/>
      <c r="D147" s="61"/>
      <c r="E147" s="61"/>
      <c r="F147" s="94"/>
      <c r="G147" s="113"/>
      <c r="H147" s="113"/>
      <c r="I147" s="113"/>
      <c r="J147" s="113"/>
      <c r="K147" s="113"/>
      <c r="L147" s="113"/>
      <c r="M147" s="111"/>
      <c r="N147" s="92" t="str">
        <f t="shared" si="2"/>
        <v/>
      </c>
    </row>
    <row r="148" spans="1:14" s="52" customFormat="1" ht="12.75" x14ac:dyDescent="0.2">
      <c r="A148" s="75">
        <v>131</v>
      </c>
      <c r="B148" s="63"/>
      <c r="C148" s="60"/>
      <c r="D148" s="61"/>
      <c r="E148" s="61"/>
      <c r="F148" s="94"/>
      <c r="G148" s="113"/>
      <c r="H148" s="113"/>
      <c r="I148" s="113"/>
      <c r="J148" s="113"/>
      <c r="K148" s="113"/>
      <c r="L148" s="113"/>
      <c r="M148" s="111"/>
      <c r="N148" s="92" t="str">
        <f t="shared" si="2"/>
        <v/>
      </c>
    </row>
    <row r="149" spans="1:14" s="52" customFormat="1" ht="12.75" x14ac:dyDescent="0.2">
      <c r="A149" s="75">
        <v>132</v>
      </c>
      <c r="B149" s="63"/>
      <c r="C149" s="60"/>
      <c r="D149" s="61"/>
      <c r="E149" s="61"/>
      <c r="F149" s="94"/>
      <c r="G149" s="113"/>
      <c r="H149" s="113"/>
      <c r="I149" s="113"/>
      <c r="J149" s="113"/>
      <c r="K149" s="113"/>
      <c r="L149" s="113"/>
      <c r="M149" s="111"/>
      <c r="N149" s="92" t="str">
        <f t="shared" si="2"/>
        <v/>
      </c>
    </row>
    <row r="150" spans="1:14" s="52" customFormat="1" ht="12.75" x14ac:dyDescent="0.2">
      <c r="A150" s="75">
        <v>133</v>
      </c>
      <c r="B150" s="63"/>
      <c r="C150" s="60"/>
      <c r="D150" s="61"/>
      <c r="E150" s="61"/>
      <c r="F150" s="94"/>
      <c r="G150" s="113"/>
      <c r="H150" s="113"/>
      <c r="I150" s="113"/>
      <c r="J150" s="113"/>
      <c r="K150" s="113"/>
      <c r="L150" s="113"/>
      <c r="M150" s="111"/>
      <c r="N150" s="92" t="str">
        <f t="shared" si="2"/>
        <v/>
      </c>
    </row>
    <row r="151" spans="1:14" s="52" customFormat="1" ht="12.75" x14ac:dyDescent="0.2">
      <c r="A151" s="75">
        <v>134</v>
      </c>
      <c r="B151" s="63"/>
      <c r="C151" s="60"/>
      <c r="D151" s="61"/>
      <c r="E151" s="61"/>
      <c r="F151" s="94"/>
      <c r="G151" s="113"/>
      <c r="H151" s="113"/>
      <c r="I151" s="113"/>
      <c r="J151" s="113"/>
      <c r="K151" s="113"/>
      <c r="L151" s="113"/>
      <c r="M151" s="111"/>
      <c r="N151" s="92" t="str">
        <f t="shared" si="2"/>
        <v/>
      </c>
    </row>
    <row r="152" spans="1:14" s="52" customFormat="1" ht="12.75" x14ac:dyDescent="0.2">
      <c r="A152" s="75">
        <v>135</v>
      </c>
      <c r="B152" s="63"/>
      <c r="C152" s="60"/>
      <c r="D152" s="61"/>
      <c r="E152" s="61"/>
      <c r="F152" s="94"/>
      <c r="G152" s="113"/>
      <c r="H152" s="113"/>
      <c r="I152" s="113"/>
      <c r="J152" s="113"/>
      <c r="K152" s="113"/>
      <c r="L152" s="113"/>
      <c r="M152" s="111"/>
      <c r="N152" s="92" t="str">
        <f t="shared" si="2"/>
        <v/>
      </c>
    </row>
    <row r="153" spans="1:14" s="52" customFormat="1" ht="12.75" x14ac:dyDescent="0.2">
      <c r="A153" s="75">
        <v>136</v>
      </c>
      <c r="B153" s="63"/>
      <c r="C153" s="60"/>
      <c r="D153" s="61"/>
      <c r="E153" s="61"/>
      <c r="F153" s="94"/>
      <c r="G153" s="113"/>
      <c r="H153" s="113"/>
      <c r="I153" s="113"/>
      <c r="J153" s="113"/>
      <c r="K153" s="113"/>
      <c r="L153" s="113"/>
      <c r="M153" s="111"/>
      <c r="N153" s="92" t="str">
        <f t="shared" si="2"/>
        <v/>
      </c>
    </row>
    <row r="154" spans="1:14" s="52" customFormat="1" ht="12.75" x14ac:dyDescent="0.2">
      <c r="A154" s="75">
        <v>137</v>
      </c>
      <c r="B154" s="63"/>
      <c r="C154" s="60"/>
      <c r="D154" s="61"/>
      <c r="E154" s="61"/>
      <c r="F154" s="94"/>
      <c r="G154" s="113"/>
      <c r="H154" s="113"/>
      <c r="I154" s="113"/>
      <c r="J154" s="113"/>
      <c r="K154" s="113"/>
      <c r="L154" s="113"/>
      <c r="M154" s="111"/>
      <c r="N154" s="92" t="str">
        <f t="shared" si="2"/>
        <v/>
      </c>
    </row>
    <row r="155" spans="1:14" s="52" customFormat="1" ht="12.75" x14ac:dyDescent="0.2">
      <c r="A155" s="75">
        <v>138</v>
      </c>
      <c r="B155" s="63"/>
      <c r="C155" s="60"/>
      <c r="D155" s="61"/>
      <c r="E155" s="61"/>
      <c r="F155" s="94"/>
      <c r="G155" s="113"/>
      <c r="H155" s="113"/>
      <c r="I155" s="113"/>
      <c r="J155" s="113"/>
      <c r="K155" s="113"/>
      <c r="L155" s="113"/>
      <c r="M155" s="111"/>
      <c r="N155" s="92" t="str">
        <f t="shared" si="2"/>
        <v/>
      </c>
    </row>
    <row r="156" spans="1:14" s="52" customFormat="1" ht="12.75" x14ac:dyDescent="0.2">
      <c r="A156" s="75">
        <v>139</v>
      </c>
      <c r="B156" s="63"/>
      <c r="C156" s="60"/>
      <c r="D156" s="61"/>
      <c r="E156" s="61"/>
      <c r="F156" s="94"/>
      <c r="G156" s="113"/>
      <c r="H156" s="113"/>
      <c r="I156" s="113"/>
      <c r="J156" s="113"/>
      <c r="K156" s="113"/>
      <c r="L156" s="113"/>
      <c r="M156" s="111"/>
      <c r="N156" s="92" t="str">
        <f t="shared" si="2"/>
        <v/>
      </c>
    </row>
    <row r="157" spans="1:14" s="52" customFormat="1" ht="12.75" x14ac:dyDescent="0.2">
      <c r="A157" s="75">
        <v>140</v>
      </c>
      <c r="B157" s="63"/>
      <c r="C157" s="60"/>
      <c r="D157" s="61"/>
      <c r="E157" s="61"/>
      <c r="F157" s="94"/>
      <c r="G157" s="113"/>
      <c r="H157" s="113"/>
      <c r="I157" s="113"/>
      <c r="J157" s="113"/>
      <c r="K157" s="113"/>
      <c r="L157" s="113"/>
      <c r="M157" s="111"/>
      <c r="N157" s="92" t="str">
        <f t="shared" si="2"/>
        <v/>
      </c>
    </row>
    <row r="158" spans="1:14" s="52" customFormat="1" ht="12.75" x14ac:dyDescent="0.2">
      <c r="A158" s="75">
        <v>141</v>
      </c>
      <c r="B158" s="63"/>
      <c r="C158" s="60"/>
      <c r="D158" s="61"/>
      <c r="E158" s="61"/>
      <c r="F158" s="94"/>
      <c r="G158" s="113"/>
      <c r="H158" s="113"/>
      <c r="I158" s="113"/>
      <c r="J158" s="113"/>
      <c r="K158" s="113"/>
      <c r="L158" s="113"/>
      <c r="M158" s="111"/>
      <c r="N158" s="92" t="str">
        <f t="shared" si="2"/>
        <v/>
      </c>
    </row>
    <row r="159" spans="1:14" s="52" customFormat="1" ht="12.75" x14ac:dyDescent="0.2">
      <c r="A159" s="75">
        <v>142</v>
      </c>
      <c r="B159" s="63"/>
      <c r="C159" s="60"/>
      <c r="D159" s="61"/>
      <c r="E159" s="61"/>
      <c r="F159" s="94"/>
      <c r="G159" s="113"/>
      <c r="H159" s="113"/>
      <c r="I159" s="113"/>
      <c r="J159" s="113"/>
      <c r="K159" s="113"/>
      <c r="L159" s="113"/>
      <c r="M159" s="111"/>
      <c r="N159" s="92" t="str">
        <f t="shared" si="2"/>
        <v/>
      </c>
    </row>
    <row r="160" spans="1:14" s="52" customFormat="1" ht="12.75" x14ac:dyDescent="0.2">
      <c r="A160" s="75">
        <v>143</v>
      </c>
      <c r="B160" s="63"/>
      <c r="C160" s="60"/>
      <c r="D160" s="61"/>
      <c r="E160" s="61"/>
      <c r="F160" s="94"/>
      <c r="G160" s="113"/>
      <c r="H160" s="113"/>
      <c r="I160" s="113"/>
      <c r="J160" s="113"/>
      <c r="K160" s="113"/>
      <c r="L160" s="113"/>
      <c r="M160" s="111"/>
      <c r="N160" s="92" t="str">
        <f t="shared" si="2"/>
        <v/>
      </c>
    </row>
    <row r="161" spans="1:14" s="52" customFormat="1" ht="12.75" x14ac:dyDescent="0.2">
      <c r="A161" s="75">
        <v>144</v>
      </c>
      <c r="B161" s="63"/>
      <c r="C161" s="60"/>
      <c r="D161" s="61"/>
      <c r="E161" s="61"/>
      <c r="F161" s="94"/>
      <c r="G161" s="113"/>
      <c r="H161" s="113"/>
      <c r="I161" s="113"/>
      <c r="J161" s="113"/>
      <c r="K161" s="113"/>
      <c r="L161" s="113"/>
      <c r="M161" s="111"/>
      <c r="N161" s="92" t="str">
        <f t="shared" si="2"/>
        <v/>
      </c>
    </row>
    <row r="162" spans="1:14" s="52" customFormat="1" ht="12.75" x14ac:dyDescent="0.2">
      <c r="A162" s="75">
        <v>145</v>
      </c>
      <c r="B162" s="63"/>
      <c r="C162" s="60"/>
      <c r="D162" s="61"/>
      <c r="E162" s="61"/>
      <c r="F162" s="94"/>
      <c r="G162" s="113"/>
      <c r="H162" s="113"/>
      <c r="I162" s="113"/>
      <c r="J162" s="113"/>
      <c r="K162" s="113"/>
      <c r="L162" s="113"/>
      <c r="M162" s="111"/>
      <c r="N162" s="92" t="str">
        <f t="shared" si="2"/>
        <v/>
      </c>
    </row>
    <row r="163" spans="1:14" s="52" customFormat="1" ht="12.75" x14ac:dyDescent="0.2">
      <c r="A163" s="75">
        <v>146</v>
      </c>
      <c r="B163" s="63"/>
      <c r="C163" s="60"/>
      <c r="D163" s="61"/>
      <c r="E163" s="61"/>
      <c r="F163" s="94"/>
      <c r="G163" s="113"/>
      <c r="H163" s="113"/>
      <c r="I163" s="113"/>
      <c r="J163" s="113"/>
      <c r="K163" s="113"/>
      <c r="L163" s="113"/>
      <c r="M163" s="111"/>
      <c r="N163" s="92" t="str">
        <f t="shared" si="2"/>
        <v/>
      </c>
    </row>
    <row r="164" spans="1:14" s="52" customFormat="1" ht="12.75" x14ac:dyDescent="0.2">
      <c r="A164" s="75">
        <v>147</v>
      </c>
      <c r="B164" s="63"/>
      <c r="C164" s="60"/>
      <c r="D164" s="61"/>
      <c r="E164" s="61"/>
      <c r="F164" s="94"/>
      <c r="G164" s="113"/>
      <c r="H164" s="113"/>
      <c r="I164" s="113"/>
      <c r="J164" s="113"/>
      <c r="K164" s="113"/>
      <c r="L164" s="113"/>
      <c r="M164" s="111"/>
      <c r="N164" s="92" t="str">
        <f t="shared" si="2"/>
        <v/>
      </c>
    </row>
    <row r="165" spans="1:14" s="52" customFormat="1" ht="12.75" x14ac:dyDescent="0.2">
      <c r="A165" s="75">
        <v>148</v>
      </c>
      <c r="B165" s="63"/>
      <c r="C165" s="60"/>
      <c r="D165" s="61"/>
      <c r="E165" s="61"/>
      <c r="F165" s="94"/>
      <c r="G165" s="113"/>
      <c r="H165" s="113"/>
      <c r="I165" s="113"/>
      <c r="J165" s="113"/>
      <c r="K165" s="113"/>
      <c r="L165" s="113"/>
      <c r="M165" s="111"/>
      <c r="N165" s="92" t="str">
        <f t="shared" si="2"/>
        <v/>
      </c>
    </row>
    <row r="166" spans="1:14" s="52" customFormat="1" ht="12.75" x14ac:dyDescent="0.2">
      <c r="A166" s="75">
        <v>149</v>
      </c>
      <c r="B166" s="63"/>
      <c r="C166" s="60"/>
      <c r="D166" s="61"/>
      <c r="E166" s="61"/>
      <c r="F166" s="94"/>
      <c r="G166" s="113"/>
      <c r="H166" s="113"/>
      <c r="I166" s="113"/>
      <c r="J166" s="113"/>
      <c r="K166" s="113"/>
      <c r="L166" s="113"/>
      <c r="M166" s="111"/>
      <c r="N166" s="92" t="str">
        <f t="shared" si="2"/>
        <v/>
      </c>
    </row>
    <row r="167" spans="1:14" s="52" customFormat="1" ht="12.75" x14ac:dyDescent="0.2">
      <c r="A167" s="75">
        <v>150</v>
      </c>
      <c r="B167" s="63"/>
      <c r="C167" s="60"/>
      <c r="D167" s="61"/>
      <c r="E167" s="61"/>
      <c r="F167" s="94"/>
      <c r="G167" s="113"/>
      <c r="H167" s="113"/>
      <c r="I167" s="113"/>
      <c r="J167" s="113"/>
      <c r="K167" s="113"/>
      <c r="L167" s="113"/>
      <c r="M167" s="111"/>
      <c r="N167" s="92" t="str">
        <f t="shared" si="2"/>
        <v/>
      </c>
    </row>
    <row r="168" spans="1:14" s="52" customFormat="1" ht="12.75" x14ac:dyDescent="0.2">
      <c r="A168" s="75">
        <v>151</v>
      </c>
      <c r="B168" s="63"/>
      <c r="C168" s="60"/>
      <c r="D168" s="61"/>
      <c r="E168" s="61"/>
      <c r="F168" s="94"/>
      <c r="G168" s="113"/>
      <c r="H168" s="113"/>
      <c r="I168" s="113"/>
      <c r="J168" s="113"/>
      <c r="K168" s="113"/>
      <c r="L168" s="113"/>
      <c r="M168" s="111"/>
      <c r="N168" s="92" t="str">
        <f t="shared" si="2"/>
        <v/>
      </c>
    </row>
    <row r="169" spans="1:14" s="52" customFormat="1" ht="12.75" x14ac:dyDescent="0.2">
      <c r="A169" s="75">
        <v>152</v>
      </c>
      <c r="B169" s="63"/>
      <c r="C169" s="60"/>
      <c r="D169" s="61"/>
      <c r="E169" s="61"/>
      <c r="F169" s="94"/>
      <c r="G169" s="113"/>
      <c r="H169" s="113"/>
      <c r="I169" s="113"/>
      <c r="J169" s="113"/>
      <c r="K169" s="113"/>
      <c r="L169" s="113"/>
      <c r="M169" s="111"/>
      <c r="N169" s="92" t="str">
        <f t="shared" si="2"/>
        <v/>
      </c>
    </row>
    <row r="170" spans="1:14" s="52" customFormat="1" ht="12.75" x14ac:dyDescent="0.2">
      <c r="A170" s="75">
        <v>153</v>
      </c>
      <c r="B170" s="63"/>
      <c r="C170" s="60"/>
      <c r="D170" s="61"/>
      <c r="E170" s="61"/>
      <c r="F170" s="94"/>
      <c r="G170" s="113"/>
      <c r="H170" s="113"/>
      <c r="I170" s="113"/>
      <c r="J170" s="113"/>
      <c r="K170" s="113"/>
      <c r="L170" s="113"/>
      <c r="M170" s="111"/>
      <c r="N170" s="92" t="str">
        <f t="shared" si="2"/>
        <v/>
      </c>
    </row>
    <row r="171" spans="1:14" s="52" customFormat="1" ht="12.75" x14ac:dyDescent="0.2">
      <c r="A171" s="75">
        <v>154</v>
      </c>
      <c r="B171" s="63"/>
      <c r="C171" s="60"/>
      <c r="D171" s="61"/>
      <c r="E171" s="61"/>
      <c r="F171" s="94"/>
      <c r="G171" s="113"/>
      <c r="H171" s="113"/>
      <c r="I171" s="113"/>
      <c r="J171" s="113"/>
      <c r="K171" s="113"/>
      <c r="L171" s="113"/>
      <c r="M171" s="111"/>
      <c r="N171" s="92" t="str">
        <f t="shared" si="2"/>
        <v/>
      </c>
    </row>
    <row r="172" spans="1:14" s="52" customFormat="1" ht="12.75" x14ac:dyDescent="0.2">
      <c r="A172" s="75">
        <v>155</v>
      </c>
      <c r="B172" s="63"/>
      <c r="C172" s="60"/>
      <c r="D172" s="61"/>
      <c r="E172" s="61"/>
      <c r="F172" s="94"/>
      <c r="G172" s="113"/>
      <c r="H172" s="113"/>
      <c r="I172" s="113"/>
      <c r="J172" s="113"/>
      <c r="K172" s="113"/>
      <c r="L172" s="113"/>
      <c r="M172" s="111"/>
      <c r="N172" s="92" t="str">
        <f t="shared" si="2"/>
        <v/>
      </c>
    </row>
    <row r="173" spans="1:14" s="52" customFormat="1" ht="12.75" x14ac:dyDescent="0.2">
      <c r="A173" s="75">
        <v>156</v>
      </c>
      <c r="B173" s="63"/>
      <c r="C173" s="60"/>
      <c r="D173" s="61"/>
      <c r="E173" s="61"/>
      <c r="F173" s="94"/>
      <c r="G173" s="113"/>
      <c r="H173" s="113"/>
      <c r="I173" s="113"/>
      <c r="J173" s="113"/>
      <c r="K173" s="113"/>
      <c r="L173" s="113"/>
      <c r="M173" s="111"/>
      <c r="N173" s="92" t="str">
        <f t="shared" si="2"/>
        <v/>
      </c>
    </row>
    <row r="174" spans="1:14" s="52" customFormat="1" ht="12.75" x14ac:dyDescent="0.2">
      <c r="A174" s="75">
        <v>157</v>
      </c>
      <c r="B174" s="63"/>
      <c r="C174" s="60"/>
      <c r="D174" s="61"/>
      <c r="E174" s="61"/>
      <c r="F174" s="94"/>
      <c r="G174" s="113"/>
      <c r="H174" s="113"/>
      <c r="I174" s="113"/>
      <c r="J174" s="113"/>
      <c r="K174" s="113"/>
      <c r="L174" s="113"/>
      <c r="M174" s="111"/>
      <c r="N174" s="92" t="str">
        <f t="shared" si="2"/>
        <v/>
      </c>
    </row>
    <row r="175" spans="1:14" s="52" customFormat="1" ht="12.75" x14ac:dyDescent="0.2">
      <c r="A175" s="75">
        <v>158</v>
      </c>
      <c r="B175" s="63"/>
      <c r="C175" s="60"/>
      <c r="D175" s="61"/>
      <c r="E175" s="61"/>
      <c r="F175" s="94"/>
      <c r="G175" s="113"/>
      <c r="H175" s="113"/>
      <c r="I175" s="113"/>
      <c r="J175" s="113"/>
      <c r="K175" s="113"/>
      <c r="L175" s="113"/>
      <c r="M175" s="111"/>
      <c r="N175" s="92" t="str">
        <f t="shared" si="2"/>
        <v/>
      </c>
    </row>
    <row r="176" spans="1:14" s="52" customFormat="1" ht="12.75" x14ac:dyDescent="0.2">
      <c r="A176" s="75">
        <v>159</v>
      </c>
      <c r="B176" s="63"/>
      <c r="C176" s="60"/>
      <c r="D176" s="61"/>
      <c r="E176" s="61"/>
      <c r="F176" s="94"/>
      <c r="G176" s="113"/>
      <c r="H176" s="113"/>
      <c r="I176" s="113"/>
      <c r="J176" s="113"/>
      <c r="K176" s="113"/>
      <c r="L176" s="113"/>
      <c r="M176" s="111"/>
      <c r="N176" s="92" t="str">
        <f t="shared" si="2"/>
        <v/>
      </c>
    </row>
    <row r="177" spans="1:14" s="52" customFormat="1" ht="12.75" x14ac:dyDescent="0.2">
      <c r="A177" s="75">
        <v>160</v>
      </c>
      <c r="B177" s="63"/>
      <c r="C177" s="60"/>
      <c r="D177" s="61"/>
      <c r="E177" s="61"/>
      <c r="F177" s="94"/>
      <c r="G177" s="113"/>
      <c r="H177" s="113"/>
      <c r="I177" s="113"/>
      <c r="J177" s="113"/>
      <c r="K177" s="113"/>
      <c r="L177" s="113"/>
      <c r="M177" s="111"/>
      <c r="N177" s="92" t="str">
        <f t="shared" si="2"/>
        <v/>
      </c>
    </row>
    <row r="178" spans="1:14" s="52" customFormat="1" ht="12.75" x14ac:dyDescent="0.2">
      <c r="A178" s="75">
        <v>161</v>
      </c>
      <c r="B178" s="63"/>
      <c r="C178" s="60"/>
      <c r="D178" s="61"/>
      <c r="E178" s="61"/>
      <c r="F178" s="94"/>
      <c r="G178" s="113"/>
      <c r="H178" s="113"/>
      <c r="I178" s="113"/>
      <c r="J178" s="113"/>
      <c r="K178" s="113"/>
      <c r="L178" s="113"/>
      <c r="M178" s="111"/>
      <c r="N178" s="92" t="str">
        <f t="shared" si="2"/>
        <v/>
      </c>
    </row>
    <row r="179" spans="1:14" s="52" customFormat="1" ht="12.75" x14ac:dyDescent="0.2">
      <c r="A179" s="75">
        <v>162</v>
      </c>
      <c r="B179" s="63"/>
      <c r="C179" s="60"/>
      <c r="D179" s="61"/>
      <c r="E179" s="61"/>
      <c r="F179" s="94"/>
      <c r="G179" s="113"/>
      <c r="H179" s="113"/>
      <c r="I179" s="113"/>
      <c r="J179" s="113"/>
      <c r="K179" s="113"/>
      <c r="L179" s="113"/>
      <c r="M179" s="111"/>
      <c r="N179" s="92" t="str">
        <f t="shared" si="2"/>
        <v/>
      </c>
    </row>
    <row r="180" spans="1:14" s="52" customFormat="1" ht="12.75" x14ac:dyDescent="0.2">
      <c r="A180" s="75">
        <v>163</v>
      </c>
      <c r="B180" s="63"/>
      <c r="C180" s="60"/>
      <c r="D180" s="61"/>
      <c r="E180" s="61"/>
      <c r="F180" s="94"/>
      <c r="G180" s="113"/>
      <c r="H180" s="113"/>
      <c r="I180" s="113"/>
      <c r="J180" s="113"/>
      <c r="K180" s="113"/>
      <c r="L180" s="113"/>
      <c r="M180" s="111"/>
      <c r="N180" s="92" t="str">
        <f t="shared" si="2"/>
        <v/>
      </c>
    </row>
    <row r="181" spans="1:14" s="52" customFormat="1" ht="12.75" x14ac:dyDescent="0.2">
      <c r="A181" s="75">
        <v>164</v>
      </c>
      <c r="B181" s="63"/>
      <c r="C181" s="60"/>
      <c r="D181" s="61"/>
      <c r="E181" s="61"/>
      <c r="F181" s="94"/>
      <c r="G181" s="113"/>
      <c r="H181" s="113"/>
      <c r="I181" s="113"/>
      <c r="J181" s="113"/>
      <c r="K181" s="113"/>
      <c r="L181" s="113"/>
      <c r="M181" s="111"/>
      <c r="N181" s="92" t="str">
        <f t="shared" si="2"/>
        <v/>
      </c>
    </row>
    <row r="182" spans="1:14" s="52" customFormat="1" ht="12.75" x14ac:dyDescent="0.2">
      <c r="A182" s="75">
        <v>165</v>
      </c>
      <c r="B182" s="63"/>
      <c r="C182" s="60"/>
      <c r="D182" s="61"/>
      <c r="E182" s="61"/>
      <c r="F182" s="94"/>
      <c r="G182" s="113"/>
      <c r="H182" s="113"/>
      <c r="I182" s="113"/>
      <c r="J182" s="113"/>
      <c r="K182" s="113"/>
      <c r="L182" s="113"/>
      <c r="M182" s="111"/>
      <c r="N182" s="92" t="str">
        <f t="shared" si="2"/>
        <v/>
      </c>
    </row>
    <row r="183" spans="1:14" s="52" customFormat="1" ht="12.75" x14ac:dyDescent="0.2">
      <c r="A183" s="75">
        <v>166</v>
      </c>
      <c r="B183" s="63"/>
      <c r="C183" s="60"/>
      <c r="D183" s="61"/>
      <c r="E183" s="61"/>
      <c r="F183" s="94"/>
      <c r="G183" s="113"/>
      <c r="H183" s="113"/>
      <c r="I183" s="113"/>
      <c r="J183" s="113"/>
      <c r="K183" s="113"/>
      <c r="L183" s="113"/>
      <c r="M183" s="111"/>
      <c r="N183" s="92" t="str">
        <f t="shared" si="2"/>
        <v/>
      </c>
    </row>
    <row r="184" spans="1:14" s="52" customFormat="1" ht="12.75" x14ac:dyDescent="0.2">
      <c r="A184" s="75">
        <v>167</v>
      </c>
      <c r="B184" s="63"/>
      <c r="C184" s="60"/>
      <c r="D184" s="61"/>
      <c r="E184" s="61"/>
      <c r="F184" s="94"/>
      <c r="G184" s="113"/>
      <c r="H184" s="113"/>
      <c r="I184" s="113"/>
      <c r="J184" s="113"/>
      <c r="K184" s="113"/>
      <c r="L184" s="113"/>
      <c r="M184" s="111"/>
      <c r="N184" s="92" t="str">
        <f t="shared" si="2"/>
        <v/>
      </c>
    </row>
    <row r="185" spans="1:14" s="52" customFormat="1" ht="12.75" x14ac:dyDescent="0.2">
      <c r="A185" s="75">
        <v>168</v>
      </c>
      <c r="B185" s="63"/>
      <c r="C185" s="60"/>
      <c r="D185" s="61"/>
      <c r="E185" s="61"/>
      <c r="F185" s="94"/>
      <c r="G185" s="113"/>
      <c r="H185" s="113"/>
      <c r="I185" s="113"/>
      <c r="J185" s="113"/>
      <c r="K185" s="113"/>
      <c r="L185" s="113"/>
      <c r="M185" s="111"/>
      <c r="N185" s="92" t="str">
        <f t="shared" si="2"/>
        <v/>
      </c>
    </row>
    <row r="186" spans="1:14" s="52" customFormat="1" ht="12.75" x14ac:dyDescent="0.2">
      <c r="A186" s="75">
        <v>169</v>
      </c>
      <c r="B186" s="63"/>
      <c r="C186" s="60"/>
      <c r="D186" s="61"/>
      <c r="E186" s="61"/>
      <c r="F186" s="94"/>
      <c r="G186" s="113"/>
      <c r="H186" s="113"/>
      <c r="I186" s="113"/>
      <c r="J186" s="113"/>
      <c r="K186" s="113"/>
      <c r="L186" s="113"/>
      <c r="M186" s="111"/>
      <c r="N186" s="92" t="str">
        <f t="shared" si="2"/>
        <v/>
      </c>
    </row>
    <row r="187" spans="1:14" s="52" customFormat="1" ht="12.75" x14ac:dyDescent="0.2">
      <c r="A187" s="75">
        <v>170</v>
      </c>
      <c r="B187" s="63"/>
      <c r="C187" s="60"/>
      <c r="D187" s="61"/>
      <c r="E187" s="61"/>
      <c r="F187" s="94"/>
      <c r="G187" s="113"/>
      <c r="H187" s="113"/>
      <c r="I187" s="113"/>
      <c r="J187" s="113"/>
      <c r="K187" s="113"/>
      <c r="L187" s="113"/>
      <c r="M187" s="111"/>
      <c r="N187" s="92" t="str">
        <f t="shared" si="2"/>
        <v/>
      </c>
    </row>
    <row r="188" spans="1:14" s="52" customFormat="1" ht="12.75" x14ac:dyDescent="0.2">
      <c r="A188" s="75">
        <v>171</v>
      </c>
      <c r="B188" s="63"/>
      <c r="C188" s="60"/>
      <c r="D188" s="61"/>
      <c r="E188" s="61"/>
      <c r="F188" s="94"/>
      <c r="G188" s="113"/>
      <c r="H188" s="113"/>
      <c r="I188" s="113"/>
      <c r="J188" s="113"/>
      <c r="K188" s="113"/>
      <c r="L188" s="113"/>
      <c r="M188" s="111"/>
      <c r="N188" s="92" t="str">
        <f t="shared" si="2"/>
        <v/>
      </c>
    </row>
    <row r="189" spans="1:14" s="52" customFormat="1" ht="12.75" x14ac:dyDescent="0.2">
      <c r="A189" s="75">
        <v>172</v>
      </c>
      <c r="B189" s="63"/>
      <c r="C189" s="60"/>
      <c r="D189" s="61"/>
      <c r="E189" s="61"/>
      <c r="F189" s="94"/>
      <c r="G189" s="113"/>
      <c r="H189" s="113"/>
      <c r="I189" s="113"/>
      <c r="J189" s="113"/>
      <c r="K189" s="113"/>
      <c r="L189" s="113"/>
      <c r="M189" s="111"/>
      <c r="N189" s="92" t="str">
        <f t="shared" si="2"/>
        <v/>
      </c>
    </row>
    <row r="190" spans="1:14" s="52" customFormat="1" ht="12.75" x14ac:dyDescent="0.2">
      <c r="A190" s="75">
        <v>173</v>
      </c>
      <c r="B190" s="63"/>
      <c r="C190" s="60"/>
      <c r="D190" s="61"/>
      <c r="E190" s="61"/>
      <c r="F190" s="94"/>
      <c r="G190" s="113"/>
      <c r="H190" s="113"/>
      <c r="I190" s="113"/>
      <c r="J190" s="113"/>
      <c r="K190" s="113"/>
      <c r="L190" s="113"/>
      <c r="M190" s="111"/>
      <c r="N190" s="92" t="str">
        <f t="shared" si="2"/>
        <v/>
      </c>
    </row>
    <row r="191" spans="1:14" s="52" customFormat="1" ht="12.75" x14ac:dyDescent="0.2">
      <c r="A191" s="75">
        <v>174</v>
      </c>
      <c r="B191" s="63"/>
      <c r="C191" s="60"/>
      <c r="D191" s="61"/>
      <c r="E191" s="61"/>
      <c r="F191" s="94"/>
      <c r="G191" s="113"/>
      <c r="H191" s="113"/>
      <c r="I191" s="113"/>
      <c r="J191" s="113"/>
      <c r="K191" s="113"/>
      <c r="L191" s="113"/>
      <c r="M191" s="111"/>
      <c r="N191" s="92" t="str">
        <f t="shared" si="2"/>
        <v/>
      </c>
    </row>
    <row r="192" spans="1:14" s="52" customFormat="1" ht="12.75" x14ac:dyDescent="0.2">
      <c r="A192" s="75">
        <v>175</v>
      </c>
      <c r="B192" s="63"/>
      <c r="C192" s="60"/>
      <c r="D192" s="61"/>
      <c r="E192" s="61"/>
      <c r="F192" s="94"/>
      <c r="G192" s="113"/>
      <c r="H192" s="113"/>
      <c r="I192" s="113"/>
      <c r="J192" s="113"/>
      <c r="K192" s="113"/>
      <c r="L192" s="113"/>
      <c r="M192" s="111"/>
      <c r="N192" s="92" t="str">
        <f t="shared" si="2"/>
        <v/>
      </c>
    </row>
    <row r="193" spans="1:14" s="52" customFormat="1" ht="12.75" x14ac:dyDescent="0.2">
      <c r="A193" s="75">
        <v>176</v>
      </c>
      <c r="B193" s="63"/>
      <c r="C193" s="60"/>
      <c r="D193" s="61"/>
      <c r="E193" s="61"/>
      <c r="F193" s="94"/>
      <c r="G193" s="113"/>
      <c r="H193" s="113"/>
      <c r="I193" s="113"/>
      <c r="J193" s="113"/>
      <c r="K193" s="113"/>
      <c r="L193" s="113"/>
      <c r="M193" s="111"/>
      <c r="N193" s="92" t="str">
        <f t="shared" si="2"/>
        <v/>
      </c>
    </row>
    <row r="194" spans="1:14" s="52" customFormat="1" ht="12.75" x14ac:dyDescent="0.2">
      <c r="A194" s="75">
        <v>177</v>
      </c>
      <c r="B194" s="63"/>
      <c r="C194" s="60"/>
      <c r="D194" s="61"/>
      <c r="E194" s="61"/>
      <c r="F194" s="94"/>
      <c r="G194" s="113"/>
      <c r="H194" s="113"/>
      <c r="I194" s="113"/>
      <c r="J194" s="113"/>
      <c r="K194" s="113"/>
      <c r="L194" s="113"/>
      <c r="M194" s="111"/>
      <c r="N194" s="92" t="str">
        <f t="shared" si="2"/>
        <v/>
      </c>
    </row>
    <row r="195" spans="1:14" s="52" customFormat="1" ht="12.75" x14ac:dyDescent="0.2">
      <c r="A195" s="75">
        <v>178</v>
      </c>
      <c r="B195" s="63"/>
      <c r="C195" s="60"/>
      <c r="D195" s="61"/>
      <c r="E195" s="61"/>
      <c r="F195" s="94"/>
      <c r="G195" s="113"/>
      <c r="H195" s="113"/>
      <c r="I195" s="113"/>
      <c r="J195" s="113"/>
      <c r="K195" s="113"/>
      <c r="L195" s="113"/>
      <c r="M195" s="111"/>
      <c r="N195" s="92" t="str">
        <f t="shared" si="2"/>
        <v/>
      </c>
    </row>
    <row r="196" spans="1:14" s="52" customFormat="1" ht="12.75" x14ac:dyDescent="0.2">
      <c r="A196" s="75">
        <v>179</v>
      </c>
      <c r="B196" s="63"/>
      <c r="C196" s="60"/>
      <c r="D196" s="61"/>
      <c r="E196" s="61"/>
      <c r="F196" s="94"/>
      <c r="G196" s="113"/>
      <c r="H196" s="113"/>
      <c r="I196" s="113"/>
      <c r="J196" s="113"/>
      <c r="K196" s="113"/>
      <c r="L196" s="113"/>
      <c r="M196" s="111"/>
      <c r="N196" s="92" t="str">
        <f t="shared" si="2"/>
        <v/>
      </c>
    </row>
    <row r="197" spans="1:14" s="52" customFormat="1" ht="12.75" x14ac:dyDescent="0.2">
      <c r="A197" s="75">
        <v>180</v>
      </c>
      <c r="B197" s="63"/>
      <c r="C197" s="60"/>
      <c r="D197" s="61"/>
      <c r="E197" s="61"/>
      <c r="F197" s="94"/>
      <c r="G197" s="113"/>
      <c r="H197" s="113"/>
      <c r="I197" s="113"/>
      <c r="J197" s="113"/>
      <c r="K197" s="113"/>
      <c r="L197" s="113"/>
      <c r="M197" s="111"/>
      <c r="N197" s="92" t="str">
        <f t="shared" si="2"/>
        <v/>
      </c>
    </row>
    <row r="198" spans="1:14" s="52" customFormat="1" ht="12.75" x14ac:dyDescent="0.2">
      <c r="A198" s="75">
        <v>181</v>
      </c>
      <c r="B198" s="63"/>
      <c r="C198" s="60"/>
      <c r="D198" s="61"/>
      <c r="E198" s="61"/>
      <c r="F198" s="94"/>
      <c r="G198" s="113"/>
      <c r="H198" s="113"/>
      <c r="I198" s="113"/>
      <c r="J198" s="113"/>
      <c r="K198" s="113"/>
      <c r="L198" s="113"/>
      <c r="M198" s="111"/>
      <c r="N198" s="92" t="str">
        <f t="shared" si="2"/>
        <v/>
      </c>
    </row>
    <row r="199" spans="1:14" s="52" customFormat="1" ht="12.75" x14ac:dyDescent="0.2">
      <c r="A199" s="75">
        <v>182</v>
      </c>
      <c r="B199" s="63"/>
      <c r="C199" s="60"/>
      <c r="D199" s="61"/>
      <c r="E199" s="61"/>
      <c r="F199" s="94"/>
      <c r="G199" s="113"/>
      <c r="H199" s="113"/>
      <c r="I199" s="113"/>
      <c r="J199" s="113"/>
      <c r="K199" s="113"/>
      <c r="L199" s="113"/>
      <c r="M199" s="111"/>
      <c r="N199" s="92" t="str">
        <f t="shared" si="2"/>
        <v/>
      </c>
    </row>
    <row r="200" spans="1:14" s="52" customFormat="1" ht="12.75" x14ac:dyDescent="0.2">
      <c r="A200" s="75">
        <v>183</v>
      </c>
      <c r="B200" s="63"/>
      <c r="C200" s="60"/>
      <c r="D200" s="61"/>
      <c r="E200" s="61"/>
      <c r="F200" s="94"/>
      <c r="G200" s="113"/>
      <c r="H200" s="113"/>
      <c r="I200" s="113"/>
      <c r="J200" s="113"/>
      <c r="K200" s="113"/>
      <c r="L200" s="113"/>
      <c r="M200" s="111"/>
      <c r="N200" s="92" t="str">
        <f t="shared" si="2"/>
        <v/>
      </c>
    </row>
    <row r="201" spans="1:14" s="52" customFormat="1" ht="12.75" x14ac:dyDescent="0.2">
      <c r="A201" s="75">
        <v>184</v>
      </c>
      <c r="B201" s="63"/>
      <c r="C201" s="60"/>
      <c r="D201" s="61"/>
      <c r="E201" s="61"/>
      <c r="F201" s="94"/>
      <c r="G201" s="113"/>
      <c r="H201" s="113"/>
      <c r="I201" s="113"/>
      <c r="J201" s="113"/>
      <c r="K201" s="113"/>
      <c r="L201" s="113"/>
      <c r="M201" s="111"/>
      <c r="N201" s="92" t="str">
        <f t="shared" si="2"/>
        <v/>
      </c>
    </row>
    <row r="202" spans="1:14" s="52" customFormat="1" ht="12.75" x14ac:dyDescent="0.2">
      <c r="A202" s="75">
        <v>185</v>
      </c>
      <c r="B202" s="63"/>
      <c r="C202" s="60"/>
      <c r="D202" s="61"/>
      <c r="E202" s="61"/>
      <c r="F202" s="94"/>
      <c r="G202" s="113"/>
      <c r="H202" s="113"/>
      <c r="I202" s="113"/>
      <c r="J202" s="113"/>
      <c r="K202" s="113"/>
      <c r="L202" s="113"/>
      <c r="M202" s="111"/>
      <c r="N202" s="92" t="str">
        <f t="shared" si="2"/>
        <v/>
      </c>
    </row>
    <row r="203" spans="1:14" s="52" customFormat="1" ht="12.75" x14ac:dyDescent="0.2">
      <c r="A203" s="75">
        <v>186</v>
      </c>
      <c r="B203" s="63"/>
      <c r="C203" s="60"/>
      <c r="D203" s="61"/>
      <c r="E203" s="61"/>
      <c r="F203" s="94"/>
      <c r="G203" s="113"/>
      <c r="H203" s="113"/>
      <c r="I203" s="113"/>
      <c r="J203" s="113"/>
      <c r="K203" s="113"/>
      <c r="L203" s="113"/>
      <c r="M203" s="111"/>
      <c r="N203" s="92" t="str">
        <f t="shared" si="2"/>
        <v/>
      </c>
    </row>
    <row r="204" spans="1:14" s="52" customFormat="1" ht="12.75" x14ac:dyDescent="0.2">
      <c r="A204" s="75">
        <v>187</v>
      </c>
      <c r="B204" s="63"/>
      <c r="C204" s="60"/>
      <c r="D204" s="61"/>
      <c r="E204" s="61"/>
      <c r="F204" s="94"/>
      <c r="G204" s="113"/>
      <c r="H204" s="113"/>
      <c r="I204" s="113"/>
      <c r="J204" s="113"/>
      <c r="K204" s="113"/>
      <c r="L204" s="113"/>
      <c r="M204" s="111"/>
      <c r="N204" s="92" t="str">
        <f t="shared" si="2"/>
        <v/>
      </c>
    </row>
    <row r="205" spans="1:14" s="52" customFormat="1" ht="12.75" x14ac:dyDescent="0.2">
      <c r="A205" s="75">
        <v>188</v>
      </c>
      <c r="B205" s="63"/>
      <c r="C205" s="60"/>
      <c r="D205" s="61"/>
      <c r="E205" s="61"/>
      <c r="F205" s="94"/>
      <c r="G205" s="113"/>
      <c r="H205" s="113"/>
      <c r="I205" s="113"/>
      <c r="J205" s="113"/>
      <c r="K205" s="113"/>
      <c r="L205" s="113"/>
      <c r="M205" s="111"/>
      <c r="N205" s="92" t="str">
        <f t="shared" si="2"/>
        <v/>
      </c>
    </row>
    <row r="206" spans="1:14" s="52" customFormat="1" ht="12.75" x14ac:dyDescent="0.2">
      <c r="A206" s="75">
        <v>189</v>
      </c>
      <c r="B206" s="63"/>
      <c r="C206" s="60"/>
      <c r="D206" s="61"/>
      <c r="E206" s="61"/>
      <c r="F206" s="94"/>
      <c r="G206" s="113"/>
      <c r="H206" s="113"/>
      <c r="I206" s="113"/>
      <c r="J206" s="113"/>
      <c r="K206" s="113"/>
      <c r="L206" s="113"/>
      <c r="M206" s="111"/>
      <c r="N206" s="92" t="str">
        <f t="shared" si="2"/>
        <v/>
      </c>
    </row>
    <row r="207" spans="1:14" s="52" customFormat="1" ht="12.75" x14ac:dyDescent="0.2">
      <c r="A207" s="75">
        <v>190</v>
      </c>
      <c r="B207" s="63"/>
      <c r="C207" s="60"/>
      <c r="D207" s="61"/>
      <c r="E207" s="61"/>
      <c r="F207" s="94"/>
      <c r="G207" s="113"/>
      <c r="H207" s="113"/>
      <c r="I207" s="113"/>
      <c r="J207" s="113"/>
      <c r="K207" s="113"/>
      <c r="L207" s="113"/>
      <c r="M207" s="111"/>
      <c r="N207" s="92" t="str">
        <f t="shared" si="2"/>
        <v/>
      </c>
    </row>
    <row r="208" spans="1:14" s="52" customFormat="1" ht="12.75" x14ac:dyDescent="0.2">
      <c r="A208" s="75">
        <v>191</v>
      </c>
      <c r="B208" s="63"/>
      <c r="C208" s="60"/>
      <c r="D208" s="61"/>
      <c r="E208" s="61"/>
      <c r="F208" s="94"/>
      <c r="G208" s="113"/>
      <c r="H208" s="113"/>
      <c r="I208" s="113"/>
      <c r="J208" s="113"/>
      <c r="K208" s="113"/>
      <c r="L208" s="113"/>
      <c r="M208" s="111"/>
      <c r="N208" s="92" t="str">
        <f t="shared" si="2"/>
        <v/>
      </c>
    </row>
    <row r="209" spans="1:14" s="52" customFormat="1" ht="12.75" x14ac:dyDescent="0.2">
      <c r="A209" s="75">
        <v>192</v>
      </c>
      <c r="B209" s="63"/>
      <c r="C209" s="60"/>
      <c r="D209" s="61"/>
      <c r="E209" s="61"/>
      <c r="F209" s="94"/>
      <c r="G209" s="113"/>
      <c r="H209" s="113"/>
      <c r="I209" s="113"/>
      <c r="J209" s="113"/>
      <c r="K209" s="113"/>
      <c r="L209" s="113"/>
      <c r="M209" s="111"/>
      <c r="N209" s="92" t="str">
        <f t="shared" si="2"/>
        <v/>
      </c>
    </row>
    <row r="210" spans="1:14" s="52" customFormat="1" ht="12.75" x14ac:dyDescent="0.2">
      <c r="A210" s="75">
        <v>193</v>
      </c>
      <c r="B210" s="63"/>
      <c r="C210" s="60"/>
      <c r="D210" s="61"/>
      <c r="E210" s="61"/>
      <c r="F210" s="94"/>
      <c r="G210" s="113"/>
      <c r="H210" s="113"/>
      <c r="I210" s="113"/>
      <c r="J210" s="113"/>
      <c r="K210" s="113"/>
      <c r="L210" s="113"/>
      <c r="M210" s="111"/>
      <c r="N210" s="92" t="str">
        <f t="shared" ref="N210:N273" si="3">IF(B210="","",IF(OR(F210&gt;14,G210&gt;14,H210&gt;14,I210&gt;14,M210&gt;14),"Eligible","Not Eligible"))</f>
        <v/>
      </c>
    </row>
    <row r="211" spans="1:14" s="52" customFormat="1" ht="12.75" x14ac:dyDescent="0.2">
      <c r="A211" s="75">
        <v>194</v>
      </c>
      <c r="B211" s="63"/>
      <c r="C211" s="60"/>
      <c r="D211" s="61"/>
      <c r="E211" s="61"/>
      <c r="F211" s="94"/>
      <c r="G211" s="113"/>
      <c r="H211" s="113"/>
      <c r="I211" s="113"/>
      <c r="J211" s="113"/>
      <c r="K211" s="113"/>
      <c r="L211" s="113"/>
      <c r="M211" s="111"/>
      <c r="N211" s="92" t="str">
        <f t="shared" si="3"/>
        <v/>
      </c>
    </row>
    <row r="212" spans="1:14" s="52" customFormat="1" ht="12.75" x14ac:dyDescent="0.2">
      <c r="A212" s="75">
        <v>195</v>
      </c>
      <c r="B212" s="63"/>
      <c r="C212" s="60"/>
      <c r="D212" s="61"/>
      <c r="E212" s="61"/>
      <c r="F212" s="94"/>
      <c r="G212" s="113"/>
      <c r="H212" s="113"/>
      <c r="I212" s="113"/>
      <c r="J212" s="113"/>
      <c r="K212" s="113"/>
      <c r="L212" s="113"/>
      <c r="M212" s="111"/>
      <c r="N212" s="92" t="str">
        <f t="shared" si="3"/>
        <v/>
      </c>
    </row>
    <row r="213" spans="1:14" s="52" customFormat="1" ht="12.75" x14ac:dyDescent="0.2">
      <c r="A213" s="75">
        <v>196</v>
      </c>
      <c r="B213" s="63"/>
      <c r="C213" s="60"/>
      <c r="D213" s="61"/>
      <c r="E213" s="61"/>
      <c r="F213" s="94"/>
      <c r="G213" s="113"/>
      <c r="H213" s="113"/>
      <c r="I213" s="113"/>
      <c r="J213" s="113"/>
      <c r="K213" s="113"/>
      <c r="L213" s="113"/>
      <c r="M213" s="111"/>
      <c r="N213" s="92" t="str">
        <f t="shared" si="3"/>
        <v/>
      </c>
    </row>
    <row r="214" spans="1:14" s="52" customFormat="1" ht="12.75" x14ac:dyDescent="0.2">
      <c r="A214" s="75">
        <v>197</v>
      </c>
      <c r="B214" s="63"/>
      <c r="C214" s="60"/>
      <c r="D214" s="61"/>
      <c r="E214" s="61"/>
      <c r="F214" s="94"/>
      <c r="G214" s="113"/>
      <c r="H214" s="113"/>
      <c r="I214" s="113"/>
      <c r="J214" s="113"/>
      <c r="K214" s="113"/>
      <c r="L214" s="113"/>
      <c r="M214" s="111"/>
      <c r="N214" s="92" t="str">
        <f t="shared" si="3"/>
        <v/>
      </c>
    </row>
    <row r="215" spans="1:14" s="52" customFormat="1" ht="12.75" x14ac:dyDescent="0.2">
      <c r="A215" s="75">
        <v>198</v>
      </c>
      <c r="B215" s="63"/>
      <c r="C215" s="60"/>
      <c r="D215" s="61"/>
      <c r="E215" s="61"/>
      <c r="F215" s="94"/>
      <c r="G215" s="113"/>
      <c r="H215" s="113"/>
      <c r="I215" s="113"/>
      <c r="J215" s="113"/>
      <c r="K215" s="113"/>
      <c r="L215" s="113"/>
      <c r="M215" s="111"/>
      <c r="N215" s="92" t="str">
        <f t="shared" si="3"/>
        <v/>
      </c>
    </row>
    <row r="216" spans="1:14" s="52" customFormat="1" ht="12.75" x14ac:dyDescent="0.2">
      <c r="A216" s="75">
        <v>199</v>
      </c>
      <c r="B216" s="63"/>
      <c r="C216" s="60"/>
      <c r="D216" s="61"/>
      <c r="E216" s="61"/>
      <c r="F216" s="94"/>
      <c r="G216" s="113"/>
      <c r="H216" s="113"/>
      <c r="I216" s="113"/>
      <c r="J216" s="113"/>
      <c r="K216" s="113"/>
      <c r="L216" s="113"/>
      <c r="M216" s="111"/>
      <c r="N216" s="92" t="str">
        <f t="shared" si="3"/>
        <v/>
      </c>
    </row>
    <row r="217" spans="1:14" s="52" customFormat="1" ht="12.75" x14ac:dyDescent="0.2">
      <c r="A217" s="75">
        <v>200</v>
      </c>
      <c r="B217" s="63"/>
      <c r="C217" s="60"/>
      <c r="D217" s="61"/>
      <c r="E217" s="61"/>
      <c r="F217" s="94"/>
      <c r="G217" s="113"/>
      <c r="H217" s="113"/>
      <c r="I217" s="113"/>
      <c r="J217" s="113"/>
      <c r="K217" s="113"/>
      <c r="L217" s="113"/>
      <c r="M217" s="111"/>
      <c r="N217" s="92" t="str">
        <f t="shared" si="3"/>
        <v/>
      </c>
    </row>
    <row r="218" spans="1:14" s="52" customFormat="1" ht="12.75" x14ac:dyDescent="0.2">
      <c r="A218" s="75">
        <v>201</v>
      </c>
      <c r="B218" s="63"/>
      <c r="C218" s="60"/>
      <c r="D218" s="61"/>
      <c r="E218" s="61"/>
      <c r="F218" s="94"/>
      <c r="G218" s="113"/>
      <c r="H218" s="113"/>
      <c r="I218" s="113"/>
      <c r="J218" s="113"/>
      <c r="K218" s="113"/>
      <c r="L218" s="113"/>
      <c r="M218" s="111"/>
      <c r="N218" s="92" t="str">
        <f t="shared" si="3"/>
        <v/>
      </c>
    </row>
    <row r="219" spans="1:14" s="52" customFormat="1" ht="12.75" x14ac:dyDescent="0.2">
      <c r="A219" s="75">
        <v>202</v>
      </c>
      <c r="B219" s="63"/>
      <c r="C219" s="60"/>
      <c r="D219" s="61"/>
      <c r="E219" s="61"/>
      <c r="F219" s="94"/>
      <c r="G219" s="113"/>
      <c r="H219" s="113"/>
      <c r="I219" s="113"/>
      <c r="J219" s="113"/>
      <c r="K219" s="113"/>
      <c r="L219" s="113"/>
      <c r="M219" s="111"/>
      <c r="N219" s="92" t="str">
        <f t="shared" si="3"/>
        <v/>
      </c>
    </row>
    <row r="220" spans="1:14" s="52" customFormat="1" ht="12.75" x14ac:dyDescent="0.2">
      <c r="A220" s="75">
        <v>203</v>
      </c>
      <c r="B220" s="63"/>
      <c r="C220" s="60"/>
      <c r="D220" s="61"/>
      <c r="E220" s="61"/>
      <c r="F220" s="94"/>
      <c r="G220" s="113"/>
      <c r="H220" s="113"/>
      <c r="I220" s="113"/>
      <c r="J220" s="113"/>
      <c r="K220" s="113"/>
      <c r="L220" s="113"/>
      <c r="M220" s="111"/>
      <c r="N220" s="92" t="str">
        <f t="shared" si="3"/>
        <v/>
      </c>
    </row>
    <row r="221" spans="1:14" s="52" customFormat="1" ht="12.75" x14ac:dyDescent="0.2">
      <c r="A221" s="75">
        <v>204</v>
      </c>
      <c r="B221" s="63"/>
      <c r="C221" s="60"/>
      <c r="D221" s="61"/>
      <c r="E221" s="61"/>
      <c r="F221" s="94"/>
      <c r="G221" s="113"/>
      <c r="H221" s="113"/>
      <c r="I221" s="113"/>
      <c r="J221" s="113"/>
      <c r="K221" s="113"/>
      <c r="L221" s="113"/>
      <c r="M221" s="111"/>
      <c r="N221" s="92" t="str">
        <f t="shared" si="3"/>
        <v/>
      </c>
    </row>
    <row r="222" spans="1:14" s="52" customFormat="1" ht="12.75" x14ac:dyDescent="0.2">
      <c r="A222" s="75">
        <v>205</v>
      </c>
      <c r="B222" s="63"/>
      <c r="C222" s="60"/>
      <c r="D222" s="61"/>
      <c r="E222" s="61"/>
      <c r="F222" s="94"/>
      <c r="G222" s="113"/>
      <c r="H222" s="113"/>
      <c r="I222" s="113"/>
      <c r="J222" s="113"/>
      <c r="K222" s="113"/>
      <c r="L222" s="113"/>
      <c r="M222" s="111"/>
      <c r="N222" s="92" t="str">
        <f t="shared" si="3"/>
        <v/>
      </c>
    </row>
    <row r="223" spans="1:14" s="52" customFormat="1" ht="12.75" x14ac:dyDescent="0.2">
      <c r="A223" s="75">
        <v>206</v>
      </c>
      <c r="B223" s="63"/>
      <c r="C223" s="60"/>
      <c r="D223" s="61"/>
      <c r="E223" s="61"/>
      <c r="F223" s="94"/>
      <c r="G223" s="113"/>
      <c r="H223" s="113"/>
      <c r="I223" s="113"/>
      <c r="J223" s="113"/>
      <c r="K223" s="113"/>
      <c r="L223" s="113"/>
      <c r="M223" s="111"/>
      <c r="N223" s="92" t="str">
        <f t="shared" si="3"/>
        <v/>
      </c>
    </row>
    <row r="224" spans="1:14" s="52" customFormat="1" ht="12.75" x14ac:dyDescent="0.2">
      <c r="A224" s="75">
        <v>207</v>
      </c>
      <c r="B224" s="63"/>
      <c r="C224" s="60"/>
      <c r="D224" s="61"/>
      <c r="E224" s="61"/>
      <c r="F224" s="94"/>
      <c r="G224" s="113"/>
      <c r="H224" s="113"/>
      <c r="I224" s="113"/>
      <c r="J224" s="113"/>
      <c r="K224" s="113"/>
      <c r="L224" s="113"/>
      <c r="M224" s="111"/>
      <c r="N224" s="92" t="str">
        <f t="shared" si="3"/>
        <v/>
      </c>
    </row>
    <row r="225" spans="1:14" s="52" customFormat="1" ht="12.75" x14ac:dyDescent="0.2">
      <c r="A225" s="75">
        <v>208</v>
      </c>
      <c r="B225" s="63"/>
      <c r="C225" s="60"/>
      <c r="D225" s="61"/>
      <c r="E225" s="61"/>
      <c r="F225" s="94"/>
      <c r="G225" s="113"/>
      <c r="H225" s="113"/>
      <c r="I225" s="113"/>
      <c r="J225" s="113"/>
      <c r="K225" s="113"/>
      <c r="L225" s="113"/>
      <c r="M225" s="111"/>
      <c r="N225" s="92" t="str">
        <f t="shared" si="3"/>
        <v/>
      </c>
    </row>
    <row r="226" spans="1:14" s="52" customFormat="1" ht="12.75" x14ac:dyDescent="0.2">
      <c r="A226" s="75">
        <v>209</v>
      </c>
      <c r="B226" s="63"/>
      <c r="C226" s="60"/>
      <c r="D226" s="61"/>
      <c r="E226" s="61"/>
      <c r="F226" s="94"/>
      <c r="G226" s="113"/>
      <c r="H226" s="113"/>
      <c r="I226" s="113"/>
      <c r="J226" s="113"/>
      <c r="K226" s="113"/>
      <c r="L226" s="113"/>
      <c r="M226" s="111"/>
      <c r="N226" s="92" t="str">
        <f t="shared" si="3"/>
        <v/>
      </c>
    </row>
    <row r="227" spans="1:14" s="52" customFormat="1" ht="12.75" x14ac:dyDescent="0.2">
      <c r="A227" s="75">
        <v>210</v>
      </c>
      <c r="B227" s="63"/>
      <c r="C227" s="60"/>
      <c r="D227" s="61"/>
      <c r="E227" s="61"/>
      <c r="F227" s="94"/>
      <c r="G227" s="113"/>
      <c r="H227" s="113"/>
      <c r="I227" s="113"/>
      <c r="J227" s="113"/>
      <c r="K227" s="113"/>
      <c r="L227" s="113"/>
      <c r="M227" s="111"/>
      <c r="N227" s="92" t="str">
        <f t="shared" si="3"/>
        <v/>
      </c>
    </row>
    <row r="228" spans="1:14" s="52" customFormat="1" ht="12.75" x14ac:dyDescent="0.2">
      <c r="A228" s="75">
        <v>211</v>
      </c>
      <c r="B228" s="63"/>
      <c r="C228" s="60"/>
      <c r="D228" s="61"/>
      <c r="E228" s="61"/>
      <c r="F228" s="94"/>
      <c r="G228" s="113"/>
      <c r="H228" s="113"/>
      <c r="I228" s="113"/>
      <c r="J228" s="113"/>
      <c r="K228" s="113"/>
      <c r="L228" s="113"/>
      <c r="M228" s="111"/>
      <c r="N228" s="92" t="str">
        <f t="shared" si="3"/>
        <v/>
      </c>
    </row>
    <row r="229" spans="1:14" s="52" customFormat="1" ht="12.75" x14ac:dyDescent="0.2">
      <c r="A229" s="75">
        <v>212</v>
      </c>
      <c r="B229" s="63"/>
      <c r="C229" s="60"/>
      <c r="D229" s="61"/>
      <c r="E229" s="61"/>
      <c r="F229" s="94"/>
      <c r="G229" s="113"/>
      <c r="H229" s="113"/>
      <c r="I229" s="113"/>
      <c r="J229" s="113"/>
      <c r="K229" s="113"/>
      <c r="L229" s="113"/>
      <c r="M229" s="111"/>
      <c r="N229" s="92" t="str">
        <f t="shared" si="3"/>
        <v/>
      </c>
    </row>
    <row r="230" spans="1:14" s="52" customFormat="1" ht="12.75" x14ac:dyDescent="0.2">
      <c r="A230" s="75">
        <v>213</v>
      </c>
      <c r="B230" s="63"/>
      <c r="C230" s="60"/>
      <c r="D230" s="61"/>
      <c r="E230" s="61"/>
      <c r="F230" s="94"/>
      <c r="G230" s="113"/>
      <c r="H230" s="113"/>
      <c r="I230" s="113"/>
      <c r="J230" s="113"/>
      <c r="K230" s="113"/>
      <c r="L230" s="113"/>
      <c r="M230" s="111"/>
      <c r="N230" s="92" t="str">
        <f t="shared" si="3"/>
        <v/>
      </c>
    </row>
    <row r="231" spans="1:14" s="52" customFormat="1" ht="12.75" x14ac:dyDescent="0.2">
      <c r="A231" s="75">
        <v>214</v>
      </c>
      <c r="B231" s="63"/>
      <c r="C231" s="60"/>
      <c r="D231" s="61"/>
      <c r="E231" s="61"/>
      <c r="F231" s="94"/>
      <c r="G231" s="113"/>
      <c r="H231" s="113"/>
      <c r="I231" s="113"/>
      <c r="J231" s="113"/>
      <c r="K231" s="113"/>
      <c r="L231" s="113"/>
      <c r="M231" s="111"/>
      <c r="N231" s="92" t="str">
        <f t="shared" si="3"/>
        <v/>
      </c>
    </row>
    <row r="232" spans="1:14" s="52" customFormat="1" ht="12.75" x14ac:dyDescent="0.2">
      <c r="A232" s="75">
        <v>215</v>
      </c>
      <c r="B232" s="63"/>
      <c r="C232" s="60"/>
      <c r="D232" s="61"/>
      <c r="E232" s="61"/>
      <c r="F232" s="94"/>
      <c r="G232" s="113"/>
      <c r="H232" s="113"/>
      <c r="I232" s="113"/>
      <c r="J232" s="113"/>
      <c r="K232" s="113"/>
      <c r="L232" s="113"/>
      <c r="M232" s="111"/>
      <c r="N232" s="92" t="str">
        <f t="shared" si="3"/>
        <v/>
      </c>
    </row>
    <row r="233" spans="1:14" s="52" customFormat="1" ht="12.75" x14ac:dyDescent="0.2">
      <c r="A233" s="75">
        <v>216</v>
      </c>
      <c r="B233" s="63"/>
      <c r="C233" s="60"/>
      <c r="D233" s="61"/>
      <c r="E233" s="61"/>
      <c r="F233" s="94"/>
      <c r="G233" s="113"/>
      <c r="H233" s="113"/>
      <c r="I233" s="113"/>
      <c r="J233" s="113"/>
      <c r="K233" s="113"/>
      <c r="L233" s="113"/>
      <c r="M233" s="111"/>
      <c r="N233" s="92" t="str">
        <f t="shared" si="3"/>
        <v/>
      </c>
    </row>
    <row r="234" spans="1:14" s="52" customFormat="1" ht="12.75" x14ac:dyDescent="0.2">
      <c r="A234" s="75">
        <v>217</v>
      </c>
      <c r="B234" s="63"/>
      <c r="C234" s="60"/>
      <c r="D234" s="61"/>
      <c r="E234" s="61"/>
      <c r="F234" s="94"/>
      <c r="G234" s="113"/>
      <c r="H234" s="113"/>
      <c r="I234" s="113"/>
      <c r="J234" s="113"/>
      <c r="K234" s="113"/>
      <c r="L234" s="113"/>
      <c r="M234" s="111"/>
      <c r="N234" s="92" t="str">
        <f t="shared" si="3"/>
        <v/>
      </c>
    </row>
    <row r="235" spans="1:14" s="52" customFormat="1" ht="12.75" x14ac:dyDescent="0.2">
      <c r="A235" s="75">
        <v>218</v>
      </c>
      <c r="B235" s="63"/>
      <c r="C235" s="60"/>
      <c r="D235" s="61"/>
      <c r="E235" s="61"/>
      <c r="F235" s="94"/>
      <c r="G235" s="113"/>
      <c r="H235" s="113"/>
      <c r="I235" s="113"/>
      <c r="J235" s="113"/>
      <c r="K235" s="113"/>
      <c r="L235" s="113"/>
      <c r="M235" s="111"/>
      <c r="N235" s="92" t="str">
        <f t="shared" si="3"/>
        <v/>
      </c>
    </row>
    <row r="236" spans="1:14" s="52" customFormat="1" ht="12.75" x14ac:dyDescent="0.2">
      <c r="A236" s="75">
        <v>219</v>
      </c>
      <c r="B236" s="63"/>
      <c r="C236" s="60"/>
      <c r="D236" s="61"/>
      <c r="E236" s="61"/>
      <c r="F236" s="94"/>
      <c r="G236" s="113"/>
      <c r="H236" s="113"/>
      <c r="I236" s="113"/>
      <c r="J236" s="113"/>
      <c r="K236" s="113"/>
      <c r="L236" s="113"/>
      <c r="M236" s="111"/>
      <c r="N236" s="92" t="str">
        <f t="shared" si="3"/>
        <v/>
      </c>
    </row>
    <row r="237" spans="1:14" s="52" customFormat="1" ht="12.75" x14ac:dyDescent="0.2">
      <c r="A237" s="75">
        <v>220</v>
      </c>
      <c r="B237" s="63"/>
      <c r="C237" s="60"/>
      <c r="D237" s="61"/>
      <c r="E237" s="61"/>
      <c r="F237" s="94"/>
      <c r="G237" s="113"/>
      <c r="H237" s="113"/>
      <c r="I237" s="113"/>
      <c r="J237" s="113"/>
      <c r="K237" s="113"/>
      <c r="L237" s="113"/>
      <c r="M237" s="111"/>
      <c r="N237" s="92" t="str">
        <f t="shared" si="3"/>
        <v/>
      </c>
    </row>
    <row r="238" spans="1:14" s="52" customFormat="1" ht="12.75" x14ac:dyDescent="0.2">
      <c r="A238" s="75">
        <v>221</v>
      </c>
      <c r="B238" s="63"/>
      <c r="C238" s="60"/>
      <c r="D238" s="61"/>
      <c r="E238" s="61"/>
      <c r="F238" s="94"/>
      <c r="G238" s="113"/>
      <c r="H238" s="113"/>
      <c r="I238" s="113"/>
      <c r="J238" s="113"/>
      <c r="K238" s="113"/>
      <c r="L238" s="113"/>
      <c r="M238" s="111"/>
      <c r="N238" s="92" t="str">
        <f t="shared" si="3"/>
        <v/>
      </c>
    </row>
    <row r="239" spans="1:14" s="52" customFormat="1" ht="12.75" x14ac:dyDescent="0.2">
      <c r="A239" s="75">
        <v>222</v>
      </c>
      <c r="B239" s="63"/>
      <c r="C239" s="60"/>
      <c r="D239" s="61"/>
      <c r="E239" s="61"/>
      <c r="F239" s="94"/>
      <c r="G239" s="113"/>
      <c r="H239" s="113"/>
      <c r="I239" s="113"/>
      <c r="J239" s="113"/>
      <c r="K239" s="113"/>
      <c r="L239" s="113"/>
      <c r="M239" s="111"/>
      <c r="N239" s="92" t="str">
        <f t="shared" si="3"/>
        <v/>
      </c>
    </row>
    <row r="240" spans="1:14" s="52" customFormat="1" ht="12.75" x14ac:dyDescent="0.2">
      <c r="A240" s="75">
        <v>223</v>
      </c>
      <c r="B240" s="63"/>
      <c r="C240" s="60"/>
      <c r="D240" s="61"/>
      <c r="E240" s="61"/>
      <c r="F240" s="94"/>
      <c r="G240" s="113"/>
      <c r="H240" s="113"/>
      <c r="I240" s="113"/>
      <c r="J240" s="113"/>
      <c r="K240" s="113"/>
      <c r="L240" s="113"/>
      <c r="M240" s="111"/>
      <c r="N240" s="92" t="str">
        <f t="shared" si="3"/>
        <v/>
      </c>
    </row>
    <row r="241" spans="1:14" s="52" customFormat="1" ht="12.75" x14ac:dyDescent="0.2">
      <c r="A241" s="75">
        <v>224</v>
      </c>
      <c r="B241" s="63"/>
      <c r="C241" s="60"/>
      <c r="D241" s="61"/>
      <c r="E241" s="61"/>
      <c r="F241" s="94"/>
      <c r="G241" s="113"/>
      <c r="H241" s="113"/>
      <c r="I241" s="113"/>
      <c r="J241" s="113"/>
      <c r="K241" s="113"/>
      <c r="L241" s="113"/>
      <c r="M241" s="111"/>
      <c r="N241" s="92" t="str">
        <f t="shared" si="3"/>
        <v/>
      </c>
    </row>
    <row r="242" spans="1:14" s="52" customFormat="1" ht="12.75" x14ac:dyDescent="0.2">
      <c r="A242" s="75">
        <v>225</v>
      </c>
      <c r="B242" s="63"/>
      <c r="C242" s="60"/>
      <c r="D242" s="61"/>
      <c r="E242" s="61"/>
      <c r="F242" s="94"/>
      <c r="G242" s="113"/>
      <c r="H242" s="113"/>
      <c r="I242" s="113"/>
      <c r="J242" s="113"/>
      <c r="K242" s="113"/>
      <c r="L242" s="113"/>
      <c r="M242" s="111"/>
      <c r="N242" s="92" t="str">
        <f t="shared" si="3"/>
        <v/>
      </c>
    </row>
    <row r="243" spans="1:14" s="52" customFormat="1" ht="12.75" x14ac:dyDescent="0.2">
      <c r="A243" s="75">
        <v>226</v>
      </c>
      <c r="B243" s="63"/>
      <c r="C243" s="60"/>
      <c r="D243" s="61"/>
      <c r="E243" s="61"/>
      <c r="F243" s="94"/>
      <c r="G243" s="113"/>
      <c r="H243" s="113"/>
      <c r="I243" s="113"/>
      <c r="J243" s="113"/>
      <c r="K243" s="113"/>
      <c r="L243" s="113"/>
      <c r="M243" s="111"/>
      <c r="N243" s="92" t="str">
        <f t="shared" si="3"/>
        <v/>
      </c>
    </row>
    <row r="244" spans="1:14" s="52" customFormat="1" ht="12.75" x14ac:dyDescent="0.2">
      <c r="A244" s="75">
        <v>227</v>
      </c>
      <c r="B244" s="63"/>
      <c r="C244" s="60"/>
      <c r="D244" s="61"/>
      <c r="E244" s="61"/>
      <c r="F244" s="94"/>
      <c r="G244" s="113"/>
      <c r="H244" s="113"/>
      <c r="I244" s="113"/>
      <c r="J244" s="113"/>
      <c r="K244" s="113"/>
      <c r="L244" s="113"/>
      <c r="M244" s="111"/>
      <c r="N244" s="92" t="str">
        <f t="shared" si="3"/>
        <v/>
      </c>
    </row>
    <row r="245" spans="1:14" s="52" customFormat="1" ht="12.75" x14ac:dyDescent="0.2">
      <c r="A245" s="75">
        <v>228</v>
      </c>
      <c r="B245" s="63"/>
      <c r="C245" s="60"/>
      <c r="D245" s="61"/>
      <c r="E245" s="61"/>
      <c r="F245" s="94"/>
      <c r="G245" s="113"/>
      <c r="H245" s="113"/>
      <c r="I245" s="113"/>
      <c r="J245" s="113"/>
      <c r="K245" s="113"/>
      <c r="L245" s="113"/>
      <c r="M245" s="111"/>
      <c r="N245" s="92" t="str">
        <f t="shared" si="3"/>
        <v/>
      </c>
    </row>
    <row r="246" spans="1:14" s="52" customFormat="1" ht="12.75" x14ac:dyDescent="0.2">
      <c r="A246" s="75">
        <v>229</v>
      </c>
      <c r="B246" s="63"/>
      <c r="C246" s="60"/>
      <c r="D246" s="61"/>
      <c r="E246" s="61"/>
      <c r="F246" s="94"/>
      <c r="G246" s="113"/>
      <c r="H246" s="113"/>
      <c r="I246" s="113"/>
      <c r="J246" s="113"/>
      <c r="K246" s="113"/>
      <c r="L246" s="113"/>
      <c r="M246" s="111"/>
      <c r="N246" s="92" t="str">
        <f t="shared" si="3"/>
        <v/>
      </c>
    </row>
    <row r="247" spans="1:14" s="52" customFormat="1" ht="12.75" x14ac:dyDescent="0.2">
      <c r="A247" s="75">
        <v>230</v>
      </c>
      <c r="B247" s="63"/>
      <c r="C247" s="60"/>
      <c r="D247" s="61"/>
      <c r="E247" s="61"/>
      <c r="F247" s="94"/>
      <c r="G247" s="113"/>
      <c r="H247" s="113"/>
      <c r="I247" s="113"/>
      <c r="J247" s="113"/>
      <c r="K247" s="113"/>
      <c r="L247" s="113"/>
      <c r="M247" s="111"/>
      <c r="N247" s="92" t="str">
        <f t="shared" si="3"/>
        <v/>
      </c>
    </row>
    <row r="248" spans="1:14" s="52" customFormat="1" ht="12.75" x14ac:dyDescent="0.2">
      <c r="A248" s="75">
        <v>231</v>
      </c>
      <c r="B248" s="63"/>
      <c r="C248" s="60"/>
      <c r="D248" s="61"/>
      <c r="E248" s="61"/>
      <c r="F248" s="94"/>
      <c r="G248" s="113"/>
      <c r="H248" s="113"/>
      <c r="I248" s="113"/>
      <c r="J248" s="113"/>
      <c r="K248" s="113"/>
      <c r="L248" s="113"/>
      <c r="M248" s="111"/>
      <c r="N248" s="92" t="str">
        <f t="shared" si="3"/>
        <v/>
      </c>
    </row>
    <row r="249" spans="1:14" s="52" customFormat="1" ht="12.75" x14ac:dyDescent="0.2">
      <c r="A249" s="75">
        <v>232</v>
      </c>
      <c r="B249" s="63"/>
      <c r="C249" s="60"/>
      <c r="D249" s="61"/>
      <c r="E249" s="61"/>
      <c r="F249" s="94"/>
      <c r="G249" s="113"/>
      <c r="H249" s="113"/>
      <c r="I249" s="113"/>
      <c r="J249" s="113"/>
      <c r="K249" s="113"/>
      <c r="L249" s="113"/>
      <c r="M249" s="111"/>
      <c r="N249" s="92" t="str">
        <f t="shared" si="3"/>
        <v/>
      </c>
    </row>
    <row r="250" spans="1:14" s="52" customFormat="1" ht="12.75" x14ac:dyDescent="0.2">
      <c r="A250" s="75">
        <v>233</v>
      </c>
      <c r="B250" s="63"/>
      <c r="C250" s="60"/>
      <c r="D250" s="61"/>
      <c r="E250" s="61"/>
      <c r="F250" s="94"/>
      <c r="G250" s="113"/>
      <c r="H250" s="113"/>
      <c r="I250" s="113"/>
      <c r="J250" s="113"/>
      <c r="K250" s="113"/>
      <c r="L250" s="113"/>
      <c r="M250" s="111"/>
      <c r="N250" s="92" t="str">
        <f t="shared" si="3"/>
        <v/>
      </c>
    </row>
    <row r="251" spans="1:14" s="52" customFormat="1" ht="12.75" x14ac:dyDescent="0.2">
      <c r="A251" s="75">
        <v>234</v>
      </c>
      <c r="B251" s="63"/>
      <c r="C251" s="60"/>
      <c r="D251" s="61"/>
      <c r="E251" s="61"/>
      <c r="F251" s="94"/>
      <c r="G251" s="113"/>
      <c r="H251" s="113"/>
      <c r="I251" s="113"/>
      <c r="J251" s="113"/>
      <c r="K251" s="113"/>
      <c r="L251" s="113"/>
      <c r="M251" s="111"/>
      <c r="N251" s="92" t="str">
        <f t="shared" si="3"/>
        <v/>
      </c>
    </row>
    <row r="252" spans="1:14" s="52" customFormat="1" ht="12.75" x14ac:dyDescent="0.2">
      <c r="A252" s="75">
        <v>235</v>
      </c>
      <c r="B252" s="63"/>
      <c r="C252" s="60"/>
      <c r="D252" s="61"/>
      <c r="E252" s="61"/>
      <c r="F252" s="94"/>
      <c r="G252" s="113"/>
      <c r="H252" s="113"/>
      <c r="I252" s="113"/>
      <c r="J252" s="113"/>
      <c r="K252" s="113"/>
      <c r="L252" s="113"/>
      <c r="M252" s="111"/>
      <c r="N252" s="92" t="str">
        <f t="shared" si="3"/>
        <v/>
      </c>
    </row>
    <row r="253" spans="1:14" s="52" customFormat="1" ht="12.75" x14ac:dyDescent="0.2">
      <c r="A253" s="75">
        <v>236</v>
      </c>
      <c r="B253" s="63"/>
      <c r="C253" s="60"/>
      <c r="D253" s="61"/>
      <c r="E253" s="61"/>
      <c r="F253" s="94"/>
      <c r="G253" s="113"/>
      <c r="H253" s="113"/>
      <c r="I253" s="113"/>
      <c r="J253" s="113"/>
      <c r="K253" s="113"/>
      <c r="L253" s="113"/>
      <c r="M253" s="111"/>
      <c r="N253" s="92" t="str">
        <f t="shared" si="3"/>
        <v/>
      </c>
    </row>
    <row r="254" spans="1:14" s="52" customFormat="1" ht="12.75" x14ac:dyDescent="0.2">
      <c r="A254" s="75">
        <v>237</v>
      </c>
      <c r="B254" s="63"/>
      <c r="C254" s="60"/>
      <c r="D254" s="61"/>
      <c r="E254" s="61"/>
      <c r="F254" s="94"/>
      <c r="G254" s="113"/>
      <c r="H254" s="113"/>
      <c r="I254" s="113"/>
      <c r="J254" s="113"/>
      <c r="K254" s="113"/>
      <c r="L254" s="113"/>
      <c r="M254" s="111"/>
      <c r="N254" s="92" t="str">
        <f t="shared" si="3"/>
        <v/>
      </c>
    </row>
    <row r="255" spans="1:14" s="52" customFormat="1" ht="12.75" x14ac:dyDescent="0.2">
      <c r="A255" s="75">
        <v>238</v>
      </c>
      <c r="B255" s="63"/>
      <c r="C255" s="60"/>
      <c r="D255" s="61"/>
      <c r="E255" s="61"/>
      <c r="F255" s="94"/>
      <c r="G255" s="113"/>
      <c r="H255" s="113"/>
      <c r="I255" s="113"/>
      <c r="J255" s="113"/>
      <c r="K255" s="113"/>
      <c r="L255" s="113"/>
      <c r="M255" s="111"/>
      <c r="N255" s="92" t="str">
        <f t="shared" si="3"/>
        <v/>
      </c>
    </row>
    <row r="256" spans="1:14" s="52" customFormat="1" ht="12.75" x14ac:dyDescent="0.2">
      <c r="A256" s="75">
        <v>239</v>
      </c>
      <c r="B256" s="63"/>
      <c r="C256" s="60"/>
      <c r="D256" s="61"/>
      <c r="E256" s="61"/>
      <c r="F256" s="94"/>
      <c r="G256" s="113"/>
      <c r="H256" s="113"/>
      <c r="I256" s="113"/>
      <c r="J256" s="113"/>
      <c r="K256" s="113"/>
      <c r="L256" s="113"/>
      <c r="M256" s="111"/>
      <c r="N256" s="92" t="str">
        <f t="shared" si="3"/>
        <v/>
      </c>
    </row>
    <row r="257" spans="1:14" s="52" customFormat="1" ht="12.75" x14ac:dyDescent="0.2">
      <c r="A257" s="75">
        <v>240</v>
      </c>
      <c r="B257" s="63"/>
      <c r="C257" s="60"/>
      <c r="D257" s="61"/>
      <c r="E257" s="61"/>
      <c r="F257" s="94"/>
      <c r="G257" s="113"/>
      <c r="H257" s="113"/>
      <c r="I257" s="113"/>
      <c r="J257" s="113"/>
      <c r="K257" s="113"/>
      <c r="L257" s="113"/>
      <c r="M257" s="111"/>
      <c r="N257" s="92" t="str">
        <f t="shared" si="3"/>
        <v/>
      </c>
    </row>
    <row r="258" spans="1:14" s="52" customFormat="1" ht="12.75" x14ac:dyDescent="0.2">
      <c r="A258" s="75">
        <v>241</v>
      </c>
      <c r="B258" s="63"/>
      <c r="C258" s="60"/>
      <c r="D258" s="61"/>
      <c r="E258" s="61"/>
      <c r="F258" s="94"/>
      <c r="G258" s="113"/>
      <c r="H258" s="113"/>
      <c r="I258" s="113"/>
      <c r="J258" s="113"/>
      <c r="K258" s="113"/>
      <c r="L258" s="113"/>
      <c r="M258" s="111"/>
      <c r="N258" s="92" t="str">
        <f t="shared" si="3"/>
        <v/>
      </c>
    </row>
    <row r="259" spans="1:14" s="52" customFormat="1" ht="12.75" x14ac:dyDescent="0.2">
      <c r="A259" s="75">
        <v>242</v>
      </c>
      <c r="B259" s="63"/>
      <c r="C259" s="60"/>
      <c r="D259" s="61"/>
      <c r="E259" s="61"/>
      <c r="F259" s="94"/>
      <c r="G259" s="113"/>
      <c r="H259" s="113"/>
      <c r="I259" s="113"/>
      <c r="J259" s="113"/>
      <c r="K259" s="113"/>
      <c r="L259" s="113"/>
      <c r="M259" s="111"/>
      <c r="N259" s="92" t="str">
        <f t="shared" si="3"/>
        <v/>
      </c>
    </row>
    <row r="260" spans="1:14" s="52" customFormat="1" ht="12.75" x14ac:dyDescent="0.2">
      <c r="A260" s="75">
        <v>243</v>
      </c>
      <c r="B260" s="63"/>
      <c r="C260" s="60"/>
      <c r="D260" s="61"/>
      <c r="E260" s="61"/>
      <c r="F260" s="94"/>
      <c r="G260" s="113"/>
      <c r="H260" s="113"/>
      <c r="I260" s="113"/>
      <c r="J260" s="113"/>
      <c r="K260" s="113"/>
      <c r="L260" s="113"/>
      <c r="M260" s="111"/>
      <c r="N260" s="92" t="str">
        <f t="shared" si="3"/>
        <v/>
      </c>
    </row>
    <row r="261" spans="1:14" s="52" customFormat="1" ht="12.75" x14ac:dyDescent="0.2">
      <c r="A261" s="75">
        <v>244</v>
      </c>
      <c r="B261" s="63"/>
      <c r="C261" s="60"/>
      <c r="D261" s="61"/>
      <c r="E261" s="61"/>
      <c r="F261" s="94"/>
      <c r="G261" s="113"/>
      <c r="H261" s="113"/>
      <c r="I261" s="113"/>
      <c r="J261" s="113"/>
      <c r="K261" s="113"/>
      <c r="L261" s="113"/>
      <c r="M261" s="111"/>
      <c r="N261" s="92" t="str">
        <f t="shared" si="3"/>
        <v/>
      </c>
    </row>
    <row r="262" spans="1:14" s="52" customFormat="1" ht="12.75" x14ac:dyDescent="0.2">
      <c r="A262" s="75">
        <v>245</v>
      </c>
      <c r="B262" s="63"/>
      <c r="C262" s="60"/>
      <c r="D262" s="61"/>
      <c r="E262" s="61"/>
      <c r="F262" s="94"/>
      <c r="G262" s="113"/>
      <c r="H262" s="113"/>
      <c r="I262" s="113"/>
      <c r="J262" s="113"/>
      <c r="K262" s="113"/>
      <c r="L262" s="113"/>
      <c r="M262" s="111"/>
      <c r="N262" s="92" t="str">
        <f t="shared" si="3"/>
        <v/>
      </c>
    </row>
    <row r="263" spans="1:14" s="52" customFormat="1" ht="12.75" x14ac:dyDescent="0.2">
      <c r="A263" s="75">
        <v>246</v>
      </c>
      <c r="B263" s="63"/>
      <c r="C263" s="60"/>
      <c r="D263" s="61"/>
      <c r="E263" s="61"/>
      <c r="F263" s="94"/>
      <c r="G263" s="113"/>
      <c r="H263" s="113"/>
      <c r="I263" s="113"/>
      <c r="J263" s="113"/>
      <c r="K263" s="113"/>
      <c r="L263" s="113"/>
      <c r="M263" s="111"/>
      <c r="N263" s="92" t="str">
        <f t="shared" si="3"/>
        <v/>
      </c>
    </row>
    <row r="264" spans="1:14" s="52" customFormat="1" ht="12.75" x14ac:dyDescent="0.2">
      <c r="A264" s="75">
        <v>247</v>
      </c>
      <c r="B264" s="63"/>
      <c r="C264" s="60"/>
      <c r="D264" s="61"/>
      <c r="E264" s="61"/>
      <c r="F264" s="94"/>
      <c r="G264" s="113"/>
      <c r="H264" s="113"/>
      <c r="I264" s="113"/>
      <c r="J264" s="113"/>
      <c r="K264" s="113"/>
      <c r="L264" s="113"/>
      <c r="M264" s="111"/>
      <c r="N264" s="92" t="str">
        <f t="shared" si="3"/>
        <v/>
      </c>
    </row>
    <row r="265" spans="1:14" s="52" customFormat="1" ht="12.75" x14ac:dyDescent="0.2">
      <c r="A265" s="75">
        <v>248</v>
      </c>
      <c r="B265" s="63"/>
      <c r="C265" s="60"/>
      <c r="D265" s="61"/>
      <c r="E265" s="61"/>
      <c r="F265" s="94"/>
      <c r="G265" s="113"/>
      <c r="H265" s="113"/>
      <c r="I265" s="113"/>
      <c r="J265" s="113"/>
      <c r="K265" s="113"/>
      <c r="L265" s="113"/>
      <c r="M265" s="111"/>
      <c r="N265" s="92" t="str">
        <f t="shared" si="3"/>
        <v/>
      </c>
    </row>
    <row r="266" spans="1:14" s="52" customFormat="1" ht="12.75" x14ac:dyDescent="0.2">
      <c r="A266" s="75">
        <v>249</v>
      </c>
      <c r="B266" s="63"/>
      <c r="C266" s="60"/>
      <c r="D266" s="61"/>
      <c r="E266" s="61"/>
      <c r="F266" s="94"/>
      <c r="G266" s="113"/>
      <c r="H266" s="113"/>
      <c r="I266" s="113"/>
      <c r="J266" s="113"/>
      <c r="K266" s="113"/>
      <c r="L266" s="113"/>
      <c r="M266" s="111"/>
      <c r="N266" s="92" t="str">
        <f t="shared" si="3"/>
        <v/>
      </c>
    </row>
    <row r="267" spans="1:14" s="52" customFormat="1" ht="12.75" x14ac:dyDescent="0.2">
      <c r="A267" s="75">
        <v>250</v>
      </c>
      <c r="B267" s="63"/>
      <c r="C267" s="60"/>
      <c r="D267" s="61"/>
      <c r="E267" s="61"/>
      <c r="F267" s="94"/>
      <c r="G267" s="113"/>
      <c r="H267" s="113"/>
      <c r="I267" s="113"/>
      <c r="J267" s="113"/>
      <c r="K267" s="113"/>
      <c r="L267" s="113"/>
      <c r="M267" s="111"/>
      <c r="N267" s="92" t="str">
        <f t="shared" si="3"/>
        <v/>
      </c>
    </row>
    <row r="268" spans="1:14" s="52" customFormat="1" ht="12.75" x14ac:dyDescent="0.2">
      <c r="A268" s="75">
        <v>251</v>
      </c>
      <c r="B268" s="63"/>
      <c r="C268" s="60"/>
      <c r="D268" s="61"/>
      <c r="E268" s="61"/>
      <c r="F268" s="94"/>
      <c r="G268" s="113"/>
      <c r="H268" s="113"/>
      <c r="I268" s="113"/>
      <c r="J268" s="113"/>
      <c r="K268" s="113"/>
      <c r="L268" s="113"/>
      <c r="M268" s="111"/>
      <c r="N268" s="92" t="str">
        <f t="shared" si="3"/>
        <v/>
      </c>
    </row>
    <row r="269" spans="1:14" s="52" customFormat="1" ht="12.75" x14ac:dyDescent="0.2">
      <c r="A269" s="75">
        <v>252</v>
      </c>
      <c r="B269" s="63"/>
      <c r="C269" s="60"/>
      <c r="D269" s="61"/>
      <c r="E269" s="61"/>
      <c r="F269" s="94"/>
      <c r="G269" s="113"/>
      <c r="H269" s="113"/>
      <c r="I269" s="113"/>
      <c r="J269" s="113"/>
      <c r="K269" s="113"/>
      <c r="L269" s="113"/>
      <c r="M269" s="111"/>
      <c r="N269" s="92" t="str">
        <f t="shared" si="3"/>
        <v/>
      </c>
    </row>
    <row r="270" spans="1:14" s="52" customFormat="1" ht="12.75" x14ac:dyDescent="0.2">
      <c r="A270" s="75">
        <v>253</v>
      </c>
      <c r="B270" s="63"/>
      <c r="C270" s="60"/>
      <c r="D270" s="61"/>
      <c r="E270" s="61"/>
      <c r="F270" s="94"/>
      <c r="G270" s="113"/>
      <c r="H270" s="113"/>
      <c r="I270" s="113"/>
      <c r="J270" s="113"/>
      <c r="K270" s="113"/>
      <c r="L270" s="113"/>
      <c r="M270" s="111"/>
      <c r="N270" s="92" t="str">
        <f t="shared" si="3"/>
        <v/>
      </c>
    </row>
    <row r="271" spans="1:14" s="52" customFormat="1" ht="12.75" x14ac:dyDescent="0.2">
      <c r="A271" s="75">
        <v>254</v>
      </c>
      <c r="B271" s="63"/>
      <c r="C271" s="60"/>
      <c r="D271" s="61"/>
      <c r="E271" s="61"/>
      <c r="F271" s="94"/>
      <c r="G271" s="113"/>
      <c r="H271" s="113"/>
      <c r="I271" s="113"/>
      <c r="J271" s="113"/>
      <c r="K271" s="113"/>
      <c r="L271" s="113"/>
      <c r="M271" s="111"/>
      <c r="N271" s="92" t="str">
        <f t="shared" si="3"/>
        <v/>
      </c>
    </row>
    <row r="272" spans="1:14" s="52" customFormat="1" ht="12.75" x14ac:dyDescent="0.2">
      <c r="A272" s="75">
        <v>255</v>
      </c>
      <c r="B272" s="63"/>
      <c r="C272" s="60"/>
      <c r="D272" s="61"/>
      <c r="E272" s="61"/>
      <c r="F272" s="94"/>
      <c r="G272" s="113"/>
      <c r="H272" s="113"/>
      <c r="I272" s="113"/>
      <c r="J272" s="113"/>
      <c r="K272" s="113"/>
      <c r="L272" s="113"/>
      <c r="M272" s="111"/>
      <c r="N272" s="92" t="str">
        <f t="shared" si="3"/>
        <v/>
      </c>
    </row>
    <row r="273" spans="1:14" s="52" customFormat="1" ht="12.75" x14ac:dyDescent="0.2">
      <c r="A273" s="75">
        <v>256</v>
      </c>
      <c r="B273" s="63"/>
      <c r="C273" s="60"/>
      <c r="D273" s="61"/>
      <c r="E273" s="61"/>
      <c r="F273" s="94"/>
      <c r="G273" s="113"/>
      <c r="H273" s="113"/>
      <c r="I273" s="113"/>
      <c r="J273" s="113"/>
      <c r="K273" s="113"/>
      <c r="L273" s="113"/>
      <c r="M273" s="111"/>
      <c r="N273" s="92" t="str">
        <f t="shared" si="3"/>
        <v/>
      </c>
    </row>
    <row r="274" spans="1:14" s="52" customFormat="1" ht="12.75" x14ac:dyDescent="0.2">
      <c r="A274" s="75">
        <v>257</v>
      </c>
      <c r="B274" s="63"/>
      <c r="C274" s="60"/>
      <c r="D274" s="61"/>
      <c r="E274" s="61"/>
      <c r="F274" s="94"/>
      <c r="G274" s="113"/>
      <c r="H274" s="113"/>
      <c r="I274" s="113"/>
      <c r="J274" s="113"/>
      <c r="K274" s="113"/>
      <c r="L274" s="113"/>
      <c r="M274" s="111"/>
      <c r="N274" s="92" t="str">
        <f t="shared" ref="N274:N337" si="4">IF(B274="","",IF(OR(F274&gt;14,G274&gt;14,H274&gt;14,I274&gt;14,M274&gt;14),"Eligible","Not Eligible"))</f>
        <v/>
      </c>
    </row>
    <row r="275" spans="1:14" s="52" customFormat="1" ht="12.75" x14ac:dyDescent="0.2">
      <c r="A275" s="75">
        <v>258</v>
      </c>
      <c r="B275" s="63"/>
      <c r="C275" s="60"/>
      <c r="D275" s="61"/>
      <c r="E275" s="61"/>
      <c r="F275" s="94"/>
      <c r="G275" s="113"/>
      <c r="H275" s="113"/>
      <c r="I275" s="113"/>
      <c r="J275" s="113"/>
      <c r="K275" s="113"/>
      <c r="L275" s="113"/>
      <c r="M275" s="111"/>
      <c r="N275" s="92" t="str">
        <f t="shared" si="4"/>
        <v/>
      </c>
    </row>
    <row r="276" spans="1:14" s="52" customFormat="1" ht="12.75" x14ac:dyDescent="0.2">
      <c r="A276" s="75">
        <v>259</v>
      </c>
      <c r="B276" s="63"/>
      <c r="C276" s="60"/>
      <c r="D276" s="61"/>
      <c r="E276" s="61"/>
      <c r="F276" s="94"/>
      <c r="G276" s="113"/>
      <c r="H276" s="113"/>
      <c r="I276" s="113"/>
      <c r="J276" s="113"/>
      <c r="K276" s="113"/>
      <c r="L276" s="113"/>
      <c r="M276" s="111"/>
      <c r="N276" s="92" t="str">
        <f t="shared" si="4"/>
        <v/>
      </c>
    </row>
    <row r="277" spans="1:14" s="52" customFormat="1" ht="12.75" x14ac:dyDescent="0.2">
      <c r="A277" s="75">
        <v>260</v>
      </c>
      <c r="B277" s="63"/>
      <c r="C277" s="60"/>
      <c r="D277" s="61"/>
      <c r="E277" s="61"/>
      <c r="F277" s="94"/>
      <c r="G277" s="113"/>
      <c r="H277" s="113"/>
      <c r="I277" s="113"/>
      <c r="J277" s="113"/>
      <c r="K277" s="113"/>
      <c r="L277" s="113"/>
      <c r="M277" s="111"/>
      <c r="N277" s="92" t="str">
        <f t="shared" si="4"/>
        <v/>
      </c>
    </row>
    <row r="278" spans="1:14" s="52" customFormat="1" ht="12.75" x14ac:dyDescent="0.2">
      <c r="A278" s="75">
        <v>261</v>
      </c>
      <c r="B278" s="63"/>
      <c r="C278" s="60"/>
      <c r="D278" s="61"/>
      <c r="E278" s="61"/>
      <c r="F278" s="94"/>
      <c r="G278" s="113"/>
      <c r="H278" s="113"/>
      <c r="I278" s="113"/>
      <c r="J278" s="113"/>
      <c r="K278" s="113"/>
      <c r="L278" s="113"/>
      <c r="M278" s="111"/>
      <c r="N278" s="92" t="str">
        <f t="shared" si="4"/>
        <v/>
      </c>
    </row>
    <row r="279" spans="1:14" s="52" customFormat="1" ht="12.75" x14ac:dyDescent="0.2">
      <c r="A279" s="75">
        <v>262</v>
      </c>
      <c r="B279" s="63"/>
      <c r="C279" s="60"/>
      <c r="D279" s="61"/>
      <c r="E279" s="61"/>
      <c r="F279" s="94"/>
      <c r="G279" s="113"/>
      <c r="H279" s="113"/>
      <c r="I279" s="113"/>
      <c r="J279" s="113"/>
      <c r="K279" s="113"/>
      <c r="L279" s="113"/>
      <c r="M279" s="111"/>
      <c r="N279" s="92" t="str">
        <f t="shared" si="4"/>
        <v/>
      </c>
    </row>
    <row r="280" spans="1:14" s="52" customFormat="1" ht="12.75" x14ac:dyDescent="0.2">
      <c r="A280" s="75">
        <v>263</v>
      </c>
      <c r="B280" s="63"/>
      <c r="C280" s="60"/>
      <c r="D280" s="61"/>
      <c r="E280" s="61"/>
      <c r="F280" s="94"/>
      <c r="G280" s="113"/>
      <c r="H280" s="113"/>
      <c r="I280" s="113"/>
      <c r="J280" s="113"/>
      <c r="K280" s="113"/>
      <c r="L280" s="113"/>
      <c r="M280" s="111"/>
      <c r="N280" s="92" t="str">
        <f t="shared" si="4"/>
        <v/>
      </c>
    </row>
    <row r="281" spans="1:14" s="52" customFormat="1" ht="12.75" x14ac:dyDescent="0.2">
      <c r="A281" s="75">
        <v>264</v>
      </c>
      <c r="B281" s="63"/>
      <c r="C281" s="60"/>
      <c r="D281" s="61"/>
      <c r="E281" s="61"/>
      <c r="F281" s="94"/>
      <c r="G281" s="113"/>
      <c r="H281" s="113"/>
      <c r="I281" s="113"/>
      <c r="J281" s="113"/>
      <c r="K281" s="113"/>
      <c r="L281" s="113"/>
      <c r="M281" s="111"/>
      <c r="N281" s="92" t="str">
        <f t="shared" si="4"/>
        <v/>
      </c>
    </row>
    <row r="282" spans="1:14" s="52" customFormat="1" ht="12.75" x14ac:dyDescent="0.2">
      <c r="A282" s="75">
        <v>265</v>
      </c>
      <c r="B282" s="63"/>
      <c r="C282" s="60"/>
      <c r="D282" s="61"/>
      <c r="E282" s="61"/>
      <c r="F282" s="94"/>
      <c r="G282" s="113"/>
      <c r="H282" s="113"/>
      <c r="I282" s="113"/>
      <c r="J282" s="113"/>
      <c r="K282" s="113"/>
      <c r="L282" s="113"/>
      <c r="M282" s="111"/>
      <c r="N282" s="92" t="str">
        <f t="shared" si="4"/>
        <v/>
      </c>
    </row>
    <row r="283" spans="1:14" s="52" customFormat="1" ht="12.75" x14ac:dyDescent="0.2">
      <c r="A283" s="75">
        <v>266</v>
      </c>
      <c r="B283" s="63"/>
      <c r="C283" s="60"/>
      <c r="D283" s="61"/>
      <c r="E283" s="61"/>
      <c r="F283" s="94"/>
      <c r="G283" s="113"/>
      <c r="H283" s="113"/>
      <c r="I283" s="113"/>
      <c r="J283" s="113"/>
      <c r="K283" s="113"/>
      <c r="L283" s="113"/>
      <c r="M283" s="111"/>
      <c r="N283" s="92" t="str">
        <f t="shared" si="4"/>
        <v/>
      </c>
    </row>
    <row r="284" spans="1:14" s="52" customFormat="1" ht="12.75" x14ac:dyDescent="0.2">
      <c r="A284" s="75">
        <v>267</v>
      </c>
      <c r="B284" s="63"/>
      <c r="C284" s="60"/>
      <c r="D284" s="61"/>
      <c r="E284" s="61"/>
      <c r="F284" s="94"/>
      <c r="G284" s="113"/>
      <c r="H284" s="113"/>
      <c r="I284" s="113"/>
      <c r="J284" s="113"/>
      <c r="K284" s="113"/>
      <c r="L284" s="113"/>
      <c r="M284" s="111"/>
      <c r="N284" s="92" t="str">
        <f t="shared" si="4"/>
        <v/>
      </c>
    </row>
    <row r="285" spans="1:14" s="52" customFormat="1" ht="12.75" x14ac:dyDescent="0.2">
      <c r="A285" s="75">
        <v>268</v>
      </c>
      <c r="B285" s="63"/>
      <c r="C285" s="60"/>
      <c r="D285" s="61"/>
      <c r="E285" s="61"/>
      <c r="F285" s="94"/>
      <c r="G285" s="113"/>
      <c r="H285" s="113"/>
      <c r="I285" s="113"/>
      <c r="J285" s="113"/>
      <c r="K285" s="113"/>
      <c r="L285" s="113"/>
      <c r="M285" s="111"/>
      <c r="N285" s="92" t="str">
        <f t="shared" si="4"/>
        <v/>
      </c>
    </row>
    <row r="286" spans="1:14" s="52" customFormat="1" ht="12.75" x14ac:dyDescent="0.2">
      <c r="A286" s="75">
        <v>269</v>
      </c>
      <c r="B286" s="63"/>
      <c r="C286" s="60"/>
      <c r="D286" s="61"/>
      <c r="E286" s="61"/>
      <c r="F286" s="94"/>
      <c r="G286" s="113"/>
      <c r="H286" s="113"/>
      <c r="I286" s="113"/>
      <c r="J286" s="113"/>
      <c r="K286" s="113"/>
      <c r="L286" s="113"/>
      <c r="M286" s="111"/>
      <c r="N286" s="92" t="str">
        <f t="shared" si="4"/>
        <v/>
      </c>
    </row>
    <row r="287" spans="1:14" s="52" customFormat="1" ht="12.75" x14ac:dyDescent="0.2">
      <c r="A287" s="75">
        <v>270</v>
      </c>
      <c r="B287" s="63"/>
      <c r="C287" s="60"/>
      <c r="D287" s="61"/>
      <c r="E287" s="61"/>
      <c r="F287" s="94"/>
      <c r="G287" s="113"/>
      <c r="H287" s="113"/>
      <c r="I287" s="113"/>
      <c r="J287" s="113"/>
      <c r="K287" s="113"/>
      <c r="L287" s="113"/>
      <c r="M287" s="111"/>
      <c r="N287" s="92" t="str">
        <f t="shared" si="4"/>
        <v/>
      </c>
    </row>
    <row r="288" spans="1:14" s="52" customFormat="1" ht="12.75" x14ac:dyDescent="0.2">
      <c r="A288" s="75">
        <v>271</v>
      </c>
      <c r="B288" s="63"/>
      <c r="C288" s="60"/>
      <c r="D288" s="61"/>
      <c r="E288" s="61"/>
      <c r="F288" s="94"/>
      <c r="G288" s="113"/>
      <c r="H288" s="113"/>
      <c r="I288" s="113"/>
      <c r="J288" s="113"/>
      <c r="K288" s="113"/>
      <c r="L288" s="113"/>
      <c r="M288" s="111"/>
      <c r="N288" s="92" t="str">
        <f t="shared" si="4"/>
        <v/>
      </c>
    </row>
    <row r="289" spans="1:14" s="52" customFormat="1" ht="12.75" x14ac:dyDescent="0.2">
      <c r="A289" s="75">
        <v>272</v>
      </c>
      <c r="B289" s="63"/>
      <c r="C289" s="60"/>
      <c r="D289" s="61"/>
      <c r="E289" s="61"/>
      <c r="F289" s="94"/>
      <c r="G289" s="113"/>
      <c r="H289" s="113"/>
      <c r="I289" s="113"/>
      <c r="J289" s="113"/>
      <c r="K289" s="113"/>
      <c r="L289" s="113"/>
      <c r="M289" s="111"/>
      <c r="N289" s="92" t="str">
        <f t="shared" si="4"/>
        <v/>
      </c>
    </row>
    <row r="290" spans="1:14" s="52" customFormat="1" ht="12.75" x14ac:dyDescent="0.2">
      <c r="A290" s="75">
        <v>273</v>
      </c>
      <c r="B290" s="63"/>
      <c r="C290" s="60"/>
      <c r="D290" s="61"/>
      <c r="E290" s="61"/>
      <c r="F290" s="94"/>
      <c r="G290" s="113"/>
      <c r="H290" s="113"/>
      <c r="I290" s="113"/>
      <c r="J290" s="113"/>
      <c r="K290" s="113"/>
      <c r="L290" s="113"/>
      <c r="M290" s="111"/>
      <c r="N290" s="92" t="str">
        <f t="shared" si="4"/>
        <v/>
      </c>
    </row>
    <row r="291" spans="1:14" s="52" customFormat="1" ht="12.75" x14ac:dyDescent="0.2">
      <c r="A291" s="75">
        <v>274</v>
      </c>
      <c r="B291" s="63"/>
      <c r="C291" s="60"/>
      <c r="D291" s="61"/>
      <c r="E291" s="61"/>
      <c r="F291" s="94"/>
      <c r="G291" s="113"/>
      <c r="H291" s="113"/>
      <c r="I291" s="113"/>
      <c r="J291" s="113"/>
      <c r="K291" s="113"/>
      <c r="L291" s="113"/>
      <c r="M291" s="111"/>
      <c r="N291" s="92" t="str">
        <f t="shared" si="4"/>
        <v/>
      </c>
    </row>
    <row r="292" spans="1:14" s="52" customFormat="1" ht="12.75" x14ac:dyDescent="0.2">
      <c r="A292" s="75">
        <v>275</v>
      </c>
      <c r="B292" s="63"/>
      <c r="C292" s="60"/>
      <c r="D292" s="61"/>
      <c r="E292" s="61"/>
      <c r="F292" s="94"/>
      <c r="G292" s="113"/>
      <c r="H292" s="113"/>
      <c r="I292" s="113"/>
      <c r="J292" s="113"/>
      <c r="K292" s="113"/>
      <c r="L292" s="113"/>
      <c r="M292" s="111"/>
      <c r="N292" s="92" t="str">
        <f t="shared" si="4"/>
        <v/>
      </c>
    </row>
    <row r="293" spans="1:14" s="52" customFormat="1" ht="12.75" x14ac:dyDescent="0.2">
      <c r="A293" s="75">
        <v>276</v>
      </c>
      <c r="B293" s="63"/>
      <c r="C293" s="60"/>
      <c r="D293" s="61"/>
      <c r="E293" s="61"/>
      <c r="F293" s="94"/>
      <c r="G293" s="113"/>
      <c r="H293" s="113"/>
      <c r="I293" s="113"/>
      <c r="J293" s="113"/>
      <c r="K293" s="113"/>
      <c r="L293" s="113"/>
      <c r="M293" s="111"/>
      <c r="N293" s="92" t="str">
        <f t="shared" si="4"/>
        <v/>
      </c>
    </row>
    <row r="294" spans="1:14" s="52" customFormat="1" ht="12.75" x14ac:dyDescent="0.2">
      <c r="A294" s="75">
        <v>277</v>
      </c>
      <c r="B294" s="63"/>
      <c r="C294" s="60"/>
      <c r="D294" s="61"/>
      <c r="E294" s="61"/>
      <c r="F294" s="94"/>
      <c r="G294" s="113"/>
      <c r="H294" s="113"/>
      <c r="I294" s="113"/>
      <c r="J294" s="113"/>
      <c r="K294" s="113"/>
      <c r="L294" s="113"/>
      <c r="M294" s="111"/>
      <c r="N294" s="92" t="str">
        <f t="shared" si="4"/>
        <v/>
      </c>
    </row>
    <row r="295" spans="1:14" s="52" customFormat="1" ht="12.75" x14ac:dyDescent="0.2">
      <c r="A295" s="75">
        <v>278</v>
      </c>
      <c r="B295" s="63"/>
      <c r="C295" s="60"/>
      <c r="D295" s="61"/>
      <c r="E295" s="61"/>
      <c r="F295" s="94"/>
      <c r="G295" s="113"/>
      <c r="H295" s="113"/>
      <c r="I295" s="113"/>
      <c r="J295" s="113"/>
      <c r="K295" s="113"/>
      <c r="L295" s="113"/>
      <c r="M295" s="111"/>
      <c r="N295" s="92" t="str">
        <f t="shared" si="4"/>
        <v/>
      </c>
    </row>
    <row r="296" spans="1:14" s="52" customFormat="1" ht="12.75" x14ac:dyDescent="0.2">
      <c r="A296" s="75">
        <v>279</v>
      </c>
      <c r="B296" s="63"/>
      <c r="C296" s="60"/>
      <c r="D296" s="61"/>
      <c r="E296" s="61"/>
      <c r="F296" s="94"/>
      <c r="G296" s="113"/>
      <c r="H296" s="113"/>
      <c r="I296" s="113"/>
      <c r="J296" s="113"/>
      <c r="K296" s="113"/>
      <c r="L296" s="113"/>
      <c r="M296" s="111"/>
      <c r="N296" s="92" t="str">
        <f t="shared" si="4"/>
        <v/>
      </c>
    </row>
    <row r="297" spans="1:14" s="52" customFormat="1" ht="12.75" x14ac:dyDescent="0.2">
      <c r="A297" s="75">
        <v>280</v>
      </c>
      <c r="B297" s="63"/>
      <c r="C297" s="60"/>
      <c r="D297" s="61"/>
      <c r="E297" s="61"/>
      <c r="F297" s="94"/>
      <c r="G297" s="113"/>
      <c r="H297" s="113"/>
      <c r="I297" s="113"/>
      <c r="J297" s="113"/>
      <c r="K297" s="113"/>
      <c r="L297" s="113"/>
      <c r="M297" s="111"/>
      <c r="N297" s="92" t="str">
        <f t="shared" si="4"/>
        <v/>
      </c>
    </row>
    <row r="298" spans="1:14" s="52" customFormat="1" ht="12.75" x14ac:dyDescent="0.2">
      <c r="A298" s="75">
        <v>281</v>
      </c>
      <c r="B298" s="63"/>
      <c r="C298" s="60"/>
      <c r="D298" s="61"/>
      <c r="E298" s="61"/>
      <c r="F298" s="94"/>
      <c r="G298" s="113"/>
      <c r="H298" s="113"/>
      <c r="I298" s="113"/>
      <c r="J298" s="113"/>
      <c r="K298" s="113"/>
      <c r="L298" s="113"/>
      <c r="M298" s="111"/>
      <c r="N298" s="92" t="str">
        <f t="shared" si="4"/>
        <v/>
      </c>
    </row>
    <row r="299" spans="1:14" s="52" customFormat="1" ht="12.75" x14ac:dyDescent="0.2">
      <c r="A299" s="75">
        <v>282</v>
      </c>
      <c r="B299" s="63"/>
      <c r="C299" s="60"/>
      <c r="D299" s="61"/>
      <c r="E299" s="61"/>
      <c r="F299" s="94"/>
      <c r="G299" s="113"/>
      <c r="H299" s="113"/>
      <c r="I299" s="113"/>
      <c r="J299" s="113"/>
      <c r="K299" s="113"/>
      <c r="L299" s="113"/>
      <c r="M299" s="111"/>
      <c r="N299" s="92" t="str">
        <f t="shared" si="4"/>
        <v/>
      </c>
    </row>
    <row r="300" spans="1:14" s="52" customFormat="1" ht="12.75" x14ac:dyDescent="0.2">
      <c r="A300" s="75">
        <v>283</v>
      </c>
      <c r="B300" s="63"/>
      <c r="C300" s="60"/>
      <c r="D300" s="61"/>
      <c r="E300" s="61"/>
      <c r="F300" s="94"/>
      <c r="G300" s="113"/>
      <c r="H300" s="113"/>
      <c r="I300" s="113"/>
      <c r="J300" s="113"/>
      <c r="K300" s="113"/>
      <c r="L300" s="113"/>
      <c r="M300" s="111"/>
      <c r="N300" s="92" t="str">
        <f t="shared" si="4"/>
        <v/>
      </c>
    </row>
    <row r="301" spans="1:14" s="52" customFormat="1" ht="12.75" x14ac:dyDescent="0.2">
      <c r="A301" s="75">
        <v>284</v>
      </c>
      <c r="B301" s="63"/>
      <c r="C301" s="60"/>
      <c r="D301" s="61"/>
      <c r="E301" s="61"/>
      <c r="F301" s="94"/>
      <c r="G301" s="113"/>
      <c r="H301" s="113"/>
      <c r="I301" s="113"/>
      <c r="J301" s="113"/>
      <c r="K301" s="113"/>
      <c r="L301" s="113"/>
      <c r="M301" s="111"/>
      <c r="N301" s="92" t="str">
        <f t="shared" si="4"/>
        <v/>
      </c>
    </row>
    <row r="302" spans="1:14" s="52" customFormat="1" ht="12.75" x14ac:dyDescent="0.2">
      <c r="A302" s="75">
        <v>285</v>
      </c>
      <c r="B302" s="63"/>
      <c r="C302" s="60"/>
      <c r="D302" s="61"/>
      <c r="E302" s="61"/>
      <c r="F302" s="94"/>
      <c r="G302" s="113"/>
      <c r="H302" s="113"/>
      <c r="I302" s="113"/>
      <c r="J302" s="113"/>
      <c r="K302" s="113"/>
      <c r="L302" s="113"/>
      <c r="M302" s="111"/>
      <c r="N302" s="92" t="str">
        <f t="shared" si="4"/>
        <v/>
      </c>
    </row>
    <row r="303" spans="1:14" s="52" customFormat="1" ht="12.75" x14ac:dyDescent="0.2">
      <c r="A303" s="75">
        <v>286</v>
      </c>
      <c r="B303" s="63"/>
      <c r="C303" s="60"/>
      <c r="D303" s="61"/>
      <c r="E303" s="61"/>
      <c r="F303" s="94"/>
      <c r="G303" s="113"/>
      <c r="H303" s="113"/>
      <c r="I303" s="113"/>
      <c r="J303" s="113"/>
      <c r="K303" s="113"/>
      <c r="L303" s="113"/>
      <c r="M303" s="111"/>
      <c r="N303" s="92" t="str">
        <f t="shared" si="4"/>
        <v/>
      </c>
    </row>
    <row r="304" spans="1:14" s="52" customFormat="1" ht="12.75" x14ac:dyDescent="0.2">
      <c r="A304" s="75">
        <v>287</v>
      </c>
      <c r="B304" s="63"/>
      <c r="C304" s="60"/>
      <c r="D304" s="61"/>
      <c r="E304" s="61"/>
      <c r="F304" s="94"/>
      <c r="G304" s="113"/>
      <c r="H304" s="113"/>
      <c r="I304" s="113"/>
      <c r="J304" s="113"/>
      <c r="K304" s="113"/>
      <c r="L304" s="113"/>
      <c r="M304" s="111"/>
      <c r="N304" s="92" t="str">
        <f t="shared" si="4"/>
        <v/>
      </c>
    </row>
    <row r="305" spans="1:14" s="52" customFormat="1" ht="12.75" x14ac:dyDescent="0.2">
      <c r="A305" s="75">
        <v>288</v>
      </c>
      <c r="B305" s="63"/>
      <c r="C305" s="60"/>
      <c r="D305" s="61"/>
      <c r="E305" s="61"/>
      <c r="F305" s="94"/>
      <c r="G305" s="113"/>
      <c r="H305" s="113"/>
      <c r="I305" s="113"/>
      <c r="J305" s="113"/>
      <c r="K305" s="113"/>
      <c r="L305" s="113"/>
      <c r="M305" s="111"/>
      <c r="N305" s="92" t="str">
        <f t="shared" si="4"/>
        <v/>
      </c>
    </row>
    <row r="306" spans="1:14" s="52" customFormat="1" ht="12.75" x14ac:dyDescent="0.2">
      <c r="A306" s="75">
        <v>289</v>
      </c>
      <c r="B306" s="63"/>
      <c r="C306" s="60"/>
      <c r="D306" s="61"/>
      <c r="E306" s="61"/>
      <c r="F306" s="94"/>
      <c r="G306" s="113"/>
      <c r="H306" s="113"/>
      <c r="I306" s="113"/>
      <c r="J306" s="113"/>
      <c r="K306" s="113"/>
      <c r="L306" s="113"/>
      <c r="M306" s="111"/>
      <c r="N306" s="92" t="str">
        <f t="shared" si="4"/>
        <v/>
      </c>
    </row>
    <row r="307" spans="1:14" s="52" customFormat="1" ht="12.75" x14ac:dyDescent="0.2">
      <c r="A307" s="75">
        <v>290</v>
      </c>
      <c r="B307" s="63"/>
      <c r="C307" s="60"/>
      <c r="D307" s="61"/>
      <c r="E307" s="61"/>
      <c r="F307" s="94"/>
      <c r="G307" s="113"/>
      <c r="H307" s="113"/>
      <c r="I307" s="113"/>
      <c r="J307" s="113"/>
      <c r="K307" s="113"/>
      <c r="L307" s="113"/>
      <c r="M307" s="111"/>
      <c r="N307" s="92" t="str">
        <f t="shared" si="4"/>
        <v/>
      </c>
    </row>
    <row r="308" spans="1:14" s="52" customFormat="1" ht="12.75" x14ac:dyDescent="0.2">
      <c r="A308" s="75">
        <v>291</v>
      </c>
      <c r="B308" s="63"/>
      <c r="C308" s="60"/>
      <c r="D308" s="61"/>
      <c r="E308" s="61"/>
      <c r="F308" s="94"/>
      <c r="G308" s="113"/>
      <c r="H308" s="113"/>
      <c r="I308" s="113"/>
      <c r="J308" s="113"/>
      <c r="K308" s="113"/>
      <c r="L308" s="113"/>
      <c r="M308" s="111"/>
      <c r="N308" s="92" t="str">
        <f t="shared" si="4"/>
        <v/>
      </c>
    </row>
    <row r="309" spans="1:14" s="52" customFormat="1" ht="12.75" x14ac:dyDescent="0.2">
      <c r="A309" s="75">
        <v>292</v>
      </c>
      <c r="B309" s="63"/>
      <c r="C309" s="60"/>
      <c r="D309" s="61"/>
      <c r="E309" s="61"/>
      <c r="F309" s="94"/>
      <c r="G309" s="113"/>
      <c r="H309" s="113"/>
      <c r="I309" s="113"/>
      <c r="J309" s="113"/>
      <c r="K309" s="113"/>
      <c r="L309" s="113"/>
      <c r="M309" s="111"/>
      <c r="N309" s="92" t="str">
        <f t="shared" si="4"/>
        <v/>
      </c>
    </row>
    <row r="310" spans="1:14" s="52" customFormat="1" ht="12.75" x14ac:dyDescent="0.2">
      <c r="A310" s="75">
        <v>293</v>
      </c>
      <c r="B310" s="63"/>
      <c r="C310" s="60"/>
      <c r="D310" s="61"/>
      <c r="E310" s="61"/>
      <c r="F310" s="94"/>
      <c r="G310" s="113"/>
      <c r="H310" s="113"/>
      <c r="I310" s="113"/>
      <c r="J310" s="113"/>
      <c r="K310" s="113"/>
      <c r="L310" s="113"/>
      <c r="M310" s="111"/>
      <c r="N310" s="92" t="str">
        <f t="shared" si="4"/>
        <v/>
      </c>
    </row>
    <row r="311" spans="1:14" s="52" customFormat="1" ht="12.75" x14ac:dyDescent="0.2">
      <c r="A311" s="75">
        <v>294</v>
      </c>
      <c r="B311" s="63"/>
      <c r="C311" s="60"/>
      <c r="D311" s="61"/>
      <c r="E311" s="61"/>
      <c r="F311" s="94"/>
      <c r="G311" s="113"/>
      <c r="H311" s="113"/>
      <c r="I311" s="113"/>
      <c r="J311" s="113"/>
      <c r="K311" s="113"/>
      <c r="L311" s="113"/>
      <c r="M311" s="111"/>
      <c r="N311" s="92" t="str">
        <f t="shared" si="4"/>
        <v/>
      </c>
    </row>
    <row r="312" spans="1:14" s="52" customFormat="1" ht="12.75" x14ac:dyDescent="0.2">
      <c r="A312" s="75">
        <v>295</v>
      </c>
      <c r="B312" s="63"/>
      <c r="C312" s="60"/>
      <c r="D312" s="61"/>
      <c r="E312" s="61"/>
      <c r="F312" s="94"/>
      <c r="G312" s="113"/>
      <c r="H312" s="113"/>
      <c r="I312" s="113"/>
      <c r="J312" s="113"/>
      <c r="K312" s="113"/>
      <c r="L312" s="113"/>
      <c r="M312" s="111"/>
      <c r="N312" s="92" t="str">
        <f t="shared" si="4"/>
        <v/>
      </c>
    </row>
    <row r="313" spans="1:14" s="52" customFormat="1" ht="12.75" x14ac:dyDescent="0.2">
      <c r="A313" s="75">
        <v>296</v>
      </c>
      <c r="B313" s="63"/>
      <c r="C313" s="60"/>
      <c r="D313" s="61"/>
      <c r="E313" s="61"/>
      <c r="F313" s="94"/>
      <c r="G313" s="113"/>
      <c r="H313" s="113"/>
      <c r="I313" s="113"/>
      <c r="J313" s="113"/>
      <c r="K313" s="113"/>
      <c r="L313" s="113"/>
      <c r="M313" s="111"/>
      <c r="N313" s="92" t="str">
        <f t="shared" si="4"/>
        <v/>
      </c>
    </row>
    <row r="314" spans="1:14" s="52" customFormat="1" ht="12.75" x14ac:dyDescent="0.2">
      <c r="A314" s="75">
        <v>297</v>
      </c>
      <c r="B314" s="63"/>
      <c r="C314" s="60"/>
      <c r="D314" s="61"/>
      <c r="E314" s="61"/>
      <c r="F314" s="94"/>
      <c r="G314" s="113"/>
      <c r="H314" s="113"/>
      <c r="I314" s="113"/>
      <c r="J314" s="113"/>
      <c r="K314" s="113"/>
      <c r="L314" s="113"/>
      <c r="M314" s="111"/>
      <c r="N314" s="92" t="str">
        <f t="shared" si="4"/>
        <v/>
      </c>
    </row>
    <row r="315" spans="1:14" s="52" customFormat="1" ht="12.75" x14ac:dyDescent="0.2">
      <c r="A315" s="75">
        <v>298</v>
      </c>
      <c r="B315" s="63"/>
      <c r="C315" s="60"/>
      <c r="D315" s="61"/>
      <c r="E315" s="61"/>
      <c r="F315" s="94"/>
      <c r="G315" s="113"/>
      <c r="H315" s="113"/>
      <c r="I315" s="113"/>
      <c r="J315" s="113"/>
      <c r="K315" s="113"/>
      <c r="L315" s="113"/>
      <c r="M315" s="111"/>
      <c r="N315" s="92" t="str">
        <f t="shared" si="4"/>
        <v/>
      </c>
    </row>
    <row r="316" spans="1:14" s="52" customFormat="1" ht="12.75" x14ac:dyDescent="0.2">
      <c r="A316" s="75">
        <v>299</v>
      </c>
      <c r="B316" s="63"/>
      <c r="C316" s="60"/>
      <c r="D316" s="61"/>
      <c r="E316" s="61"/>
      <c r="F316" s="94"/>
      <c r="G316" s="113"/>
      <c r="H316" s="113"/>
      <c r="I316" s="113"/>
      <c r="J316" s="113"/>
      <c r="K316" s="113"/>
      <c r="L316" s="113"/>
      <c r="M316" s="111"/>
      <c r="N316" s="92" t="str">
        <f t="shared" si="4"/>
        <v/>
      </c>
    </row>
    <row r="317" spans="1:14" s="52" customFormat="1" ht="12.75" x14ac:dyDescent="0.2">
      <c r="A317" s="75">
        <v>300</v>
      </c>
      <c r="B317" s="63"/>
      <c r="C317" s="60"/>
      <c r="D317" s="61"/>
      <c r="E317" s="61"/>
      <c r="F317" s="94"/>
      <c r="G317" s="113"/>
      <c r="H317" s="113"/>
      <c r="I317" s="113"/>
      <c r="J317" s="113"/>
      <c r="K317" s="113"/>
      <c r="L317" s="113"/>
      <c r="M317" s="111"/>
      <c r="N317" s="92" t="str">
        <f t="shared" si="4"/>
        <v/>
      </c>
    </row>
    <row r="318" spans="1:14" s="52" customFormat="1" ht="12.75" x14ac:dyDescent="0.2">
      <c r="A318" s="75">
        <v>301</v>
      </c>
      <c r="B318" s="63"/>
      <c r="C318" s="60"/>
      <c r="D318" s="61"/>
      <c r="E318" s="61"/>
      <c r="F318" s="94"/>
      <c r="G318" s="113"/>
      <c r="H318" s="113"/>
      <c r="I318" s="113"/>
      <c r="J318" s="113"/>
      <c r="K318" s="113"/>
      <c r="L318" s="113"/>
      <c r="M318" s="111"/>
      <c r="N318" s="92" t="str">
        <f t="shared" si="4"/>
        <v/>
      </c>
    </row>
    <row r="319" spans="1:14" s="52" customFormat="1" ht="12.75" x14ac:dyDescent="0.2">
      <c r="A319" s="75">
        <v>302</v>
      </c>
      <c r="B319" s="63"/>
      <c r="C319" s="60"/>
      <c r="D319" s="61"/>
      <c r="E319" s="61"/>
      <c r="F319" s="94"/>
      <c r="G319" s="113"/>
      <c r="H319" s="113"/>
      <c r="I319" s="113"/>
      <c r="J319" s="113"/>
      <c r="K319" s="113"/>
      <c r="L319" s="113"/>
      <c r="M319" s="111"/>
      <c r="N319" s="92" t="str">
        <f t="shared" si="4"/>
        <v/>
      </c>
    </row>
    <row r="320" spans="1:14" s="52" customFormat="1" ht="12.75" x14ac:dyDescent="0.2">
      <c r="A320" s="75">
        <v>303</v>
      </c>
      <c r="B320" s="63"/>
      <c r="C320" s="60"/>
      <c r="D320" s="61"/>
      <c r="E320" s="61"/>
      <c r="F320" s="94"/>
      <c r="G320" s="113"/>
      <c r="H320" s="113"/>
      <c r="I320" s="113"/>
      <c r="J320" s="113"/>
      <c r="K320" s="113"/>
      <c r="L320" s="113"/>
      <c r="M320" s="111"/>
      <c r="N320" s="92" t="str">
        <f t="shared" si="4"/>
        <v/>
      </c>
    </row>
    <row r="321" spans="1:14" s="52" customFormat="1" ht="12.75" x14ac:dyDescent="0.2">
      <c r="A321" s="75">
        <v>304</v>
      </c>
      <c r="B321" s="63"/>
      <c r="C321" s="60"/>
      <c r="D321" s="61"/>
      <c r="E321" s="61"/>
      <c r="F321" s="94"/>
      <c r="G321" s="113"/>
      <c r="H321" s="113"/>
      <c r="I321" s="113"/>
      <c r="J321" s="113"/>
      <c r="K321" s="113"/>
      <c r="L321" s="113"/>
      <c r="M321" s="111"/>
      <c r="N321" s="92" t="str">
        <f t="shared" si="4"/>
        <v/>
      </c>
    </row>
    <row r="322" spans="1:14" s="52" customFormat="1" ht="12.75" x14ac:dyDescent="0.2">
      <c r="A322" s="75">
        <v>305</v>
      </c>
      <c r="B322" s="63"/>
      <c r="C322" s="60"/>
      <c r="D322" s="61"/>
      <c r="E322" s="61"/>
      <c r="F322" s="94"/>
      <c r="G322" s="113"/>
      <c r="H322" s="113"/>
      <c r="I322" s="113"/>
      <c r="J322" s="113"/>
      <c r="K322" s="113"/>
      <c r="L322" s="113"/>
      <c r="M322" s="111"/>
      <c r="N322" s="92" t="str">
        <f t="shared" si="4"/>
        <v/>
      </c>
    </row>
    <row r="323" spans="1:14" s="52" customFormat="1" ht="12.75" x14ac:dyDescent="0.2">
      <c r="A323" s="75">
        <v>306</v>
      </c>
      <c r="B323" s="63"/>
      <c r="C323" s="60"/>
      <c r="D323" s="61"/>
      <c r="E323" s="61"/>
      <c r="F323" s="94"/>
      <c r="G323" s="113"/>
      <c r="H323" s="113"/>
      <c r="I323" s="113"/>
      <c r="J323" s="113"/>
      <c r="K323" s="113"/>
      <c r="L323" s="113"/>
      <c r="M323" s="111"/>
      <c r="N323" s="92" t="str">
        <f t="shared" si="4"/>
        <v/>
      </c>
    </row>
    <row r="324" spans="1:14" s="52" customFormat="1" ht="12.75" x14ac:dyDescent="0.2">
      <c r="A324" s="75">
        <v>307</v>
      </c>
      <c r="B324" s="63"/>
      <c r="C324" s="60"/>
      <c r="D324" s="61"/>
      <c r="E324" s="61"/>
      <c r="F324" s="94"/>
      <c r="G324" s="113"/>
      <c r="H324" s="113"/>
      <c r="I324" s="113"/>
      <c r="J324" s="113"/>
      <c r="K324" s="113"/>
      <c r="L324" s="113"/>
      <c r="M324" s="111"/>
      <c r="N324" s="92" t="str">
        <f t="shared" si="4"/>
        <v/>
      </c>
    </row>
    <row r="325" spans="1:14" s="52" customFormat="1" ht="12.75" x14ac:dyDescent="0.2">
      <c r="A325" s="75">
        <v>308</v>
      </c>
      <c r="B325" s="63"/>
      <c r="C325" s="60"/>
      <c r="D325" s="61"/>
      <c r="E325" s="61"/>
      <c r="F325" s="94"/>
      <c r="G325" s="113"/>
      <c r="H325" s="113"/>
      <c r="I325" s="113"/>
      <c r="J325" s="113"/>
      <c r="K325" s="113"/>
      <c r="L325" s="113"/>
      <c r="M325" s="111"/>
      <c r="N325" s="92" t="str">
        <f t="shared" si="4"/>
        <v/>
      </c>
    </row>
    <row r="326" spans="1:14" s="52" customFormat="1" ht="12.75" x14ac:dyDescent="0.2">
      <c r="A326" s="75">
        <v>309</v>
      </c>
      <c r="B326" s="63"/>
      <c r="C326" s="60"/>
      <c r="D326" s="61"/>
      <c r="E326" s="61"/>
      <c r="F326" s="94"/>
      <c r="G326" s="113"/>
      <c r="H326" s="113"/>
      <c r="I326" s="113"/>
      <c r="J326" s="113"/>
      <c r="K326" s="113"/>
      <c r="L326" s="113"/>
      <c r="M326" s="111"/>
      <c r="N326" s="92" t="str">
        <f t="shared" si="4"/>
        <v/>
      </c>
    </row>
    <row r="327" spans="1:14" s="52" customFormat="1" ht="12.75" x14ac:dyDescent="0.2">
      <c r="A327" s="75">
        <v>310</v>
      </c>
      <c r="B327" s="63"/>
      <c r="C327" s="60"/>
      <c r="D327" s="61"/>
      <c r="E327" s="61"/>
      <c r="F327" s="94"/>
      <c r="G327" s="113"/>
      <c r="H327" s="113"/>
      <c r="I327" s="113"/>
      <c r="J327" s="113"/>
      <c r="K327" s="113"/>
      <c r="L327" s="113"/>
      <c r="M327" s="111"/>
      <c r="N327" s="92" t="str">
        <f t="shared" si="4"/>
        <v/>
      </c>
    </row>
    <row r="328" spans="1:14" s="52" customFormat="1" ht="12.75" x14ac:dyDescent="0.2">
      <c r="A328" s="75">
        <v>311</v>
      </c>
      <c r="B328" s="63"/>
      <c r="C328" s="60"/>
      <c r="D328" s="61"/>
      <c r="E328" s="61"/>
      <c r="F328" s="94"/>
      <c r="G328" s="113"/>
      <c r="H328" s="113"/>
      <c r="I328" s="113"/>
      <c r="J328" s="113"/>
      <c r="K328" s="113"/>
      <c r="L328" s="113"/>
      <c r="M328" s="111"/>
      <c r="N328" s="92" t="str">
        <f t="shared" si="4"/>
        <v/>
      </c>
    </row>
    <row r="329" spans="1:14" s="52" customFormat="1" ht="12.75" x14ac:dyDescent="0.2">
      <c r="A329" s="75">
        <v>312</v>
      </c>
      <c r="B329" s="63"/>
      <c r="C329" s="60"/>
      <c r="D329" s="61"/>
      <c r="E329" s="61"/>
      <c r="F329" s="94"/>
      <c r="G329" s="113"/>
      <c r="H329" s="113"/>
      <c r="I329" s="113"/>
      <c r="J329" s="113"/>
      <c r="K329" s="113"/>
      <c r="L329" s="113"/>
      <c r="M329" s="111"/>
      <c r="N329" s="92" t="str">
        <f t="shared" si="4"/>
        <v/>
      </c>
    </row>
    <row r="330" spans="1:14" s="52" customFormat="1" ht="12.75" x14ac:dyDescent="0.2">
      <c r="A330" s="75">
        <v>313</v>
      </c>
      <c r="B330" s="63"/>
      <c r="C330" s="60"/>
      <c r="D330" s="61"/>
      <c r="E330" s="61"/>
      <c r="F330" s="94"/>
      <c r="G330" s="113"/>
      <c r="H330" s="113"/>
      <c r="I330" s="113"/>
      <c r="J330" s="113"/>
      <c r="K330" s="113"/>
      <c r="L330" s="113"/>
      <c r="M330" s="111"/>
      <c r="N330" s="92" t="str">
        <f t="shared" si="4"/>
        <v/>
      </c>
    </row>
    <row r="331" spans="1:14" s="52" customFormat="1" ht="12.75" x14ac:dyDescent="0.2">
      <c r="A331" s="75">
        <v>314</v>
      </c>
      <c r="B331" s="63"/>
      <c r="C331" s="60"/>
      <c r="D331" s="61"/>
      <c r="E331" s="61"/>
      <c r="F331" s="94"/>
      <c r="G331" s="113"/>
      <c r="H331" s="113"/>
      <c r="I331" s="113"/>
      <c r="J331" s="113"/>
      <c r="K331" s="113"/>
      <c r="L331" s="113"/>
      <c r="M331" s="111"/>
      <c r="N331" s="92" t="str">
        <f t="shared" si="4"/>
        <v/>
      </c>
    </row>
    <row r="332" spans="1:14" s="52" customFormat="1" ht="12.75" x14ac:dyDescent="0.2">
      <c r="A332" s="75">
        <v>315</v>
      </c>
      <c r="B332" s="63"/>
      <c r="C332" s="60"/>
      <c r="D332" s="61"/>
      <c r="E332" s="61"/>
      <c r="F332" s="94"/>
      <c r="G332" s="113"/>
      <c r="H332" s="113"/>
      <c r="I332" s="113"/>
      <c r="J332" s="113"/>
      <c r="K332" s="113"/>
      <c r="L332" s="113"/>
      <c r="M332" s="111"/>
      <c r="N332" s="92" t="str">
        <f t="shared" si="4"/>
        <v/>
      </c>
    </row>
    <row r="333" spans="1:14" s="52" customFormat="1" ht="12.75" x14ac:dyDescent="0.2">
      <c r="A333" s="75">
        <v>316</v>
      </c>
      <c r="B333" s="63"/>
      <c r="C333" s="60"/>
      <c r="D333" s="61"/>
      <c r="E333" s="61"/>
      <c r="F333" s="94"/>
      <c r="G333" s="113"/>
      <c r="H333" s="113"/>
      <c r="I333" s="113"/>
      <c r="J333" s="113"/>
      <c r="K333" s="113"/>
      <c r="L333" s="113"/>
      <c r="M333" s="111"/>
      <c r="N333" s="92" t="str">
        <f t="shared" si="4"/>
        <v/>
      </c>
    </row>
    <row r="334" spans="1:14" s="52" customFormat="1" ht="12.75" x14ac:dyDescent="0.2">
      <c r="A334" s="75">
        <v>317</v>
      </c>
      <c r="B334" s="63"/>
      <c r="C334" s="60"/>
      <c r="D334" s="61"/>
      <c r="E334" s="61"/>
      <c r="F334" s="94"/>
      <c r="G334" s="113"/>
      <c r="H334" s="113"/>
      <c r="I334" s="113"/>
      <c r="J334" s="113"/>
      <c r="K334" s="113"/>
      <c r="L334" s="113"/>
      <c r="M334" s="111"/>
      <c r="N334" s="92" t="str">
        <f t="shared" si="4"/>
        <v/>
      </c>
    </row>
    <row r="335" spans="1:14" s="52" customFormat="1" ht="12.75" x14ac:dyDescent="0.2">
      <c r="A335" s="75">
        <v>318</v>
      </c>
      <c r="B335" s="63"/>
      <c r="C335" s="60"/>
      <c r="D335" s="61"/>
      <c r="E335" s="61"/>
      <c r="F335" s="94"/>
      <c r="G335" s="113"/>
      <c r="H335" s="113"/>
      <c r="I335" s="113"/>
      <c r="J335" s="113"/>
      <c r="K335" s="113"/>
      <c r="L335" s="113"/>
      <c r="M335" s="111"/>
      <c r="N335" s="92" t="str">
        <f t="shared" si="4"/>
        <v/>
      </c>
    </row>
    <row r="336" spans="1:14" s="52" customFormat="1" ht="12.75" x14ac:dyDescent="0.2">
      <c r="A336" s="75">
        <v>319</v>
      </c>
      <c r="B336" s="63"/>
      <c r="C336" s="60"/>
      <c r="D336" s="61"/>
      <c r="E336" s="61"/>
      <c r="F336" s="94"/>
      <c r="G336" s="113"/>
      <c r="H336" s="113"/>
      <c r="I336" s="113"/>
      <c r="J336" s="113"/>
      <c r="K336" s="113"/>
      <c r="L336" s="113"/>
      <c r="M336" s="111"/>
      <c r="N336" s="92" t="str">
        <f t="shared" si="4"/>
        <v/>
      </c>
    </row>
    <row r="337" spans="1:14" s="52" customFormat="1" ht="12.75" x14ac:dyDescent="0.2">
      <c r="A337" s="75">
        <v>320</v>
      </c>
      <c r="B337" s="63"/>
      <c r="C337" s="60"/>
      <c r="D337" s="61"/>
      <c r="E337" s="61"/>
      <c r="F337" s="94"/>
      <c r="G337" s="113"/>
      <c r="H337" s="113"/>
      <c r="I337" s="113"/>
      <c r="J337" s="113"/>
      <c r="K337" s="113"/>
      <c r="L337" s="113"/>
      <c r="M337" s="111"/>
      <c r="N337" s="92" t="str">
        <f t="shared" si="4"/>
        <v/>
      </c>
    </row>
    <row r="338" spans="1:14" s="52" customFormat="1" ht="12.75" x14ac:dyDescent="0.2">
      <c r="A338" s="75">
        <v>321</v>
      </c>
      <c r="B338" s="63"/>
      <c r="C338" s="60"/>
      <c r="D338" s="61"/>
      <c r="E338" s="61"/>
      <c r="F338" s="94"/>
      <c r="G338" s="113"/>
      <c r="H338" s="113"/>
      <c r="I338" s="113"/>
      <c r="J338" s="113"/>
      <c r="K338" s="113"/>
      <c r="L338" s="113"/>
      <c r="M338" s="111"/>
      <c r="N338" s="92" t="str">
        <f t="shared" ref="N338:N401" si="5">IF(B338="","",IF(OR(F338&gt;14,G338&gt;14,H338&gt;14,I338&gt;14,M338&gt;14),"Eligible","Not Eligible"))</f>
        <v/>
      </c>
    </row>
    <row r="339" spans="1:14" s="52" customFormat="1" ht="12.75" x14ac:dyDescent="0.2">
      <c r="A339" s="75">
        <v>322</v>
      </c>
      <c r="B339" s="63"/>
      <c r="C339" s="60"/>
      <c r="D339" s="61"/>
      <c r="E339" s="61"/>
      <c r="F339" s="94"/>
      <c r="G339" s="113"/>
      <c r="H339" s="113"/>
      <c r="I339" s="113"/>
      <c r="J339" s="113"/>
      <c r="K339" s="113"/>
      <c r="L339" s="113"/>
      <c r="M339" s="111"/>
      <c r="N339" s="92" t="str">
        <f t="shared" si="5"/>
        <v/>
      </c>
    </row>
    <row r="340" spans="1:14" s="52" customFormat="1" ht="12.75" x14ac:dyDescent="0.2">
      <c r="A340" s="75">
        <v>323</v>
      </c>
      <c r="B340" s="63"/>
      <c r="C340" s="60"/>
      <c r="D340" s="61"/>
      <c r="E340" s="61"/>
      <c r="F340" s="94"/>
      <c r="G340" s="113"/>
      <c r="H340" s="113"/>
      <c r="I340" s="113"/>
      <c r="J340" s="113"/>
      <c r="K340" s="113"/>
      <c r="L340" s="113"/>
      <c r="M340" s="111"/>
      <c r="N340" s="92" t="str">
        <f t="shared" si="5"/>
        <v/>
      </c>
    </row>
    <row r="341" spans="1:14" s="52" customFormat="1" ht="12.75" x14ac:dyDescent="0.2">
      <c r="A341" s="75">
        <v>324</v>
      </c>
      <c r="B341" s="63"/>
      <c r="C341" s="60"/>
      <c r="D341" s="61"/>
      <c r="E341" s="61"/>
      <c r="F341" s="94"/>
      <c r="G341" s="113"/>
      <c r="H341" s="113"/>
      <c r="I341" s="113"/>
      <c r="J341" s="113"/>
      <c r="K341" s="113"/>
      <c r="L341" s="113"/>
      <c r="M341" s="111"/>
      <c r="N341" s="92" t="str">
        <f t="shared" si="5"/>
        <v/>
      </c>
    </row>
    <row r="342" spans="1:14" s="52" customFormat="1" ht="12.75" x14ac:dyDescent="0.2">
      <c r="A342" s="75">
        <v>325</v>
      </c>
      <c r="B342" s="63"/>
      <c r="C342" s="60"/>
      <c r="D342" s="61"/>
      <c r="E342" s="61"/>
      <c r="F342" s="94"/>
      <c r="G342" s="113"/>
      <c r="H342" s="113"/>
      <c r="I342" s="113"/>
      <c r="J342" s="113"/>
      <c r="K342" s="113"/>
      <c r="L342" s="113"/>
      <c r="M342" s="111"/>
      <c r="N342" s="92" t="str">
        <f t="shared" si="5"/>
        <v/>
      </c>
    </row>
    <row r="343" spans="1:14" s="52" customFormat="1" ht="12.75" x14ac:dyDescent="0.2">
      <c r="A343" s="75">
        <v>326</v>
      </c>
      <c r="B343" s="63"/>
      <c r="C343" s="60"/>
      <c r="D343" s="61"/>
      <c r="E343" s="61"/>
      <c r="F343" s="94"/>
      <c r="G343" s="113"/>
      <c r="H343" s="113"/>
      <c r="I343" s="113"/>
      <c r="J343" s="113"/>
      <c r="K343" s="113"/>
      <c r="L343" s="113"/>
      <c r="M343" s="111"/>
      <c r="N343" s="92" t="str">
        <f t="shared" si="5"/>
        <v/>
      </c>
    </row>
    <row r="344" spans="1:14" s="52" customFormat="1" ht="12.75" x14ac:dyDescent="0.2">
      <c r="A344" s="75">
        <v>327</v>
      </c>
      <c r="B344" s="63"/>
      <c r="C344" s="60"/>
      <c r="D344" s="61"/>
      <c r="E344" s="61"/>
      <c r="F344" s="94"/>
      <c r="G344" s="113"/>
      <c r="H344" s="113"/>
      <c r="I344" s="113"/>
      <c r="J344" s="113"/>
      <c r="K344" s="113"/>
      <c r="L344" s="113"/>
      <c r="M344" s="111"/>
      <c r="N344" s="92" t="str">
        <f t="shared" si="5"/>
        <v/>
      </c>
    </row>
    <row r="345" spans="1:14" s="52" customFormat="1" ht="12.75" x14ac:dyDescent="0.2">
      <c r="A345" s="75">
        <v>328</v>
      </c>
      <c r="B345" s="63"/>
      <c r="C345" s="60"/>
      <c r="D345" s="61"/>
      <c r="E345" s="61"/>
      <c r="F345" s="94"/>
      <c r="G345" s="113"/>
      <c r="H345" s="113"/>
      <c r="I345" s="113"/>
      <c r="J345" s="113"/>
      <c r="K345" s="113"/>
      <c r="L345" s="113"/>
      <c r="M345" s="111"/>
      <c r="N345" s="92" t="str">
        <f t="shared" si="5"/>
        <v/>
      </c>
    </row>
    <row r="346" spans="1:14" s="52" customFormat="1" ht="12.75" x14ac:dyDescent="0.2">
      <c r="A346" s="75">
        <v>329</v>
      </c>
      <c r="B346" s="63"/>
      <c r="C346" s="60"/>
      <c r="D346" s="61"/>
      <c r="E346" s="61"/>
      <c r="F346" s="94"/>
      <c r="G346" s="113"/>
      <c r="H346" s="113"/>
      <c r="I346" s="113"/>
      <c r="J346" s="113"/>
      <c r="K346" s="113"/>
      <c r="L346" s="113"/>
      <c r="M346" s="111"/>
      <c r="N346" s="92" t="str">
        <f t="shared" si="5"/>
        <v/>
      </c>
    </row>
    <row r="347" spans="1:14" s="52" customFormat="1" ht="12.75" x14ac:dyDescent="0.2">
      <c r="A347" s="75">
        <v>330</v>
      </c>
      <c r="B347" s="63"/>
      <c r="C347" s="60"/>
      <c r="D347" s="61"/>
      <c r="E347" s="61"/>
      <c r="F347" s="94"/>
      <c r="G347" s="113"/>
      <c r="H347" s="113"/>
      <c r="I347" s="113"/>
      <c r="J347" s="113"/>
      <c r="K347" s="113"/>
      <c r="L347" s="113"/>
      <c r="M347" s="111"/>
      <c r="N347" s="92" t="str">
        <f t="shared" si="5"/>
        <v/>
      </c>
    </row>
    <row r="348" spans="1:14" s="52" customFormat="1" ht="12.75" x14ac:dyDescent="0.2">
      <c r="A348" s="75">
        <v>331</v>
      </c>
      <c r="B348" s="63"/>
      <c r="C348" s="60"/>
      <c r="D348" s="61"/>
      <c r="E348" s="61"/>
      <c r="F348" s="94"/>
      <c r="G348" s="113"/>
      <c r="H348" s="113"/>
      <c r="I348" s="113"/>
      <c r="J348" s="113"/>
      <c r="K348" s="113"/>
      <c r="L348" s="113"/>
      <c r="M348" s="111"/>
      <c r="N348" s="92" t="str">
        <f t="shared" si="5"/>
        <v/>
      </c>
    </row>
    <row r="349" spans="1:14" s="52" customFormat="1" ht="12.75" x14ac:dyDescent="0.2">
      <c r="A349" s="75">
        <v>332</v>
      </c>
      <c r="B349" s="63"/>
      <c r="C349" s="60"/>
      <c r="D349" s="61"/>
      <c r="E349" s="61"/>
      <c r="F349" s="94"/>
      <c r="G349" s="113"/>
      <c r="H349" s="113"/>
      <c r="I349" s="113"/>
      <c r="J349" s="113"/>
      <c r="K349" s="113"/>
      <c r="L349" s="113"/>
      <c r="M349" s="111"/>
      <c r="N349" s="92" t="str">
        <f t="shared" si="5"/>
        <v/>
      </c>
    </row>
    <row r="350" spans="1:14" s="52" customFormat="1" ht="12.75" x14ac:dyDescent="0.2">
      <c r="A350" s="75">
        <v>333</v>
      </c>
      <c r="B350" s="63"/>
      <c r="C350" s="60"/>
      <c r="D350" s="61"/>
      <c r="E350" s="61"/>
      <c r="F350" s="94"/>
      <c r="G350" s="113"/>
      <c r="H350" s="113"/>
      <c r="I350" s="113"/>
      <c r="J350" s="113"/>
      <c r="K350" s="113"/>
      <c r="L350" s="113"/>
      <c r="M350" s="111"/>
      <c r="N350" s="92" t="str">
        <f t="shared" si="5"/>
        <v/>
      </c>
    </row>
    <row r="351" spans="1:14" s="52" customFormat="1" ht="12.75" x14ac:dyDescent="0.2">
      <c r="A351" s="75">
        <v>334</v>
      </c>
      <c r="B351" s="63"/>
      <c r="C351" s="60"/>
      <c r="D351" s="61"/>
      <c r="E351" s="61"/>
      <c r="F351" s="94"/>
      <c r="G351" s="113"/>
      <c r="H351" s="113"/>
      <c r="I351" s="113"/>
      <c r="J351" s="113"/>
      <c r="K351" s="113"/>
      <c r="L351" s="113"/>
      <c r="M351" s="111"/>
      <c r="N351" s="92" t="str">
        <f t="shared" si="5"/>
        <v/>
      </c>
    </row>
    <row r="352" spans="1:14" s="52" customFormat="1" ht="12.75" x14ac:dyDescent="0.2">
      <c r="A352" s="75">
        <v>335</v>
      </c>
      <c r="B352" s="63"/>
      <c r="C352" s="60"/>
      <c r="D352" s="61"/>
      <c r="E352" s="61"/>
      <c r="F352" s="94"/>
      <c r="G352" s="113"/>
      <c r="H352" s="113"/>
      <c r="I352" s="113"/>
      <c r="J352" s="113"/>
      <c r="K352" s="113"/>
      <c r="L352" s="113"/>
      <c r="M352" s="111"/>
      <c r="N352" s="92" t="str">
        <f t="shared" si="5"/>
        <v/>
      </c>
    </row>
    <row r="353" spans="1:14" s="52" customFormat="1" ht="12.75" x14ac:dyDescent="0.2">
      <c r="A353" s="75">
        <v>336</v>
      </c>
      <c r="B353" s="63"/>
      <c r="C353" s="60"/>
      <c r="D353" s="61"/>
      <c r="E353" s="61"/>
      <c r="F353" s="94"/>
      <c r="G353" s="113"/>
      <c r="H353" s="113"/>
      <c r="I353" s="113"/>
      <c r="J353" s="113"/>
      <c r="K353" s="113"/>
      <c r="L353" s="113"/>
      <c r="M353" s="111"/>
      <c r="N353" s="92" t="str">
        <f t="shared" si="5"/>
        <v/>
      </c>
    </row>
    <row r="354" spans="1:14" s="52" customFormat="1" ht="12.75" x14ac:dyDescent="0.2">
      <c r="A354" s="75">
        <v>337</v>
      </c>
      <c r="B354" s="63"/>
      <c r="C354" s="60"/>
      <c r="D354" s="61"/>
      <c r="E354" s="61"/>
      <c r="F354" s="94"/>
      <c r="G354" s="113"/>
      <c r="H354" s="113"/>
      <c r="I354" s="113"/>
      <c r="J354" s="113"/>
      <c r="K354" s="113"/>
      <c r="L354" s="113"/>
      <c r="M354" s="111"/>
      <c r="N354" s="92" t="str">
        <f t="shared" si="5"/>
        <v/>
      </c>
    </row>
    <row r="355" spans="1:14" s="52" customFormat="1" ht="12.75" x14ac:dyDescent="0.2">
      <c r="A355" s="75">
        <v>338</v>
      </c>
      <c r="B355" s="63"/>
      <c r="C355" s="60"/>
      <c r="D355" s="61"/>
      <c r="E355" s="61"/>
      <c r="F355" s="94"/>
      <c r="G355" s="113"/>
      <c r="H355" s="113"/>
      <c r="I355" s="113"/>
      <c r="J355" s="113"/>
      <c r="K355" s="113"/>
      <c r="L355" s="113"/>
      <c r="M355" s="111"/>
      <c r="N355" s="92" t="str">
        <f t="shared" si="5"/>
        <v/>
      </c>
    </row>
    <row r="356" spans="1:14" s="52" customFormat="1" ht="12.75" x14ac:dyDescent="0.2">
      <c r="A356" s="75">
        <v>339</v>
      </c>
      <c r="B356" s="63"/>
      <c r="C356" s="60"/>
      <c r="D356" s="61"/>
      <c r="E356" s="61"/>
      <c r="F356" s="94"/>
      <c r="G356" s="113"/>
      <c r="H356" s="113"/>
      <c r="I356" s="113"/>
      <c r="J356" s="113"/>
      <c r="K356" s="113"/>
      <c r="L356" s="113"/>
      <c r="M356" s="111"/>
      <c r="N356" s="92" t="str">
        <f t="shared" si="5"/>
        <v/>
      </c>
    </row>
    <row r="357" spans="1:14" s="52" customFormat="1" ht="12.75" x14ac:dyDescent="0.2">
      <c r="A357" s="75">
        <v>340</v>
      </c>
      <c r="B357" s="63"/>
      <c r="C357" s="60"/>
      <c r="D357" s="61"/>
      <c r="E357" s="61"/>
      <c r="F357" s="94"/>
      <c r="G357" s="113"/>
      <c r="H357" s="113"/>
      <c r="I357" s="113"/>
      <c r="J357" s="113"/>
      <c r="K357" s="113"/>
      <c r="L357" s="113"/>
      <c r="M357" s="111"/>
      <c r="N357" s="92" t="str">
        <f t="shared" si="5"/>
        <v/>
      </c>
    </row>
    <row r="358" spans="1:14" s="52" customFormat="1" ht="12.75" x14ac:dyDescent="0.2">
      <c r="A358" s="75">
        <v>341</v>
      </c>
      <c r="B358" s="63"/>
      <c r="C358" s="60"/>
      <c r="D358" s="61"/>
      <c r="E358" s="61"/>
      <c r="F358" s="94"/>
      <c r="G358" s="113"/>
      <c r="H358" s="113"/>
      <c r="I358" s="113"/>
      <c r="J358" s="113"/>
      <c r="K358" s="113"/>
      <c r="L358" s="113"/>
      <c r="M358" s="111"/>
      <c r="N358" s="92" t="str">
        <f t="shared" si="5"/>
        <v/>
      </c>
    </row>
    <row r="359" spans="1:14" s="52" customFormat="1" ht="12.75" x14ac:dyDescent="0.2">
      <c r="A359" s="75">
        <v>342</v>
      </c>
      <c r="B359" s="63"/>
      <c r="C359" s="60"/>
      <c r="D359" s="61"/>
      <c r="E359" s="61"/>
      <c r="F359" s="94"/>
      <c r="G359" s="113"/>
      <c r="H359" s="113"/>
      <c r="I359" s="113"/>
      <c r="J359" s="113"/>
      <c r="K359" s="113"/>
      <c r="L359" s="113"/>
      <c r="M359" s="111"/>
      <c r="N359" s="92" t="str">
        <f t="shared" si="5"/>
        <v/>
      </c>
    </row>
    <row r="360" spans="1:14" s="52" customFormat="1" ht="12.75" x14ac:dyDescent="0.2">
      <c r="A360" s="75">
        <v>343</v>
      </c>
      <c r="B360" s="63"/>
      <c r="C360" s="60"/>
      <c r="D360" s="61"/>
      <c r="E360" s="61"/>
      <c r="F360" s="94"/>
      <c r="G360" s="113"/>
      <c r="H360" s="113"/>
      <c r="I360" s="113"/>
      <c r="J360" s="113"/>
      <c r="K360" s="113"/>
      <c r="L360" s="113"/>
      <c r="M360" s="111"/>
      <c r="N360" s="92" t="str">
        <f t="shared" si="5"/>
        <v/>
      </c>
    </row>
    <row r="361" spans="1:14" s="52" customFormat="1" ht="12.75" x14ac:dyDescent="0.2">
      <c r="A361" s="75">
        <v>344</v>
      </c>
      <c r="B361" s="63"/>
      <c r="C361" s="60"/>
      <c r="D361" s="61"/>
      <c r="E361" s="61"/>
      <c r="F361" s="94"/>
      <c r="G361" s="113"/>
      <c r="H361" s="113"/>
      <c r="I361" s="113"/>
      <c r="J361" s="113"/>
      <c r="K361" s="113"/>
      <c r="L361" s="113"/>
      <c r="M361" s="111"/>
      <c r="N361" s="92" t="str">
        <f t="shared" si="5"/>
        <v/>
      </c>
    </row>
    <row r="362" spans="1:14" s="52" customFormat="1" ht="12.75" x14ac:dyDescent="0.2">
      <c r="A362" s="75">
        <v>345</v>
      </c>
      <c r="B362" s="63"/>
      <c r="C362" s="60"/>
      <c r="D362" s="61"/>
      <c r="E362" s="61"/>
      <c r="F362" s="94"/>
      <c r="G362" s="113"/>
      <c r="H362" s="113"/>
      <c r="I362" s="113"/>
      <c r="J362" s="113"/>
      <c r="K362" s="113"/>
      <c r="L362" s="113"/>
      <c r="M362" s="111"/>
      <c r="N362" s="92" t="str">
        <f t="shared" si="5"/>
        <v/>
      </c>
    </row>
    <row r="363" spans="1:14" s="52" customFormat="1" ht="12.75" x14ac:dyDescent="0.2">
      <c r="A363" s="75">
        <v>346</v>
      </c>
      <c r="B363" s="63"/>
      <c r="C363" s="60"/>
      <c r="D363" s="61"/>
      <c r="E363" s="61"/>
      <c r="F363" s="94"/>
      <c r="G363" s="113"/>
      <c r="H363" s="113"/>
      <c r="I363" s="113"/>
      <c r="J363" s="113"/>
      <c r="K363" s="113"/>
      <c r="L363" s="113"/>
      <c r="M363" s="111"/>
      <c r="N363" s="92" t="str">
        <f t="shared" si="5"/>
        <v/>
      </c>
    </row>
    <row r="364" spans="1:14" s="52" customFormat="1" ht="12.75" x14ac:dyDescent="0.2">
      <c r="A364" s="75">
        <v>347</v>
      </c>
      <c r="B364" s="63"/>
      <c r="C364" s="60"/>
      <c r="D364" s="61"/>
      <c r="E364" s="61"/>
      <c r="F364" s="94"/>
      <c r="G364" s="113"/>
      <c r="H364" s="113"/>
      <c r="I364" s="113"/>
      <c r="J364" s="113"/>
      <c r="K364" s="113"/>
      <c r="L364" s="113"/>
      <c r="M364" s="111"/>
      <c r="N364" s="92" t="str">
        <f t="shared" si="5"/>
        <v/>
      </c>
    </row>
    <row r="365" spans="1:14" s="52" customFormat="1" ht="12.75" x14ac:dyDescent="0.2">
      <c r="A365" s="75">
        <v>348</v>
      </c>
      <c r="B365" s="63"/>
      <c r="C365" s="60"/>
      <c r="D365" s="61"/>
      <c r="E365" s="61"/>
      <c r="F365" s="94"/>
      <c r="G365" s="113"/>
      <c r="H365" s="113"/>
      <c r="I365" s="113"/>
      <c r="J365" s="113"/>
      <c r="K365" s="113"/>
      <c r="L365" s="113"/>
      <c r="M365" s="111"/>
      <c r="N365" s="92" t="str">
        <f t="shared" si="5"/>
        <v/>
      </c>
    </row>
    <row r="366" spans="1:14" s="52" customFormat="1" ht="12.75" x14ac:dyDescent="0.2">
      <c r="A366" s="75">
        <v>349</v>
      </c>
      <c r="B366" s="63"/>
      <c r="C366" s="60"/>
      <c r="D366" s="61"/>
      <c r="E366" s="61"/>
      <c r="F366" s="94"/>
      <c r="G366" s="113"/>
      <c r="H366" s="113"/>
      <c r="I366" s="113"/>
      <c r="J366" s="113"/>
      <c r="K366" s="113"/>
      <c r="L366" s="113"/>
      <c r="M366" s="111"/>
      <c r="N366" s="92" t="str">
        <f t="shared" si="5"/>
        <v/>
      </c>
    </row>
    <row r="367" spans="1:14" s="52" customFormat="1" ht="12.75" x14ac:dyDescent="0.2">
      <c r="A367" s="75">
        <v>350</v>
      </c>
      <c r="B367" s="63"/>
      <c r="C367" s="60"/>
      <c r="D367" s="61"/>
      <c r="E367" s="61"/>
      <c r="F367" s="94"/>
      <c r="G367" s="113"/>
      <c r="H367" s="113"/>
      <c r="I367" s="113"/>
      <c r="J367" s="113"/>
      <c r="K367" s="113"/>
      <c r="L367" s="113"/>
      <c r="M367" s="111"/>
      <c r="N367" s="92" t="str">
        <f t="shared" si="5"/>
        <v/>
      </c>
    </row>
    <row r="368" spans="1:14" s="52" customFormat="1" ht="12.75" x14ac:dyDescent="0.2">
      <c r="A368" s="75">
        <v>351</v>
      </c>
      <c r="B368" s="63"/>
      <c r="C368" s="60"/>
      <c r="D368" s="61"/>
      <c r="E368" s="61"/>
      <c r="F368" s="94"/>
      <c r="G368" s="113"/>
      <c r="H368" s="113"/>
      <c r="I368" s="113"/>
      <c r="J368" s="113"/>
      <c r="K368" s="113"/>
      <c r="L368" s="113"/>
      <c r="M368" s="111"/>
      <c r="N368" s="92" t="str">
        <f t="shared" si="5"/>
        <v/>
      </c>
    </row>
    <row r="369" spans="1:14" s="52" customFormat="1" ht="12.75" x14ac:dyDescent="0.2">
      <c r="A369" s="75">
        <v>352</v>
      </c>
      <c r="B369" s="63"/>
      <c r="C369" s="60"/>
      <c r="D369" s="61"/>
      <c r="E369" s="61"/>
      <c r="F369" s="94"/>
      <c r="G369" s="113"/>
      <c r="H369" s="113"/>
      <c r="I369" s="113"/>
      <c r="J369" s="113"/>
      <c r="K369" s="113"/>
      <c r="L369" s="113"/>
      <c r="M369" s="111"/>
      <c r="N369" s="92" t="str">
        <f t="shared" si="5"/>
        <v/>
      </c>
    </row>
    <row r="370" spans="1:14" s="52" customFormat="1" ht="12.75" x14ac:dyDescent="0.2">
      <c r="A370" s="75">
        <v>353</v>
      </c>
      <c r="B370" s="63"/>
      <c r="C370" s="60"/>
      <c r="D370" s="61"/>
      <c r="E370" s="61"/>
      <c r="F370" s="94"/>
      <c r="G370" s="113"/>
      <c r="H370" s="113"/>
      <c r="I370" s="113"/>
      <c r="J370" s="113"/>
      <c r="K370" s="113"/>
      <c r="L370" s="113"/>
      <c r="M370" s="111"/>
      <c r="N370" s="92" t="str">
        <f t="shared" si="5"/>
        <v/>
      </c>
    </row>
    <row r="371" spans="1:14" s="52" customFormat="1" ht="12.75" x14ac:dyDescent="0.2">
      <c r="A371" s="75">
        <v>354</v>
      </c>
      <c r="B371" s="63"/>
      <c r="C371" s="60"/>
      <c r="D371" s="61"/>
      <c r="E371" s="61"/>
      <c r="F371" s="94"/>
      <c r="G371" s="113"/>
      <c r="H371" s="113"/>
      <c r="I371" s="113"/>
      <c r="J371" s="113"/>
      <c r="K371" s="113"/>
      <c r="L371" s="113"/>
      <c r="M371" s="111"/>
      <c r="N371" s="92" t="str">
        <f t="shared" si="5"/>
        <v/>
      </c>
    </row>
    <row r="372" spans="1:14" s="52" customFormat="1" ht="12.75" x14ac:dyDescent="0.2">
      <c r="A372" s="75">
        <v>355</v>
      </c>
      <c r="B372" s="63"/>
      <c r="C372" s="60"/>
      <c r="D372" s="61"/>
      <c r="E372" s="61"/>
      <c r="F372" s="94"/>
      <c r="G372" s="113"/>
      <c r="H372" s="113"/>
      <c r="I372" s="113"/>
      <c r="J372" s="113"/>
      <c r="K372" s="113"/>
      <c r="L372" s="113"/>
      <c r="M372" s="111"/>
      <c r="N372" s="92" t="str">
        <f t="shared" si="5"/>
        <v/>
      </c>
    </row>
    <row r="373" spans="1:14" s="52" customFormat="1" ht="12.75" x14ac:dyDescent="0.2">
      <c r="A373" s="75">
        <v>356</v>
      </c>
      <c r="B373" s="63"/>
      <c r="C373" s="60"/>
      <c r="D373" s="61"/>
      <c r="E373" s="61"/>
      <c r="F373" s="94"/>
      <c r="G373" s="113"/>
      <c r="H373" s="113"/>
      <c r="I373" s="113"/>
      <c r="J373" s="113"/>
      <c r="K373" s="113"/>
      <c r="L373" s="113"/>
      <c r="M373" s="111"/>
      <c r="N373" s="92" t="str">
        <f t="shared" si="5"/>
        <v/>
      </c>
    </row>
    <row r="374" spans="1:14" s="52" customFormat="1" ht="12.75" x14ac:dyDescent="0.2">
      <c r="A374" s="75">
        <v>357</v>
      </c>
      <c r="B374" s="63"/>
      <c r="C374" s="60"/>
      <c r="D374" s="61"/>
      <c r="E374" s="61"/>
      <c r="F374" s="94"/>
      <c r="G374" s="113"/>
      <c r="H374" s="113"/>
      <c r="I374" s="113"/>
      <c r="J374" s="113"/>
      <c r="K374" s="113"/>
      <c r="L374" s="113"/>
      <c r="M374" s="111"/>
      <c r="N374" s="92" t="str">
        <f t="shared" si="5"/>
        <v/>
      </c>
    </row>
    <row r="375" spans="1:14" s="52" customFormat="1" ht="12.75" x14ac:dyDescent="0.2">
      <c r="A375" s="75">
        <v>358</v>
      </c>
      <c r="B375" s="63"/>
      <c r="C375" s="60"/>
      <c r="D375" s="61"/>
      <c r="E375" s="61"/>
      <c r="F375" s="94"/>
      <c r="G375" s="113"/>
      <c r="H375" s="113"/>
      <c r="I375" s="113"/>
      <c r="J375" s="113"/>
      <c r="K375" s="113"/>
      <c r="L375" s="113"/>
      <c r="M375" s="111"/>
      <c r="N375" s="92" t="str">
        <f t="shared" si="5"/>
        <v/>
      </c>
    </row>
    <row r="376" spans="1:14" s="52" customFormat="1" ht="12.75" x14ac:dyDescent="0.2">
      <c r="A376" s="75">
        <v>359</v>
      </c>
      <c r="B376" s="63"/>
      <c r="C376" s="60"/>
      <c r="D376" s="61"/>
      <c r="E376" s="61"/>
      <c r="F376" s="94"/>
      <c r="G376" s="113"/>
      <c r="H376" s="113"/>
      <c r="I376" s="113"/>
      <c r="J376" s="113"/>
      <c r="K376" s="113"/>
      <c r="L376" s="113"/>
      <c r="M376" s="111"/>
      <c r="N376" s="92" t="str">
        <f t="shared" si="5"/>
        <v/>
      </c>
    </row>
    <row r="377" spans="1:14" s="52" customFormat="1" ht="12.75" x14ac:dyDescent="0.2">
      <c r="A377" s="75">
        <v>360</v>
      </c>
      <c r="B377" s="63"/>
      <c r="C377" s="60"/>
      <c r="D377" s="61"/>
      <c r="E377" s="61"/>
      <c r="F377" s="94"/>
      <c r="G377" s="113"/>
      <c r="H377" s="113"/>
      <c r="I377" s="113"/>
      <c r="J377" s="113"/>
      <c r="K377" s="113"/>
      <c r="L377" s="113"/>
      <c r="M377" s="111"/>
      <c r="N377" s="92" t="str">
        <f t="shared" si="5"/>
        <v/>
      </c>
    </row>
    <row r="378" spans="1:14" s="52" customFormat="1" ht="12.75" x14ac:dyDescent="0.2">
      <c r="A378" s="75">
        <v>361</v>
      </c>
      <c r="B378" s="63"/>
      <c r="C378" s="60"/>
      <c r="D378" s="61"/>
      <c r="E378" s="61"/>
      <c r="F378" s="94"/>
      <c r="G378" s="113"/>
      <c r="H378" s="113"/>
      <c r="I378" s="113"/>
      <c r="J378" s="113"/>
      <c r="K378" s="113"/>
      <c r="L378" s="113"/>
      <c r="M378" s="111"/>
      <c r="N378" s="92" t="str">
        <f t="shared" si="5"/>
        <v/>
      </c>
    </row>
    <row r="379" spans="1:14" s="52" customFormat="1" ht="12.75" x14ac:dyDescent="0.2">
      <c r="A379" s="75">
        <v>362</v>
      </c>
      <c r="B379" s="63"/>
      <c r="C379" s="60"/>
      <c r="D379" s="61"/>
      <c r="E379" s="61"/>
      <c r="F379" s="94"/>
      <c r="G379" s="113"/>
      <c r="H379" s="113"/>
      <c r="I379" s="113"/>
      <c r="J379" s="113"/>
      <c r="K379" s="113"/>
      <c r="L379" s="113"/>
      <c r="M379" s="111"/>
      <c r="N379" s="92" t="str">
        <f t="shared" si="5"/>
        <v/>
      </c>
    </row>
    <row r="380" spans="1:14" s="52" customFormat="1" ht="12.75" x14ac:dyDescent="0.2">
      <c r="A380" s="75">
        <v>363</v>
      </c>
      <c r="B380" s="63"/>
      <c r="C380" s="60"/>
      <c r="D380" s="61"/>
      <c r="E380" s="61"/>
      <c r="F380" s="94"/>
      <c r="G380" s="113"/>
      <c r="H380" s="113"/>
      <c r="I380" s="113"/>
      <c r="J380" s="113"/>
      <c r="K380" s="113"/>
      <c r="L380" s="113"/>
      <c r="M380" s="111"/>
      <c r="N380" s="92" t="str">
        <f t="shared" si="5"/>
        <v/>
      </c>
    </row>
    <row r="381" spans="1:14" s="52" customFormat="1" ht="12.75" x14ac:dyDescent="0.2">
      <c r="A381" s="75">
        <v>364</v>
      </c>
      <c r="B381" s="63"/>
      <c r="C381" s="60"/>
      <c r="D381" s="61"/>
      <c r="E381" s="61"/>
      <c r="F381" s="94"/>
      <c r="G381" s="113"/>
      <c r="H381" s="113"/>
      <c r="I381" s="113"/>
      <c r="J381" s="113"/>
      <c r="K381" s="113"/>
      <c r="L381" s="113"/>
      <c r="M381" s="111"/>
      <c r="N381" s="92" t="str">
        <f t="shared" si="5"/>
        <v/>
      </c>
    </row>
    <row r="382" spans="1:14" s="52" customFormat="1" ht="12.75" x14ac:dyDescent="0.2">
      <c r="A382" s="75">
        <v>365</v>
      </c>
      <c r="B382" s="63"/>
      <c r="C382" s="60"/>
      <c r="D382" s="61"/>
      <c r="E382" s="61"/>
      <c r="F382" s="94"/>
      <c r="G382" s="113"/>
      <c r="H382" s="113"/>
      <c r="I382" s="113"/>
      <c r="J382" s="113"/>
      <c r="K382" s="113"/>
      <c r="L382" s="113"/>
      <c r="M382" s="111"/>
      <c r="N382" s="92" t="str">
        <f t="shared" si="5"/>
        <v/>
      </c>
    </row>
    <row r="383" spans="1:14" s="52" customFormat="1" ht="12.75" x14ac:dyDescent="0.2">
      <c r="A383" s="75">
        <v>366</v>
      </c>
      <c r="B383" s="63"/>
      <c r="C383" s="60"/>
      <c r="D383" s="61"/>
      <c r="E383" s="61"/>
      <c r="F383" s="94"/>
      <c r="G383" s="113"/>
      <c r="H383" s="113"/>
      <c r="I383" s="113"/>
      <c r="J383" s="113"/>
      <c r="K383" s="113"/>
      <c r="L383" s="113"/>
      <c r="M383" s="111"/>
      <c r="N383" s="92" t="str">
        <f t="shared" si="5"/>
        <v/>
      </c>
    </row>
    <row r="384" spans="1:14" s="52" customFormat="1" ht="12.75" x14ac:dyDescent="0.2">
      <c r="A384" s="75">
        <v>367</v>
      </c>
      <c r="B384" s="63"/>
      <c r="C384" s="60"/>
      <c r="D384" s="61"/>
      <c r="E384" s="61"/>
      <c r="F384" s="94"/>
      <c r="G384" s="113"/>
      <c r="H384" s="113"/>
      <c r="I384" s="113"/>
      <c r="J384" s="113"/>
      <c r="K384" s="113"/>
      <c r="L384" s="113"/>
      <c r="M384" s="111"/>
      <c r="N384" s="92" t="str">
        <f t="shared" si="5"/>
        <v/>
      </c>
    </row>
    <row r="385" spans="1:14" s="52" customFormat="1" ht="12.75" x14ac:dyDescent="0.2">
      <c r="A385" s="75">
        <v>368</v>
      </c>
      <c r="B385" s="63"/>
      <c r="C385" s="60"/>
      <c r="D385" s="61"/>
      <c r="E385" s="61"/>
      <c r="F385" s="94"/>
      <c r="G385" s="113"/>
      <c r="H385" s="113"/>
      <c r="I385" s="113"/>
      <c r="J385" s="113"/>
      <c r="K385" s="113"/>
      <c r="L385" s="113"/>
      <c r="M385" s="111"/>
      <c r="N385" s="92" t="str">
        <f t="shared" si="5"/>
        <v/>
      </c>
    </row>
    <row r="386" spans="1:14" s="52" customFormat="1" ht="12.75" x14ac:dyDescent="0.2">
      <c r="A386" s="75">
        <v>369</v>
      </c>
      <c r="B386" s="63"/>
      <c r="C386" s="60"/>
      <c r="D386" s="61"/>
      <c r="E386" s="61"/>
      <c r="F386" s="94"/>
      <c r="G386" s="113"/>
      <c r="H386" s="113"/>
      <c r="I386" s="113"/>
      <c r="J386" s="113"/>
      <c r="K386" s="113"/>
      <c r="L386" s="113"/>
      <c r="M386" s="111"/>
      <c r="N386" s="92" t="str">
        <f t="shared" si="5"/>
        <v/>
      </c>
    </row>
    <row r="387" spans="1:14" s="52" customFormat="1" ht="12.75" x14ac:dyDescent="0.2">
      <c r="A387" s="75">
        <v>370</v>
      </c>
      <c r="B387" s="63"/>
      <c r="C387" s="60"/>
      <c r="D387" s="61"/>
      <c r="E387" s="61"/>
      <c r="F387" s="94"/>
      <c r="G387" s="113"/>
      <c r="H387" s="113"/>
      <c r="I387" s="113"/>
      <c r="J387" s="113"/>
      <c r="K387" s="113"/>
      <c r="L387" s="113"/>
      <c r="M387" s="111"/>
      <c r="N387" s="92" t="str">
        <f t="shared" si="5"/>
        <v/>
      </c>
    </row>
    <row r="388" spans="1:14" s="52" customFormat="1" ht="12.75" x14ac:dyDescent="0.2">
      <c r="A388" s="75">
        <v>371</v>
      </c>
      <c r="B388" s="63"/>
      <c r="C388" s="60"/>
      <c r="D388" s="61"/>
      <c r="E388" s="61"/>
      <c r="F388" s="94"/>
      <c r="G388" s="113"/>
      <c r="H388" s="113"/>
      <c r="I388" s="113"/>
      <c r="J388" s="113"/>
      <c r="K388" s="113"/>
      <c r="L388" s="113"/>
      <c r="M388" s="111"/>
      <c r="N388" s="92" t="str">
        <f t="shared" si="5"/>
        <v/>
      </c>
    </row>
    <row r="389" spans="1:14" s="52" customFormat="1" ht="12.75" x14ac:dyDescent="0.2">
      <c r="A389" s="75">
        <v>372</v>
      </c>
      <c r="B389" s="63"/>
      <c r="C389" s="60"/>
      <c r="D389" s="61"/>
      <c r="E389" s="61"/>
      <c r="F389" s="94"/>
      <c r="G389" s="113"/>
      <c r="H389" s="113"/>
      <c r="I389" s="113"/>
      <c r="J389" s="113"/>
      <c r="K389" s="113"/>
      <c r="L389" s="113"/>
      <c r="M389" s="111"/>
      <c r="N389" s="92" t="str">
        <f t="shared" si="5"/>
        <v/>
      </c>
    </row>
    <row r="390" spans="1:14" s="52" customFormat="1" ht="12.75" x14ac:dyDescent="0.2">
      <c r="A390" s="75">
        <v>373</v>
      </c>
      <c r="B390" s="63"/>
      <c r="C390" s="60"/>
      <c r="D390" s="61"/>
      <c r="E390" s="61"/>
      <c r="F390" s="94"/>
      <c r="G390" s="113"/>
      <c r="H390" s="113"/>
      <c r="I390" s="113"/>
      <c r="J390" s="113"/>
      <c r="K390" s="113"/>
      <c r="L390" s="113"/>
      <c r="M390" s="111"/>
      <c r="N390" s="92" t="str">
        <f t="shared" si="5"/>
        <v/>
      </c>
    </row>
    <row r="391" spans="1:14" s="52" customFormat="1" ht="12.75" x14ac:dyDescent="0.2">
      <c r="A391" s="75">
        <v>374</v>
      </c>
      <c r="B391" s="63"/>
      <c r="C391" s="60"/>
      <c r="D391" s="61"/>
      <c r="E391" s="61"/>
      <c r="F391" s="94"/>
      <c r="G391" s="113"/>
      <c r="H391" s="113"/>
      <c r="I391" s="113"/>
      <c r="J391" s="113"/>
      <c r="K391" s="113"/>
      <c r="L391" s="113"/>
      <c r="M391" s="111"/>
      <c r="N391" s="92" t="str">
        <f t="shared" si="5"/>
        <v/>
      </c>
    </row>
    <row r="392" spans="1:14" s="52" customFormat="1" ht="12.75" x14ac:dyDescent="0.2">
      <c r="A392" s="75">
        <v>375</v>
      </c>
      <c r="B392" s="63"/>
      <c r="C392" s="60"/>
      <c r="D392" s="61"/>
      <c r="E392" s="61"/>
      <c r="F392" s="94"/>
      <c r="G392" s="113"/>
      <c r="H392" s="113"/>
      <c r="I392" s="113"/>
      <c r="J392" s="113"/>
      <c r="K392" s="113"/>
      <c r="L392" s="113"/>
      <c r="M392" s="111"/>
      <c r="N392" s="92" t="str">
        <f t="shared" si="5"/>
        <v/>
      </c>
    </row>
    <row r="393" spans="1:14" s="52" customFormat="1" ht="12.75" x14ac:dyDescent="0.2">
      <c r="A393" s="75">
        <v>376</v>
      </c>
      <c r="B393" s="63"/>
      <c r="C393" s="60"/>
      <c r="D393" s="61"/>
      <c r="E393" s="61"/>
      <c r="F393" s="94"/>
      <c r="G393" s="113"/>
      <c r="H393" s="113"/>
      <c r="I393" s="113"/>
      <c r="J393" s="113"/>
      <c r="K393" s="113"/>
      <c r="L393" s="113"/>
      <c r="M393" s="111"/>
      <c r="N393" s="92" t="str">
        <f t="shared" si="5"/>
        <v/>
      </c>
    </row>
    <row r="394" spans="1:14" s="52" customFormat="1" ht="12.75" x14ac:dyDescent="0.2">
      <c r="A394" s="75">
        <v>377</v>
      </c>
      <c r="B394" s="63"/>
      <c r="C394" s="60"/>
      <c r="D394" s="61"/>
      <c r="E394" s="61"/>
      <c r="F394" s="94"/>
      <c r="G394" s="113"/>
      <c r="H394" s="113"/>
      <c r="I394" s="113"/>
      <c r="J394" s="113"/>
      <c r="K394" s="113"/>
      <c r="L394" s="113"/>
      <c r="M394" s="111"/>
      <c r="N394" s="92" t="str">
        <f t="shared" si="5"/>
        <v/>
      </c>
    </row>
    <row r="395" spans="1:14" s="52" customFormat="1" ht="12.75" x14ac:dyDescent="0.2">
      <c r="A395" s="75">
        <v>378</v>
      </c>
      <c r="B395" s="63"/>
      <c r="C395" s="60"/>
      <c r="D395" s="61"/>
      <c r="E395" s="61"/>
      <c r="F395" s="94"/>
      <c r="G395" s="113"/>
      <c r="H395" s="113"/>
      <c r="I395" s="113"/>
      <c r="J395" s="113"/>
      <c r="K395" s="113"/>
      <c r="L395" s="113"/>
      <c r="M395" s="111"/>
      <c r="N395" s="92" t="str">
        <f t="shared" si="5"/>
        <v/>
      </c>
    </row>
    <row r="396" spans="1:14" s="52" customFormat="1" ht="12.75" x14ac:dyDescent="0.2">
      <c r="A396" s="75">
        <v>379</v>
      </c>
      <c r="B396" s="63"/>
      <c r="C396" s="60"/>
      <c r="D396" s="61"/>
      <c r="E396" s="61"/>
      <c r="F396" s="94"/>
      <c r="G396" s="113"/>
      <c r="H396" s="113"/>
      <c r="I396" s="113"/>
      <c r="J396" s="113"/>
      <c r="K396" s="113"/>
      <c r="L396" s="113"/>
      <c r="M396" s="111"/>
      <c r="N396" s="92" t="str">
        <f t="shared" si="5"/>
        <v/>
      </c>
    </row>
    <row r="397" spans="1:14" s="52" customFormat="1" ht="12.75" x14ac:dyDescent="0.2">
      <c r="A397" s="75">
        <v>380</v>
      </c>
      <c r="B397" s="63"/>
      <c r="C397" s="60"/>
      <c r="D397" s="61"/>
      <c r="E397" s="61"/>
      <c r="F397" s="94"/>
      <c r="G397" s="113"/>
      <c r="H397" s="113"/>
      <c r="I397" s="113"/>
      <c r="J397" s="113"/>
      <c r="K397" s="113"/>
      <c r="L397" s="113"/>
      <c r="M397" s="111"/>
      <c r="N397" s="92" t="str">
        <f t="shared" si="5"/>
        <v/>
      </c>
    </row>
    <row r="398" spans="1:14" s="52" customFormat="1" ht="12.75" x14ac:dyDescent="0.2">
      <c r="A398" s="75">
        <v>381</v>
      </c>
      <c r="B398" s="63"/>
      <c r="C398" s="60"/>
      <c r="D398" s="61"/>
      <c r="E398" s="61"/>
      <c r="F398" s="94"/>
      <c r="G398" s="113"/>
      <c r="H398" s="113"/>
      <c r="I398" s="113"/>
      <c r="J398" s="113"/>
      <c r="K398" s="113"/>
      <c r="L398" s="113"/>
      <c r="M398" s="111"/>
      <c r="N398" s="92" t="str">
        <f t="shared" si="5"/>
        <v/>
      </c>
    </row>
    <row r="399" spans="1:14" s="52" customFormat="1" ht="12.75" x14ac:dyDescent="0.2">
      <c r="A399" s="75">
        <v>382</v>
      </c>
      <c r="B399" s="63"/>
      <c r="C399" s="60"/>
      <c r="D399" s="61"/>
      <c r="E399" s="61"/>
      <c r="F399" s="94"/>
      <c r="G399" s="113"/>
      <c r="H399" s="113"/>
      <c r="I399" s="113"/>
      <c r="J399" s="113"/>
      <c r="K399" s="113"/>
      <c r="L399" s="113"/>
      <c r="M399" s="111"/>
      <c r="N399" s="92" t="str">
        <f t="shared" si="5"/>
        <v/>
      </c>
    </row>
    <row r="400" spans="1:14" s="52" customFormat="1" ht="12.75" x14ac:dyDescent="0.2">
      <c r="A400" s="75">
        <v>383</v>
      </c>
      <c r="B400" s="63"/>
      <c r="C400" s="60"/>
      <c r="D400" s="61"/>
      <c r="E400" s="61"/>
      <c r="F400" s="94"/>
      <c r="G400" s="113"/>
      <c r="H400" s="113"/>
      <c r="I400" s="113"/>
      <c r="J400" s="113"/>
      <c r="K400" s="113"/>
      <c r="L400" s="113"/>
      <c r="M400" s="111"/>
      <c r="N400" s="92" t="str">
        <f t="shared" si="5"/>
        <v/>
      </c>
    </row>
    <row r="401" spans="1:14" s="52" customFormat="1" ht="12.75" x14ac:dyDescent="0.2">
      <c r="A401" s="75">
        <v>384</v>
      </c>
      <c r="B401" s="63"/>
      <c r="C401" s="60"/>
      <c r="D401" s="61"/>
      <c r="E401" s="61"/>
      <c r="F401" s="94"/>
      <c r="G401" s="113"/>
      <c r="H401" s="113"/>
      <c r="I401" s="113"/>
      <c r="J401" s="113"/>
      <c r="K401" s="113"/>
      <c r="L401" s="113"/>
      <c r="M401" s="111"/>
      <c r="N401" s="92" t="str">
        <f t="shared" si="5"/>
        <v/>
      </c>
    </row>
    <row r="402" spans="1:14" s="52" customFormat="1" ht="12.75" x14ac:dyDescent="0.2">
      <c r="A402" s="75">
        <v>385</v>
      </c>
      <c r="B402" s="63"/>
      <c r="C402" s="60"/>
      <c r="D402" s="61"/>
      <c r="E402" s="61"/>
      <c r="F402" s="94"/>
      <c r="G402" s="113"/>
      <c r="H402" s="113"/>
      <c r="I402" s="113"/>
      <c r="J402" s="113"/>
      <c r="K402" s="113"/>
      <c r="L402" s="113"/>
      <c r="M402" s="111"/>
      <c r="N402" s="92" t="str">
        <f t="shared" ref="N402:N465" si="6">IF(B402="","",IF(OR(F402&gt;14,G402&gt;14,H402&gt;14,I402&gt;14,M402&gt;14),"Eligible","Not Eligible"))</f>
        <v/>
      </c>
    </row>
    <row r="403" spans="1:14" s="52" customFormat="1" ht="12.75" x14ac:dyDescent="0.2">
      <c r="A403" s="75">
        <v>386</v>
      </c>
      <c r="B403" s="63"/>
      <c r="C403" s="60"/>
      <c r="D403" s="61"/>
      <c r="E403" s="61"/>
      <c r="F403" s="94"/>
      <c r="G403" s="113"/>
      <c r="H403" s="113"/>
      <c r="I403" s="113"/>
      <c r="J403" s="113"/>
      <c r="K403" s="113"/>
      <c r="L403" s="113"/>
      <c r="M403" s="111"/>
      <c r="N403" s="92" t="str">
        <f t="shared" si="6"/>
        <v/>
      </c>
    </row>
    <row r="404" spans="1:14" s="52" customFormat="1" ht="12.75" x14ac:dyDescent="0.2">
      <c r="A404" s="75">
        <v>387</v>
      </c>
      <c r="B404" s="63"/>
      <c r="C404" s="60"/>
      <c r="D404" s="61"/>
      <c r="E404" s="61"/>
      <c r="F404" s="94"/>
      <c r="G404" s="113"/>
      <c r="H404" s="113"/>
      <c r="I404" s="113"/>
      <c r="J404" s="113"/>
      <c r="K404" s="113"/>
      <c r="L404" s="113"/>
      <c r="M404" s="111"/>
      <c r="N404" s="92" t="str">
        <f t="shared" si="6"/>
        <v/>
      </c>
    </row>
    <row r="405" spans="1:14" s="52" customFormat="1" ht="12.75" x14ac:dyDescent="0.2">
      <c r="A405" s="75">
        <v>388</v>
      </c>
      <c r="B405" s="63"/>
      <c r="C405" s="60"/>
      <c r="D405" s="61"/>
      <c r="E405" s="61"/>
      <c r="F405" s="94"/>
      <c r="G405" s="113"/>
      <c r="H405" s="113"/>
      <c r="I405" s="113"/>
      <c r="J405" s="113"/>
      <c r="K405" s="113"/>
      <c r="L405" s="113"/>
      <c r="M405" s="111"/>
      <c r="N405" s="92" t="str">
        <f t="shared" si="6"/>
        <v/>
      </c>
    </row>
    <row r="406" spans="1:14" s="52" customFormat="1" ht="12.75" x14ac:dyDescent="0.2">
      <c r="A406" s="75">
        <v>389</v>
      </c>
      <c r="B406" s="63"/>
      <c r="C406" s="60"/>
      <c r="D406" s="61"/>
      <c r="E406" s="61"/>
      <c r="F406" s="94"/>
      <c r="G406" s="113"/>
      <c r="H406" s="113"/>
      <c r="I406" s="113"/>
      <c r="J406" s="113"/>
      <c r="K406" s="113"/>
      <c r="L406" s="113"/>
      <c r="M406" s="111"/>
      <c r="N406" s="92" t="str">
        <f t="shared" si="6"/>
        <v/>
      </c>
    </row>
    <row r="407" spans="1:14" s="52" customFormat="1" ht="12.75" x14ac:dyDescent="0.2">
      <c r="A407" s="75">
        <v>390</v>
      </c>
      <c r="B407" s="63"/>
      <c r="C407" s="60"/>
      <c r="D407" s="61"/>
      <c r="E407" s="61"/>
      <c r="F407" s="94"/>
      <c r="G407" s="113"/>
      <c r="H407" s="113"/>
      <c r="I407" s="113"/>
      <c r="J407" s="113"/>
      <c r="K407" s="113"/>
      <c r="L407" s="113"/>
      <c r="M407" s="111"/>
      <c r="N407" s="92" t="str">
        <f t="shared" si="6"/>
        <v/>
      </c>
    </row>
    <row r="408" spans="1:14" s="52" customFormat="1" ht="12.75" x14ac:dyDescent="0.2">
      <c r="A408" s="75">
        <v>391</v>
      </c>
      <c r="B408" s="63"/>
      <c r="C408" s="60"/>
      <c r="D408" s="61"/>
      <c r="E408" s="61"/>
      <c r="F408" s="94"/>
      <c r="G408" s="113"/>
      <c r="H408" s="113"/>
      <c r="I408" s="113"/>
      <c r="J408" s="113"/>
      <c r="K408" s="113"/>
      <c r="L408" s="113"/>
      <c r="M408" s="111"/>
      <c r="N408" s="92" t="str">
        <f t="shared" si="6"/>
        <v/>
      </c>
    </row>
    <row r="409" spans="1:14" s="52" customFormat="1" ht="12.75" x14ac:dyDescent="0.2">
      <c r="A409" s="75">
        <v>392</v>
      </c>
      <c r="B409" s="63"/>
      <c r="C409" s="60"/>
      <c r="D409" s="61"/>
      <c r="E409" s="61"/>
      <c r="F409" s="94"/>
      <c r="G409" s="113"/>
      <c r="H409" s="113"/>
      <c r="I409" s="113"/>
      <c r="J409" s="113"/>
      <c r="K409" s="113"/>
      <c r="L409" s="113"/>
      <c r="M409" s="111"/>
      <c r="N409" s="92" t="str">
        <f t="shared" si="6"/>
        <v/>
      </c>
    </row>
    <row r="410" spans="1:14" s="52" customFormat="1" ht="12.75" x14ac:dyDescent="0.2">
      <c r="A410" s="75">
        <v>393</v>
      </c>
      <c r="B410" s="63"/>
      <c r="C410" s="60"/>
      <c r="D410" s="61"/>
      <c r="E410" s="61"/>
      <c r="F410" s="94"/>
      <c r="G410" s="113"/>
      <c r="H410" s="113"/>
      <c r="I410" s="113"/>
      <c r="J410" s="113"/>
      <c r="K410" s="113"/>
      <c r="L410" s="113"/>
      <c r="M410" s="111"/>
      <c r="N410" s="92" t="str">
        <f t="shared" si="6"/>
        <v/>
      </c>
    </row>
    <row r="411" spans="1:14" s="52" customFormat="1" ht="12.75" x14ac:dyDescent="0.2">
      <c r="A411" s="75">
        <v>394</v>
      </c>
      <c r="B411" s="63"/>
      <c r="C411" s="60"/>
      <c r="D411" s="61"/>
      <c r="E411" s="61"/>
      <c r="F411" s="94"/>
      <c r="G411" s="113"/>
      <c r="H411" s="113"/>
      <c r="I411" s="113"/>
      <c r="J411" s="113"/>
      <c r="K411" s="113"/>
      <c r="L411" s="113"/>
      <c r="M411" s="111"/>
      <c r="N411" s="92" t="str">
        <f t="shared" si="6"/>
        <v/>
      </c>
    </row>
    <row r="412" spans="1:14" s="52" customFormat="1" ht="12.75" x14ac:dyDescent="0.2">
      <c r="A412" s="75">
        <v>395</v>
      </c>
      <c r="B412" s="63"/>
      <c r="C412" s="60"/>
      <c r="D412" s="61"/>
      <c r="E412" s="61"/>
      <c r="F412" s="94"/>
      <c r="G412" s="113"/>
      <c r="H412" s="113"/>
      <c r="I412" s="113"/>
      <c r="J412" s="113"/>
      <c r="K412" s="113"/>
      <c r="L412" s="113"/>
      <c r="M412" s="111"/>
      <c r="N412" s="92" t="str">
        <f t="shared" si="6"/>
        <v/>
      </c>
    </row>
    <row r="413" spans="1:14" s="52" customFormat="1" ht="12.75" x14ac:dyDescent="0.2">
      <c r="A413" s="75">
        <v>396</v>
      </c>
      <c r="B413" s="63"/>
      <c r="C413" s="60"/>
      <c r="D413" s="61"/>
      <c r="E413" s="61"/>
      <c r="F413" s="94"/>
      <c r="G413" s="113"/>
      <c r="H413" s="113"/>
      <c r="I413" s="113"/>
      <c r="J413" s="113"/>
      <c r="K413" s="113"/>
      <c r="L413" s="113"/>
      <c r="M413" s="111"/>
      <c r="N413" s="92" t="str">
        <f t="shared" si="6"/>
        <v/>
      </c>
    </row>
    <row r="414" spans="1:14" s="52" customFormat="1" ht="12.75" x14ac:dyDescent="0.2">
      <c r="A414" s="75">
        <v>397</v>
      </c>
      <c r="B414" s="63"/>
      <c r="C414" s="60"/>
      <c r="D414" s="61"/>
      <c r="E414" s="61"/>
      <c r="F414" s="94"/>
      <c r="G414" s="113"/>
      <c r="H414" s="113"/>
      <c r="I414" s="113"/>
      <c r="J414" s="113"/>
      <c r="K414" s="113"/>
      <c r="L414" s="113"/>
      <c r="M414" s="111"/>
      <c r="N414" s="92" t="str">
        <f t="shared" si="6"/>
        <v/>
      </c>
    </row>
    <row r="415" spans="1:14" s="52" customFormat="1" ht="12.75" x14ac:dyDescent="0.2">
      <c r="A415" s="75">
        <v>398</v>
      </c>
      <c r="B415" s="63"/>
      <c r="C415" s="60"/>
      <c r="D415" s="61"/>
      <c r="E415" s="61"/>
      <c r="F415" s="94"/>
      <c r="G415" s="113"/>
      <c r="H415" s="113"/>
      <c r="I415" s="113"/>
      <c r="J415" s="113"/>
      <c r="K415" s="113"/>
      <c r="L415" s="113"/>
      <c r="M415" s="111"/>
      <c r="N415" s="92" t="str">
        <f t="shared" si="6"/>
        <v/>
      </c>
    </row>
    <row r="416" spans="1:14" s="52" customFormat="1" ht="12.75" x14ac:dyDescent="0.2">
      <c r="A416" s="75">
        <v>399</v>
      </c>
      <c r="B416" s="63"/>
      <c r="C416" s="60"/>
      <c r="D416" s="61"/>
      <c r="E416" s="61"/>
      <c r="F416" s="94"/>
      <c r="G416" s="113"/>
      <c r="H416" s="113"/>
      <c r="I416" s="113"/>
      <c r="J416" s="113"/>
      <c r="K416" s="113"/>
      <c r="L416" s="113"/>
      <c r="M416" s="111"/>
      <c r="N416" s="92" t="str">
        <f t="shared" si="6"/>
        <v/>
      </c>
    </row>
    <row r="417" spans="1:14" s="52" customFormat="1" ht="12.75" x14ac:dyDescent="0.2">
      <c r="A417" s="75">
        <v>400</v>
      </c>
      <c r="B417" s="63"/>
      <c r="C417" s="60"/>
      <c r="D417" s="61"/>
      <c r="E417" s="61"/>
      <c r="F417" s="94"/>
      <c r="G417" s="113"/>
      <c r="H417" s="113"/>
      <c r="I417" s="113"/>
      <c r="J417" s="113"/>
      <c r="K417" s="113"/>
      <c r="L417" s="113"/>
      <c r="M417" s="111"/>
      <c r="N417" s="92" t="str">
        <f t="shared" si="6"/>
        <v/>
      </c>
    </row>
    <row r="418" spans="1:14" s="52" customFormat="1" ht="12.75" x14ac:dyDescent="0.2">
      <c r="A418" s="75">
        <v>401</v>
      </c>
      <c r="B418" s="63"/>
      <c r="C418" s="60"/>
      <c r="D418" s="61"/>
      <c r="E418" s="61"/>
      <c r="F418" s="94"/>
      <c r="G418" s="113"/>
      <c r="H418" s="113"/>
      <c r="I418" s="113"/>
      <c r="J418" s="113"/>
      <c r="K418" s="113"/>
      <c r="L418" s="113"/>
      <c r="M418" s="111"/>
      <c r="N418" s="92" t="str">
        <f t="shared" si="6"/>
        <v/>
      </c>
    </row>
    <row r="419" spans="1:14" s="52" customFormat="1" ht="12.75" x14ac:dyDescent="0.2">
      <c r="A419" s="75">
        <v>402</v>
      </c>
      <c r="B419" s="63"/>
      <c r="C419" s="60"/>
      <c r="D419" s="61"/>
      <c r="E419" s="61"/>
      <c r="F419" s="94"/>
      <c r="G419" s="113"/>
      <c r="H419" s="113"/>
      <c r="I419" s="113"/>
      <c r="J419" s="113"/>
      <c r="K419" s="113"/>
      <c r="L419" s="113"/>
      <c r="M419" s="111"/>
      <c r="N419" s="92" t="str">
        <f t="shared" si="6"/>
        <v/>
      </c>
    </row>
    <row r="420" spans="1:14" s="52" customFormat="1" ht="12.75" x14ac:dyDescent="0.2">
      <c r="A420" s="75">
        <v>403</v>
      </c>
      <c r="B420" s="63"/>
      <c r="C420" s="60"/>
      <c r="D420" s="61"/>
      <c r="E420" s="61"/>
      <c r="F420" s="94"/>
      <c r="G420" s="113"/>
      <c r="H420" s="113"/>
      <c r="I420" s="113"/>
      <c r="J420" s="113"/>
      <c r="K420" s="113"/>
      <c r="L420" s="113"/>
      <c r="M420" s="111"/>
      <c r="N420" s="92" t="str">
        <f t="shared" si="6"/>
        <v/>
      </c>
    </row>
    <row r="421" spans="1:14" s="52" customFormat="1" ht="12.75" x14ac:dyDescent="0.2">
      <c r="A421" s="75">
        <v>404</v>
      </c>
      <c r="B421" s="63"/>
      <c r="C421" s="60"/>
      <c r="D421" s="61"/>
      <c r="E421" s="61"/>
      <c r="F421" s="94"/>
      <c r="G421" s="113"/>
      <c r="H421" s="113"/>
      <c r="I421" s="113"/>
      <c r="J421" s="113"/>
      <c r="K421" s="113"/>
      <c r="L421" s="113"/>
      <c r="M421" s="111"/>
      <c r="N421" s="92" t="str">
        <f t="shared" si="6"/>
        <v/>
      </c>
    </row>
    <row r="422" spans="1:14" s="52" customFormat="1" ht="12.75" x14ac:dyDescent="0.2">
      <c r="A422" s="75">
        <v>405</v>
      </c>
      <c r="B422" s="63"/>
      <c r="C422" s="60"/>
      <c r="D422" s="61"/>
      <c r="E422" s="61"/>
      <c r="F422" s="94"/>
      <c r="G422" s="113"/>
      <c r="H422" s="113"/>
      <c r="I422" s="113"/>
      <c r="J422" s="113"/>
      <c r="K422" s="113"/>
      <c r="L422" s="113"/>
      <c r="M422" s="111"/>
      <c r="N422" s="92" t="str">
        <f t="shared" si="6"/>
        <v/>
      </c>
    </row>
    <row r="423" spans="1:14" s="52" customFormat="1" ht="12.75" x14ac:dyDescent="0.2">
      <c r="A423" s="75">
        <v>406</v>
      </c>
      <c r="B423" s="63"/>
      <c r="C423" s="60"/>
      <c r="D423" s="61"/>
      <c r="E423" s="61"/>
      <c r="F423" s="94"/>
      <c r="G423" s="113"/>
      <c r="H423" s="113"/>
      <c r="I423" s="113"/>
      <c r="J423" s="113"/>
      <c r="K423" s="113"/>
      <c r="L423" s="113"/>
      <c r="M423" s="111"/>
      <c r="N423" s="92" t="str">
        <f t="shared" si="6"/>
        <v/>
      </c>
    </row>
    <row r="424" spans="1:14" s="52" customFormat="1" ht="12.75" x14ac:dyDescent="0.2">
      <c r="A424" s="75">
        <v>407</v>
      </c>
      <c r="B424" s="63"/>
      <c r="C424" s="60"/>
      <c r="D424" s="61"/>
      <c r="E424" s="61"/>
      <c r="F424" s="94"/>
      <c r="G424" s="113"/>
      <c r="H424" s="113"/>
      <c r="I424" s="113"/>
      <c r="J424" s="113"/>
      <c r="K424" s="113"/>
      <c r="L424" s="113"/>
      <c r="M424" s="111"/>
      <c r="N424" s="92" t="str">
        <f t="shared" si="6"/>
        <v/>
      </c>
    </row>
    <row r="425" spans="1:14" s="52" customFormat="1" ht="12.75" x14ac:dyDescent="0.2">
      <c r="A425" s="75">
        <v>408</v>
      </c>
      <c r="B425" s="63"/>
      <c r="C425" s="60"/>
      <c r="D425" s="61"/>
      <c r="E425" s="61"/>
      <c r="F425" s="94"/>
      <c r="G425" s="113"/>
      <c r="H425" s="113"/>
      <c r="I425" s="113"/>
      <c r="J425" s="113"/>
      <c r="K425" s="113"/>
      <c r="L425" s="113"/>
      <c r="M425" s="111"/>
      <c r="N425" s="92" t="str">
        <f t="shared" si="6"/>
        <v/>
      </c>
    </row>
    <row r="426" spans="1:14" s="52" customFormat="1" ht="12.75" x14ac:dyDescent="0.2">
      <c r="A426" s="75">
        <v>409</v>
      </c>
      <c r="B426" s="63"/>
      <c r="C426" s="60"/>
      <c r="D426" s="61"/>
      <c r="E426" s="61"/>
      <c r="F426" s="94"/>
      <c r="G426" s="113"/>
      <c r="H426" s="113"/>
      <c r="I426" s="113"/>
      <c r="J426" s="113"/>
      <c r="K426" s="113"/>
      <c r="L426" s="113"/>
      <c r="M426" s="111"/>
      <c r="N426" s="92" t="str">
        <f t="shared" si="6"/>
        <v/>
      </c>
    </row>
    <row r="427" spans="1:14" s="52" customFormat="1" ht="12.75" x14ac:dyDescent="0.2">
      <c r="A427" s="75">
        <v>410</v>
      </c>
      <c r="B427" s="63"/>
      <c r="C427" s="60"/>
      <c r="D427" s="61"/>
      <c r="E427" s="61"/>
      <c r="F427" s="94"/>
      <c r="G427" s="113"/>
      <c r="H427" s="113"/>
      <c r="I427" s="113"/>
      <c r="J427" s="113"/>
      <c r="K427" s="113"/>
      <c r="L427" s="113"/>
      <c r="M427" s="111"/>
      <c r="N427" s="92" t="str">
        <f t="shared" si="6"/>
        <v/>
      </c>
    </row>
    <row r="428" spans="1:14" s="52" customFormat="1" ht="12.75" x14ac:dyDescent="0.2">
      <c r="A428" s="75">
        <v>411</v>
      </c>
      <c r="B428" s="63"/>
      <c r="C428" s="60"/>
      <c r="D428" s="61"/>
      <c r="E428" s="61"/>
      <c r="F428" s="94"/>
      <c r="G428" s="113"/>
      <c r="H428" s="113"/>
      <c r="I428" s="113"/>
      <c r="J428" s="113"/>
      <c r="K428" s="113"/>
      <c r="L428" s="113"/>
      <c r="M428" s="111"/>
      <c r="N428" s="92" t="str">
        <f t="shared" si="6"/>
        <v/>
      </c>
    </row>
    <row r="429" spans="1:14" s="52" customFormat="1" ht="12.75" x14ac:dyDescent="0.2">
      <c r="A429" s="75">
        <v>412</v>
      </c>
      <c r="B429" s="63"/>
      <c r="C429" s="60"/>
      <c r="D429" s="61"/>
      <c r="E429" s="61"/>
      <c r="F429" s="94"/>
      <c r="G429" s="113"/>
      <c r="H429" s="113"/>
      <c r="I429" s="113"/>
      <c r="J429" s="113"/>
      <c r="K429" s="113"/>
      <c r="L429" s="113"/>
      <c r="M429" s="111"/>
      <c r="N429" s="92" t="str">
        <f t="shared" si="6"/>
        <v/>
      </c>
    </row>
    <row r="430" spans="1:14" s="52" customFormat="1" ht="12.75" x14ac:dyDescent="0.2">
      <c r="A430" s="75">
        <v>413</v>
      </c>
      <c r="B430" s="63"/>
      <c r="C430" s="60"/>
      <c r="D430" s="61"/>
      <c r="E430" s="61"/>
      <c r="F430" s="94"/>
      <c r="G430" s="113"/>
      <c r="H430" s="113"/>
      <c r="I430" s="113"/>
      <c r="J430" s="113"/>
      <c r="K430" s="113"/>
      <c r="L430" s="113"/>
      <c r="M430" s="111"/>
      <c r="N430" s="92" t="str">
        <f t="shared" si="6"/>
        <v/>
      </c>
    </row>
    <row r="431" spans="1:14" s="52" customFormat="1" ht="12.75" x14ac:dyDescent="0.2">
      <c r="A431" s="75">
        <v>414</v>
      </c>
      <c r="B431" s="63"/>
      <c r="C431" s="60"/>
      <c r="D431" s="61"/>
      <c r="E431" s="61"/>
      <c r="F431" s="94"/>
      <c r="G431" s="113"/>
      <c r="H431" s="113"/>
      <c r="I431" s="113"/>
      <c r="J431" s="113"/>
      <c r="K431" s="113"/>
      <c r="L431" s="113"/>
      <c r="M431" s="111"/>
      <c r="N431" s="92" t="str">
        <f t="shared" si="6"/>
        <v/>
      </c>
    </row>
    <row r="432" spans="1:14" s="52" customFormat="1" ht="12.75" x14ac:dyDescent="0.2">
      <c r="A432" s="75">
        <v>415</v>
      </c>
      <c r="B432" s="63"/>
      <c r="C432" s="60"/>
      <c r="D432" s="61"/>
      <c r="E432" s="61"/>
      <c r="F432" s="94"/>
      <c r="G432" s="113"/>
      <c r="H432" s="113"/>
      <c r="I432" s="113"/>
      <c r="J432" s="113"/>
      <c r="K432" s="113"/>
      <c r="L432" s="113"/>
      <c r="M432" s="111"/>
      <c r="N432" s="92" t="str">
        <f t="shared" si="6"/>
        <v/>
      </c>
    </row>
    <row r="433" spans="1:14" s="52" customFormat="1" ht="12.75" x14ac:dyDescent="0.2">
      <c r="A433" s="75">
        <v>416</v>
      </c>
      <c r="B433" s="63"/>
      <c r="C433" s="60"/>
      <c r="D433" s="61"/>
      <c r="E433" s="61"/>
      <c r="F433" s="94"/>
      <c r="G433" s="113"/>
      <c r="H433" s="113"/>
      <c r="I433" s="113"/>
      <c r="J433" s="113"/>
      <c r="K433" s="113"/>
      <c r="L433" s="113"/>
      <c r="M433" s="111"/>
      <c r="N433" s="92" t="str">
        <f t="shared" si="6"/>
        <v/>
      </c>
    </row>
    <row r="434" spans="1:14" s="52" customFormat="1" ht="12.75" x14ac:dyDescent="0.2">
      <c r="A434" s="75">
        <v>417</v>
      </c>
      <c r="B434" s="63"/>
      <c r="C434" s="60"/>
      <c r="D434" s="61"/>
      <c r="E434" s="61"/>
      <c r="F434" s="94"/>
      <c r="G434" s="113"/>
      <c r="H434" s="113"/>
      <c r="I434" s="113"/>
      <c r="J434" s="113"/>
      <c r="K434" s="113"/>
      <c r="L434" s="113"/>
      <c r="M434" s="111"/>
      <c r="N434" s="92" t="str">
        <f t="shared" si="6"/>
        <v/>
      </c>
    </row>
    <row r="435" spans="1:14" s="52" customFormat="1" ht="12.75" x14ac:dyDescent="0.2">
      <c r="A435" s="75">
        <v>418</v>
      </c>
      <c r="B435" s="63"/>
      <c r="C435" s="60"/>
      <c r="D435" s="61"/>
      <c r="E435" s="61"/>
      <c r="F435" s="94"/>
      <c r="G435" s="113"/>
      <c r="H435" s="113"/>
      <c r="I435" s="113"/>
      <c r="J435" s="113"/>
      <c r="K435" s="113"/>
      <c r="L435" s="113"/>
      <c r="M435" s="111"/>
      <c r="N435" s="92" t="str">
        <f t="shared" si="6"/>
        <v/>
      </c>
    </row>
    <row r="436" spans="1:14" s="52" customFormat="1" ht="12.75" x14ac:dyDescent="0.2">
      <c r="A436" s="75">
        <v>419</v>
      </c>
      <c r="B436" s="63"/>
      <c r="C436" s="60"/>
      <c r="D436" s="61"/>
      <c r="E436" s="61"/>
      <c r="F436" s="94"/>
      <c r="G436" s="113"/>
      <c r="H436" s="113"/>
      <c r="I436" s="113"/>
      <c r="J436" s="113"/>
      <c r="K436" s="113"/>
      <c r="L436" s="113"/>
      <c r="M436" s="111"/>
      <c r="N436" s="92" t="str">
        <f t="shared" si="6"/>
        <v/>
      </c>
    </row>
    <row r="437" spans="1:14" s="52" customFormat="1" ht="12.75" x14ac:dyDescent="0.2">
      <c r="A437" s="75">
        <v>420</v>
      </c>
      <c r="B437" s="63"/>
      <c r="C437" s="60"/>
      <c r="D437" s="61"/>
      <c r="E437" s="61"/>
      <c r="F437" s="94"/>
      <c r="G437" s="113"/>
      <c r="H437" s="113"/>
      <c r="I437" s="113"/>
      <c r="J437" s="113"/>
      <c r="K437" s="113"/>
      <c r="L437" s="113"/>
      <c r="M437" s="111"/>
      <c r="N437" s="92" t="str">
        <f t="shared" si="6"/>
        <v/>
      </c>
    </row>
    <row r="438" spans="1:14" s="52" customFormat="1" ht="12.75" x14ac:dyDescent="0.2">
      <c r="A438" s="75">
        <v>421</v>
      </c>
      <c r="B438" s="63"/>
      <c r="C438" s="60"/>
      <c r="D438" s="61"/>
      <c r="E438" s="61"/>
      <c r="F438" s="94"/>
      <c r="G438" s="113"/>
      <c r="H438" s="113"/>
      <c r="I438" s="113"/>
      <c r="J438" s="113"/>
      <c r="K438" s="113"/>
      <c r="L438" s="113"/>
      <c r="M438" s="111"/>
      <c r="N438" s="92" t="str">
        <f t="shared" si="6"/>
        <v/>
      </c>
    </row>
    <row r="439" spans="1:14" s="52" customFormat="1" ht="12.75" x14ac:dyDescent="0.2">
      <c r="A439" s="75">
        <v>422</v>
      </c>
      <c r="B439" s="63"/>
      <c r="C439" s="60"/>
      <c r="D439" s="61"/>
      <c r="E439" s="61"/>
      <c r="F439" s="94"/>
      <c r="G439" s="113"/>
      <c r="H439" s="113"/>
      <c r="I439" s="113"/>
      <c r="J439" s="113"/>
      <c r="K439" s="113"/>
      <c r="L439" s="113"/>
      <c r="M439" s="111"/>
      <c r="N439" s="92" t="str">
        <f t="shared" si="6"/>
        <v/>
      </c>
    </row>
    <row r="440" spans="1:14" s="52" customFormat="1" ht="12.75" x14ac:dyDescent="0.2">
      <c r="A440" s="75">
        <v>423</v>
      </c>
      <c r="B440" s="63"/>
      <c r="C440" s="60"/>
      <c r="D440" s="61"/>
      <c r="E440" s="61"/>
      <c r="F440" s="94"/>
      <c r="G440" s="113"/>
      <c r="H440" s="113"/>
      <c r="I440" s="113"/>
      <c r="J440" s="113"/>
      <c r="K440" s="113"/>
      <c r="L440" s="113"/>
      <c r="M440" s="111"/>
      <c r="N440" s="92" t="str">
        <f t="shared" si="6"/>
        <v/>
      </c>
    </row>
    <row r="441" spans="1:14" s="52" customFormat="1" ht="12.75" x14ac:dyDescent="0.2">
      <c r="A441" s="75">
        <v>424</v>
      </c>
      <c r="B441" s="63"/>
      <c r="C441" s="60"/>
      <c r="D441" s="61"/>
      <c r="E441" s="61"/>
      <c r="F441" s="94"/>
      <c r="G441" s="113"/>
      <c r="H441" s="113"/>
      <c r="I441" s="113"/>
      <c r="J441" s="113"/>
      <c r="K441" s="113"/>
      <c r="L441" s="113"/>
      <c r="M441" s="111"/>
      <c r="N441" s="92" t="str">
        <f t="shared" si="6"/>
        <v/>
      </c>
    </row>
    <row r="442" spans="1:14" s="52" customFormat="1" ht="12.75" x14ac:dyDescent="0.2">
      <c r="A442" s="75">
        <v>425</v>
      </c>
      <c r="B442" s="63"/>
      <c r="C442" s="60"/>
      <c r="D442" s="61"/>
      <c r="E442" s="61"/>
      <c r="F442" s="94"/>
      <c r="G442" s="113"/>
      <c r="H442" s="113"/>
      <c r="I442" s="113"/>
      <c r="J442" s="113"/>
      <c r="K442" s="113"/>
      <c r="L442" s="113"/>
      <c r="M442" s="111"/>
      <c r="N442" s="92" t="str">
        <f t="shared" si="6"/>
        <v/>
      </c>
    </row>
    <row r="443" spans="1:14" s="52" customFormat="1" ht="12.75" x14ac:dyDescent="0.2">
      <c r="A443" s="75">
        <v>426</v>
      </c>
      <c r="B443" s="63"/>
      <c r="C443" s="60"/>
      <c r="D443" s="61"/>
      <c r="E443" s="61"/>
      <c r="F443" s="94"/>
      <c r="G443" s="113"/>
      <c r="H443" s="113"/>
      <c r="I443" s="113"/>
      <c r="J443" s="113"/>
      <c r="K443" s="113"/>
      <c r="L443" s="113"/>
      <c r="M443" s="111"/>
      <c r="N443" s="92" t="str">
        <f t="shared" si="6"/>
        <v/>
      </c>
    </row>
    <row r="444" spans="1:14" s="52" customFormat="1" ht="12.75" x14ac:dyDescent="0.2">
      <c r="A444" s="75">
        <v>427</v>
      </c>
      <c r="B444" s="63"/>
      <c r="C444" s="60"/>
      <c r="D444" s="61"/>
      <c r="E444" s="61"/>
      <c r="F444" s="94"/>
      <c r="G444" s="113"/>
      <c r="H444" s="113"/>
      <c r="I444" s="113"/>
      <c r="J444" s="113"/>
      <c r="K444" s="113"/>
      <c r="L444" s="113"/>
      <c r="M444" s="111"/>
      <c r="N444" s="92" t="str">
        <f t="shared" si="6"/>
        <v/>
      </c>
    </row>
    <row r="445" spans="1:14" s="52" customFormat="1" ht="12.75" x14ac:dyDescent="0.2">
      <c r="A445" s="75">
        <v>428</v>
      </c>
      <c r="B445" s="63"/>
      <c r="C445" s="60"/>
      <c r="D445" s="61"/>
      <c r="E445" s="61"/>
      <c r="F445" s="94"/>
      <c r="G445" s="113"/>
      <c r="H445" s="113"/>
      <c r="I445" s="113"/>
      <c r="J445" s="113"/>
      <c r="K445" s="113"/>
      <c r="L445" s="113"/>
      <c r="M445" s="111"/>
      <c r="N445" s="92" t="str">
        <f t="shared" si="6"/>
        <v/>
      </c>
    </row>
    <row r="446" spans="1:14" s="52" customFormat="1" ht="12.75" x14ac:dyDescent="0.2">
      <c r="A446" s="75">
        <v>429</v>
      </c>
      <c r="B446" s="63"/>
      <c r="C446" s="60"/>
      <c r="D446" s="61"/>
      <c r="E446" s="61"/>
      <c r="F446" s="94"/>
      <c r="G446" s="113"/>
      <c r="H446" s="113"/>
      <c r="I446" s="113"/>
      <c r="J446" s="113"/>
      <c r="K446" s="113"/>
      <c r="L446" s="113"/>
      <c r="M446" s="111"/>
      <c r="N446" s="92" t="str">
        <f t="shared" si="6"/>
        <v/>
      </c>
    </row>
    <row r="447" spans="1:14" s="52" customFormat="1" ht="12.75" x14ac:dyDescent="0.2">
      <c r="A447" s="75">
        <v>430</v>
      </c>
      <c r="B447" s="63"/>
      <c r="C447" s="60"/>
      <c r="D447" s="61"/>
      <c r="E447" s="61"/>
      <c r="F447" s="94"/>
      <c r="G447" s="113"/>
      <c r="H447" s="113"/>
      <c r="I447" s="113"/>
      <c r="J447" s="113"/>
      <c r="K447" s="113"/>
      <c r="L447" s="113"/>
      <c r="M447" s="111"/>
      <c r="N447" s="92" t="str">
        <f t="shared" si="6"/>
        <v/>
      </c>
    </row>
    <row r="448" spans="1:14" s="52" customFormat="1" ht="12.75" x14ac:dyDescent="0.2">
      <c r="A448" s="75">
        <v>431</v>
      </c>
      <c r="B448" s="63"/>
      <c r="C448" s="60"/>
      <c r="D448" s="61"/>
      <c r="E448" s="61"/>
      <c r="F448" s="94"/>
      <c r="G448" s="113"/>
      <c r="H448" s="113"/>
      <c r="I448" s="113"/>
      <c r="J448" s="113"/>
      <c r="K448" s="113"/>
      <c r="L448" s="113"/>
      <c r="M448" s="111"/>
      <c r="N448" s="92" t="str">
        <f t="shared" si="6"/>
        <v/>
      </c>
    </row>
    <row r="449" spans="1:14" s="52" customFormat="1" ht="12.75" x14ac:dyDescent="0.2">
      <c r="A449" s="75">
        <v>432</v>
      </c>
      <c r="B449" s="63"/>
      <c r="C449" s="60"/>
      <c r="D449" s="61"/>
      <c r="E449" s="61"/>
      <c r="F449" s="94"/>
      <c r="G449" s="113"/>
      <c r="H449" s="113"/>
      <c r="I449" s="113"/>
      <c r="J449" s="113"/>
      <c r="K449" s="113"/>
      <c r="L449" s="113"/>
      <c r="M449" s="111"/>
      <c r="N449" s="92" t="str">
        <f t="shared" si="6"/>
        <v/>
      </c>
    </row>
    <row r="450" spans="1:14" s="52" customFormat="1" ht="12.75" x14ac:dyDescent="0.2">
      <c r="A450" s="75">
        <v>433</v>
      </c>
      <c r="B450" s="63"/>
      <c r="C450" s="60"/>
      <c r="D450" s="61"/>
      <c r="E450" s="61"/>
      <c r="F450" s="94"/>
      <c r="G450" s="113"/>
      <c r="H450" s="113"/>
      <c r="I450" s="113"/>
      <c r="J450" s="113"/>
      <c r="K450" s="113"/>
      <c r="L450" s="113"/>
      <c r="M450" s="111"/>
      <c r="N450" s="92" t="str">
        <f t="shared" si="6"/>
        <v/>
      </c>
    </row>
    <row r="451" spans="1:14" s="52" customFormat="1" ht="12.75" x14ac:dyDescent="0.2">
      <c r="A451" s="75">
        <v>434</v>
      </c>
      <c r="B451" s="63"/>
      <c r="C451" s="60"/>
      <c r="D451" s="61"/>
      <c r="E451" s="61"/>
      <c r="F451" s="94"/>
      <c r="G451" s="113"/>
      <c r="H451" s="113"/>
      <c r="I451" s="113"/>
      <c r="J451" s="113"/>
      <c r="K451" s="113"/>
      <c r="L451" s="113"/>
      <c r="M451" s="111"/>
      <c r="N451" s="92" t="str">
        <f t="shared" si="6"/>
        <v/>
      </c>
    </row>
    <row r="452" spans="1:14" s="52" customFormat="1" ht="12.75" x14ac:dyDescent="0.2">
      <c r="A452" s="75">
        <v>435</v>
      </c>
      <c r="B452" s="63"/>
      <c r="C452" s="60"/>
      <c r="D452" s="61"/>
      <c r="E452" s="61"/>
      <c r="F452" s="94"/>
      <c r="G452" s="113"/>
      <c r="H452" s="113"/>
      <c r="I452" s="113"/>
      <c r="J452" s="113"/>
      <c r="K452" s="113"/>
      <c r="L452" s="113"/>
      <c r="M452" s="111"/>
      <c r="N452" s="92" t="str">
        <f t="shared" si="6"/>
        <v/>
      </c>
    </row>
    <row r="453" spans="1:14" s="52" customFormat="1" ht="12.75" x14ac:dyDescent="0.2">
      <c r="A453" s="75">
        <v>436</v>
      </c>
      <c r="B453" s="63"/>
      <c r="C453" s="60"/>
      <c r="D453" s="61"/>
      <c r="E453" s="61"/>
      <c r="F453" s="94"/>
      <c r="G453" s="113"/>
      <c r="H453" s="113"/>
      <c r="I453" s="113"/>
      <c r="J453" s="113"/>
      <c r="K453" s="113"/>
      <c r="L453" s="113"/>
      <c r="M453" s="111"/>
      <c r="N453" s="92" t="str">
        <f t="shared" si="6"/>
        <v/>
      </c>
    </row>
    <row r="454" spans="1:14" s="52" customFormat="1" ht="12.75" x14ac:dyDescent="0.2">
      <c r="A454" s="75">
        <v>437</v>
      </c>
      <c r="B454" s="63"/>
      <c r="C454" s="60"/>
      <c r="D454" s="61"/>
      <c r="E454" s="61"/>
      <c r="F454" s="94"/>
      <c r="G454" s="113"/>
      <c r="H454" s="113"/>
      <c r="I454" s="113"/>
      <c r="J454" s="113"/>
      <c r="K454" s="113"/>
      <c r="L454" s="113"/>
      <c r="M454" s="111"/>
      <c r="N454" s="92" t="str">
        <f t="shared" si="6"/>
        <v/>
      </c>
    </row>
    <row r="455" spans="1:14" s="52" customFormat="1" ht="12.75" x14ac:dyDescent="0.2">
      <c r="A455" s="75">
        <v>438</v>
      </c>
      <c r="B455" s="63"/>
      <c r="C455" s="60"/>
      <c r="D455" s="61"/>
      <c r="E455" s="61"/>
      <c r="F455" s="94"/>
      <c r="G455" s="113"/>
      <c r="H455" s="113"/>
      <c r="I455" s="113"/>
      <c r="J455" s="113"/>
      <c r="K455" s="113"/>
      <c r="L455" s="113"/>
      <c r="M455" s="111"/>
      <c r="N455" s="92" t="str">
        <f t="shared" si="6"/>
        <v/>
      </c>
    </row>
    <row r="456" spans="1:14" s="52" customFormat="1" ht="12.75" x14ac:dyDescent="0.2">
      <c r="A456" s="75">
        <v>439</v>
      </c>
      <c r="B456" s="63"/>
      <c r="C456" s="60"/>
      <c r="D456" s="61"/>
      <c r="E456" s="61"/>
      <c r="F456" s="94"/>
      <c r="G456" s="113"/>
      <c r="H456" s="113"/>
      <c r="I456" s="113"/>
      <c r="J456" s="113"/>
      <c r="K456" s="113"/>
      <c r="L456" s="113"/>
      <c r="M456" s="111"/>
      <c r="N456" s="92" t="str">
        <f t="shared" si="6"/>
        <v/>
      </c>
    </row>
    <row r="457" spans="1:14" s="52" customFormat="1" ht="12.75" x14ac:dyDescent="0.2">
      <c r="A457" s="75">
        <v>440</v>
      </c>
      <c r="B457" s="63"/>
      <c r="C457" s="60"/>
      <c r="D457" s="61"/>
      <c r="E457" s="61"/>
      <c r="F457" s="94"/>
      <c r="G457" s="113"/>
      <c r="H457" s="113"/>
      <c r="I457" s="113"/>
      <c r="J457" s="113"/>
      <c r="K457" s="113"/>
      <c r="L457" s="113"/>
      <c r="M457" s="111"/>
      <c r="N457" s="92" t="str">
        <f t="shared" si="6"/>
        <v/>
      </c>
    </row>
    <row r="458" spans="1:14" s="52" customFormat="1" ht="12.75" x14ac:dyDescent="0.2">
      <c r="A458" s="75">
        <v>441</v>
      </c>
      <c r="B458" s="63"/>
      <c r="C458" s="60"/>
      <c r="D458" s="61"/>
      <c r="E458" s="61"/>
      <c r="F458" s="94"/>
      <c r="G458" s="113"/>
      <c r="H458" s="113"/>
      <c r="I458" s="113"/>
      <c r="J458" s="113"/>
      <c r="K458" s="113"/>
      <c r="L458" s="113"/>
      <c r="M458" s="111"/>
      <c r="N458" s="92" t="str">
        <f t="shared" si="6"/>
        <v/>
      </c>
    </row>
    <row r="459" spans="1:14" s="52" customFormat="1" ht="12.75" x14ac:dyDescent="0.2">
      <c r="A459" s="75">
        <v>442</v>
      </c>
      <c r="B459" s="63"/>
      <c r="C459" s="60"/>
      <c r="D459" s="61"/>
      <c r="E459" s="61"/>
      <c r="F459" s="94"/>
      <c r="G459" s="113"/>
      <c r="H459" s="113"/>
      <c r="I459" s="113"/>
      <c r="J459" s="113"/>
      <c r="K459" s="113"/>
      <c r="L459" s="113"/>
      <c r="M459" s="111"/>
      <c r="N459" s="92" t="str">
        <f t="shared" si="6"/>
        <v/>
      </c>
    </row>
    <row r="460" spans="1:14" s="52" customFormat="1" ht="12.75" x14ac:dyDescent="0.2">
      <c r="A460" s="75">
        <v>443</v>
      </c>
      <c r="B460" s="63"/>
      <c r="C460" s="60"/>
      <c r="D460" s="61"/>
      <c r="E460" s="61"/>
      <c r="F460" s="94"/>
      <c r="G460" s="113"/>
      <c r="H460" s="113"/>
      <c r="I460" s="113"/>
      <c r="J460" s="113"/>
      <c r="K460" s="113"/>
      <c r="L460" s="113"/>
      <c r="M460" s="111"/>
      <c r="N460" s="92" t="str">
        <f t="shared" si="6"/>
        <v/>
      </c>
    </row>
    <row r="461" spans="1:14" s="52" customFormat="1" ht="12.75" x14ac:dyDescent="0.2">
      <c r="A461" s="75">
        <v>444</v>
      </c>
      <c r="B461" s="63"/>
      <c r="C461" s="60"/>
      <c r="D461" s="61"/>
      <c r="E461" s="61"/>
      <c r="F461" s="94"/>
      <c r="G461" s="113"/>
      <c r="H461" s="113"/>
      <c r="I461" s="113"/>
      <c r="J461" s="113"/>
      <c r="K461" s="113"/>
      <c r="L461" s="113"/>
      <c r="M461" s="111"/>
      <c r="N461" s="92" t="str">
        <f t="shared" si="6"/>
        <v/>
      </c>
    </row>
    <row r="462" spans="1:14" s="52" customFormat="1" ht="12.75" x14ac:dyDescent="0.2">
      <c r="A462" s="75">
        <v>445</v>
      </c>
      <c r="B462" s="63"/>
      <c r="C462" s="60"/>
      <c r="D462" s="61"/>
      <c r="E462" s="61"/>
      <c r="F462" s="94"/>
      <c r="G462" s="113"/>
      <c r="H462" s="113"/>
      <c r="I462" s="113"/>
      <c r="J462" s="113"/>
      <c r="K462" s="113"/>
      <c r="L462" s="113"/>
      <c r="M462" s="111"/>
      <c r="N462" s="92" t="str">
        <f t="shared" si="6"/>
        <v/>
      </c>
    </row>
    <row r="463" spans="1:14" s="52" customFormat="1" ht="12.75" x14ac:dyDescent="0.2">
      <c r="A463" s="75">
        <v>446</v>
      </c>
      <c r="B463" s="63"/>
      <c r="C463" s="60"/>
      <c r="D463" s="61"/>
      <c r="E463" s="61"/>
      <c r="F463" s="94"/>
      <c r="G463" s="113"/>
      <c r="H463" s="113"/>
      <c r="I463" s="113"/>
      <c r="J463" s="113"/>
      <c r="K463" s="113"/>
      <c r="L463" s="113"/>
      <c r="M463" s="111"/>
      <c r="N463" s="92" t="str">
        <f t="shared" si="6"/>
        <v/>
      </c>
    </row>
    <row r="464" spans="1:14" s="52" customFormat="1" ht="12.75" x14ac:dyDescent="0.2">
      <c r="A464" s="75">
        <v>447</v>
      </c>
      <c r="B464" s="63"/>
      <c r="C464" s="60"/>
      <c r="D464" s="61"/>
      <c r="E464" s="61"/>
      <c r="F464" s="94"/>
      <c r="G464" s="113"/>
      <c r="H464" s="113"/>
      <c r="I464" s="113"/>
      <c r="J464" s="113"/>
      <c r="K464" s="113"/>
      <c r="L464" s="113"/>
      <c r="M464" s="111"/>
      <c r="N464" s="92" t="str">
        <f t="shared" si="6"/>
        <v/>
      </c>
    </row>
    <row r="465" spans="1:14" s="52" customFormat="1" ht="12.75" x14ac:dyDescent="0.2">
      <c r="A465" s="75">
        <v>448</v>
      </c>
      <c r="B465" s="63"/>
      <c r="C465" s="60"/>
      <c r="D465" s="61"/>
      <c r="E465" s="61"/>
      <c r="F465" s="94"/>
      <c r="G465" s="113"/>
      <c r="H465" s="113"/>
      <c r="I465" s="113"/>
      <c r="J465" s="113"/>
      <c r="K465" s="113"/>
      <c r="L465" s="113"/>
      <c r="M465" s="111"/>
      <c r="N465" s="92" t="str">
        <f t="shared" si="6"/>
        <v/>
      </c>
    </row>
    <row r="466" spans="1:14" s="52" customFormat="1" ht="12.75" x14ac:dyDescent="0.2">
      <c r="A466" s="75">
        <v>449</v>
      </c>
      <c r="B466" s="63"/>
      <c r="C466" s="60"/>
      <c r="D466" s="61"/>
      <c r="E466" s="61"/>
      <c r="F466" s="94"/>
      <c r="G466" s="113"/>
      <c r="H466" s="113"/>
      <c r="I466" s="113"/>
      <c r="J466" s="113"/>
      <c r="K466" s="113"/>
      <c r="L466" s="113"/>
      <c r="M466" s="111"/>
      <c r="N466" s="92" t="str">
        <f t="shared" ref="N466:N529" si="7">IF(B466="","",IF(OR(F466&gt;14,G466&gt;14,H466&gt;14,I466&gt;14,M466&gt;14),"Eligible","Not Eligible"))</f>
        <v/>
      </c>
    </row>
    <row r="467" spans="1:14" s="52" customFormat="1" ht="12.75" x14ac:dyDescent="0.2">
      <c r="A467" s="75">
        <v>450</v>
      </c>
      <c r="B467" s="63"/>
      <c r="C467" s="60"/>
      <c r="D467" s="61"/>
      <c r="E467" s="61"/>
      <c r="F467" s="94"/>
      <c r="G467" s="113"/>
      <c r="H467" s="113"/>
      <c r="I467" s="113"/>
      <c r="J467" s="113"/>
      <c r="K467" s="113"/>
      <c r="L467" s="113"/>
      <c r="M467" s="111"/>
      <c r="N467" s="92" t="str">
        <f t="shared" si="7"/>
        <v/>
      </c>
    </row>
    <row r="468" spans="1:14" s="52" customFormat="1" ht="12.75" x14ac:dyDescent="0.2">
      <c r="A468" s="75">
        <v>451</v>
      </c>
      <c r="B468" s="63"/>
      <c r="C468" s="60"/>
      <c r="D468" s="61"/>
      <c r="E468" s="61"/>
      <c r="F468" s="94"/>
      <c r="G468" s="113"/>
      <c r="H468" s="113"/>
      <c r="I468" s="113"/>
      <c r="J468" s="113"/>
      <c r="K468" s="113"/>
      <c r="L468" s="113"/>
      <c r="M468" s="111"/>
      <c r="N468" s="92" t="str">
        <f t="shared" si="7"/>
        <v/>
      </c>
    </row>
    <row r="469" spans="1:14" s="52" customFormat="1" ht="12.75" x14ac:dyDescent="0.2">
      <c r="A469" s="75">
        <v>452</v>
      </c>
      <c r="B469" s="63"/>
      <c r="C469" s="60"/>
      <c r="D469" s="61"/>
      <c r="E469" s="61"/>
      <c r="F469" s="94"/>
      <c r="G469" s="113"/>
      <c r="H469" s="113"/>
      <c r="I469" s="113"/>
      <c r="J469" s="113"/>
      <c r="K469" s="113"/>
      <c r="L469" s="113"/>
      <c r="M469" s="111"/>
      <c r="N469" s="92" t="str">
        <f t="shared" si="7"/>
        <v/>
      </c>
    </row>
    <row r="470" spans="1:14" s="52" customFormat="1" ht="12.75" x14ac:dyDescent="0.2">
      <c r="A470" s="75">
        <v>453</v>
      </c>
      <c r="B470" s="63"/>
      <c r="C470" s="60"/>
      <c r="D470" s="61"/>
      <c r="E470" s="61"/>
      <c r="F470" s="94"/>
      <c r="G470" s="113"/>
      <c r="H470" s="113"/>
      <c r="I470" s="113"/>
      <c r="J470" s="113"/>
      <c r="K470" s="113"/>
      <c r="L470" s="113"/>
      <c r="M470" s="111"/>
      <c r="N470" s="92" t="str">
        <f t="shared" si="7"/>
        <v/>
      </c>
    </row>
    <row r="471" spans="1:14" s="52" customFormat="1" ht="12.75" x14ac:dyDescent="0.2">
      <c r="A471" s="75">
        <v>454</v>
      </c>
      <c r="B471" s="63"/>
      <c r="C471" s="60"/>
      <c r="D471" s="61"/>
      <c r="E471" s="61"/>
      <c r="F471" s="94"/>
      <c r="G471" s="113"/>
      <c r="H471" s="113"/>
      <c r="I471" s="113"/>
      <c r="J471" s="113"/>
      <c r="K471" s="113"/>
      <c r="L471" s="113"/>
      <c r="M471" s="111"/>
      <c r="N471" s="92" t="str">
        <f t="shared" si="7"/>
        <v/>
      </c>
    </row>
    <row r="472" spans="1:14" s="52" customFormat="1" ht="12.75" x14ac:dyDescent="0.2">
      <c r="A472" s="75">
        <v>455</v>
      </c>
      <c r="B472" s="63"/>
      <c r="C472" s="60"/>
      <c r="D472" s="61"/>
      <c r="E472" s="61"/>
      <c r="F472" s="94"/>
      <c r="G472" s="113"/>
      <c r="H472" s="113"/>
      <c r="I472" s="113"/>
      <c r="J472" s="113"/>
      <c r="K472" s="113"/>
      <c r="L472" s="113"/>
      <c r="M472" s="111"/>
      <c r="N472" s="92" t="str">
        <f t="shared" si="7"/>
        <v/>
      </c>
    </row>
    <row r="473" spans="1:14" s="52" customFormat="1" ht="12.75" x14ac:dyDescent="0.2">
      <c r="A473" s="75">
        <v>456</v>
      </c>
      <c r="B473" s="63"/>
      <c r="C473" s="60"/>
      <c r="D473" s="61"/>
      <c r="E473" s="61"/>
      <c r="F473" s="94"/>
      <c r="G473" s="113"/>
      <c r="H473" s="113"/>
      <c r="I473" s="113"/>
      <c r="J473" s="113"/>
      <c r="K473" s="113"/>
      <c r="L473" s="113"/>
      <c r="M473" s="111"/>
      <c r="N473" s="92" t="str">
        <f t="shared" si="7"/>
        <v/>
      </c>
    </row>
    <row r="474" spans="1:14" s="52" customFormat="1" ht="12.75" x14ac:dyDescent="0.2">
      <c r="A474" s="75">
        <v>457</v>
      </c>
      <c r="B474" s="63"/>
      <c r="C474" s="60"/>
      <c r="D474" s="61"/>
      <c r="E474" s="61"/>
      <c r="F474" s="94"/>
      <c r="G474" s="113"/>
      <c r="H474" s="113"/>
      <c r="I474" s="113"/>
      <c r="J474" s="113"/>
      <c r="K474" s="113"/>
      <c r="L474" s="113"/>
      <c r="M474" s="111"/>
      <c r="N474" s="92" t="str">
        <f t="shared" si="7"/>
        <v/>
      </c>
    </row>
    <row r="475" spans="1:14" s="52" customFormat="1" ht="12.75" x14ac:dyDescent="0.2">
      <c r="A475" s="75">
        <v>458</v>
      </c>
      <c r="B475" s="63"/>
      <c r="C475" s="60"/>
      <c r="D475" s="61"/>
      <c r="E475" s="61"/>
      <c r="F475" s="94"/>
      <c r="G475" s="113"/>
      <c r="H475" s="113"/>
      <c r="I475" s="113"/>
      <c r="J475" s="113"/>
      <c r="K475" s="113"/>
      <c r="L475" s="113"/>
      <c r="M475" s="111"/>
      <c r="N475" s="92" t="str">
        <f t="shared" si="7"/>
        <v/>
      </c>
    </row>
    <row r="476" spans="1:14" s="52" customFormat="1" ht="12.75" x14ac:dyDescent="0.2">
      <c r="A476" s="75">
        <v>459</v>
      </c>
      <c r="B476" s="63"/>
      <c r="C476" s="60"/>
      <c r="D476" s="61"/>
      <c r="E476" s="61"/>
      <c r="F476" s="94"/>
      <c r="G476" s="113"/>
      <c r="H476" s="113"/>
      <c r="I476" s="113"/>
      <c r="J476" s="113"/>
      <c r="K476" s="113"/>
      <c r="L476" s="113"/>
      <c r="M476" s="111"/>
      <c r="N476" s="92" t="str">
        <f t="shared" si="7"/>
        <v/>
      </c>
    </row>
    <row r="477" spans="1:14" s="52" customFormat="1" ht="12.75" x14ac:dyDescent="0.2">
      <c r="A477" s="75">
        <v>460</v>
      </c>
      <c r="B477" s="63"/>
      <c r="C477" s="60"/>
      <c r="D477" s="61"/>
      <c r="E477" s="61"/>
      <c r="F477" s="94"/>
      <c r="G477" s="113"/>
      <c r="H477" s="113"/>
      <c r="I477" s="113"/>
      <c r="J477" s="113"/>
      <c r="K477" s="113"/>
      <c r="L477" s="113"/>
      <c r="M477" s="111"/>
      <c r="N477" s="92" t="str">
        <f t="shared" si="7"/>
        <v/>
      </c>
    </row>
    <row r="478" spans="1:14" s="52" customFormat="1" ht="12.75" x14ac:dyDescent="0.2">
      <c r="A478" s="75">
        <v>461</v>
      </c>
      <c r="B478" s="63"/>
      <c r="C478" s="60"/>
      <c r="D478" s="61"/>
      <c r="E478" s="61"/>
      <c r="F478" s="94"/>
      <c r="G478" s="113"/>
      <c r="H478" s="113"/>
      <c r="I478" s="113"/>
      <c r="J478" s="113"/>
      <c r="K478" s="113"/>
      <c r="L478" s="113"/>
      <c r="M478" s="111"/>
      <c r="N478" s="92" t="str">
        <f t="shared" si="7"/>
        <v/>
      </c>
    </row>
    <row r="479" spans="1:14" s="52" customFormat="1" ht="12.75" x14ac:dyDescent="0.2">
      <c r="A479" s="75">
        <v>462</v>
      </c>
      <c r="B479" s="63"/>
      <c r="C479" s="60"/>
      <c r="D479" s="61"/>
      <c r="E479" s="61"/>
      <c r="F479" s="94"/>
      <c r="G479" s="113"/>
      <c r="H479" s="113"/>
      <c r="I479" s="113"/>
      <c r="J479" s="113"/>
      <c r="K479" s="113"/>
      <c r="L479" s="113"/>
      <c r="M479" s="111"/>
      <c r="N479" s="92" t="str">
        <f t="shared" si="7"/>
        <v/>
      </c>
    </row>
    <row r="480" spans="1:14" s="52" customFormat="1" ht="12.75" x14ac:dyDescent="0.2">
      <c r="A480" s="75">
        <v>463</v>
      </c>
      <c r="B480" s="63"/>
      <c r="C480" s="60"/>
      <c r="D480" s="61"/>
      <c r="E480" s="61"/>
      <c r="F480" s="94"/>
      <c r="G480" s="113"/>
      <c r="H480" s="113"/>
      <c r="I480" s="113"/>
      <c r="J480" s="113"/>
      <c r="K480" s="113"/>
      <c r="L480" s="113"/>
      <c r="M480" s="111"/>
      <c r="N480" s="92" t="str">
        <f t="shared" si="7"/>
        <v/>
      </c>
    </row>
    <row r="481" spans="1:14" s="52" customFormat="1" ht="12.75" x14ac:dyDescent="0.2">
      <c r="A481" s="75">
        <v>464</v>
      </c>
      <c r="B481" s="63"/>
      <c r="C481" s="60"/>
      <c r="D481" s="61"/>
      <c r="E481" s="61"/>
      <c r="F481" s="94"/>
      <c r="G481" s="113"/>
      <c r="H481" s="113"/>
      <c r="I481" s="113"/>
      <c r="J481" s="113"/>
      <c r="K481" s="113"/>
      <c r="L481" s="113"/>
      <c r="M481" s="111"/>
      <c r="N481" s="92" t="str">
        <f t="shared" si="7"/>
        <v/>
      </c>
    </row>
    <row r="482" spans="1:14" s="52" customFormat="1" ht="12.75" x14ac:dyDescent="0.2">
      <c r="A482" s="75">
        <v>465</v>
      </c>
      <c r="B482" s="63"/>
      <c r="C482" s="60"/>
      <c r="D482" s="61"/>
      <c r="E482" s="61"/>
      <c r="F482" s="94"/>
      <c r="G482" s="113"/>
      <c r="H482" s="113"/>
      <c r="I482" s="113"/>
      <c r="J482" s="113"/>
      <c r="K482" s="113"/>
      <c r="L482" s="113"/>
      <c r="M482" s="111"/>
      <c r="N482" s="92" t="str">
        <f t="shared" si="7"/>
        <v/>
      </c>
    </row>
    <row r="483" spans="1:14" s="52" customFormat="1" ht="12.75" x14ac:dyDescent="0.2">
      <c r="A483" s="75">
        <v>466</v>
      </c>
      <c r="B483" s="63"/>
      <c r="C483" s="60"/>
      <c r="D483" s="61"/>
      <c r="E483" s="61"/>
      <c r="F483" s="94"/>
      <c r="G483" s="113"/>
      <c r="H483" s="113"/>
      <c r="I483" s="113"/>
      <c r="J483" s="113"/>
      <c r="K483" s="113"/>
      <c r="L483" s="113"/>
      <c r="M483" s="111"/>
      <c r="N483" s="92" t="str">
        <f t="shared" si="7"/>
        <v/>
      </c>
    </row>
    <row r="484" spans="1:14" s="52" customFormat="1" ht="12.75" x14ac:dyDescent="0.2">
      <c r="A484" s="75">
        <v>467</v>
      </c>
      <c r="B484" s="63"/>
      <c r="C484" s="60"/>
      <c r="D484" s="61"/>
      <c r="E484" s="61"/>
      <c r="F484" s="94"/>
      <c r="G484" s="113"/>
      <c r="H484" s="113"/>
      <c r="I484" s="113"/>
      <c r="J484" s="113"/>
      <c r="K484" s="113"/>
      <c r="L484" s="113"/>
      <c r="M484" s="111"/>
      <c r="N484" s="92" t="str">
        <f t="shared" si="7"/>
        <v/>
      </c>
    </row>
    <row r="485" spans="1:14" s="52" customFormat="1" ht="12.75" x14ac:dyDescent="0.2">
      <c r="A485" s="75">
        <v>468</v>
      </c>
      <c r="B485" s="63"/>
      <c r="C485" s="60"/>
      <c r="D485" s="61"/>
      <c r="E485" s="61"/>
      <c r="F485" s="94"/>
      <c r="G485" s="113"/>
      <c r="H485" s="113"/>
      <c r="I485" s="113"/>
      <c r="J485" s="113"/>
      <c r="K485" s="113"/>
      <c r="L485" s="113"/>
      <c r="M485" s="111"/>
      <c r="N485" s="92" t="str">
        <f t="shared" si="7"/>
        <v/>
      </c>
    </row>
    <row r="486" spans="1:14" s="52" customFormat="1" ht="12.75" x14ac:dyDescent="0.2">
      <c r="A486" s="75">
        <v>469</v>
      </c>
      <c r="B486" s="63"/>
      <c r="C486" s="60"/>
      <c r="D486" s="61"/>
      <c r="E486" s="61"/>
      <c r="F486" s="94"/>
      <c r="G486" s="113"/>
      <c r="H486" s="113"/>
      <c r="I486" s="113"/>
      <c r="J486" s="113"/>
      <c r="K486" s="113"/>
      <c r="L486" s="113"/>
      <c r="M486" s="111"/>
      <c r="N486" s="92" t="str">
        <f t="shared" si="7"/>
        <v/>
      </c>
    </row>
    <row r="487" spans="1:14" s="52" customFormat="1" ht="12.75" x14ac:dyDescent="0.2">
      <c r="A487" s="75">
        <v>470</v>
      </c>
      <c r="B487" s="63"/>
      <c r="C487" s="60"/>
      <c r="D487" s="61"/>
      <c r="E487" s="61"/>
      <c r="F487" s="94"/>
      <c r="G487" s="113"/>
      <c r="H487" s="113"/>
      <c r="I487" s="113"/>
      <c r="J487" s="113"/>
      <c r="K487" s="113"/>
      <c r="L487" s="113"/>
      <c r="M487" s="111"/>
      <c r="N487" s="92" t="str">
        <f t="shared" si="7"/>
        <v/>
      </c>
    </row>
    <row r="488" spans="1:14" s="52" customFormat="1" ht="12.75" x14ac:dyDescent="0.2">
      <c r="A488" s="75">
        <v>471</v>
      </c>
      <c r="B488" s="63"/>
      <c r="C488" s="60"/>
      <c r="D488" s="61"/>
      <c r="E488" s="61"/>
      <c r="F488" s="94"/>
      <c r="G488" s="113"/>
      <c r="H488" s="113"/>
      <c r="I488" s="113"/>
      <c r="J488" s="113"/>
      <c r="K488" s="113"/>
      <c r="L488" s="113"/>
      <c r="M488" s="111"/>
      <c r="N488" s="92" t="str">
        <f t="shared" si="7"/>
        <v/>
      </c>
    </row>
    <row r="489" spans="1:14" s="52" customFormat="1" ht="12.75" x14ac:dyDescent="0.2">
      <c r="A489" s="75">
        <v>472</v>
      </c>
      <c r="B489" s="63"/>
      <c r="C489" s="60"/>
      <c r="D489" s="61"/>
      <c r="E489" s="61"/>
      <c r="F489" s="94"/>
      <c r="G489" s="113"/>
      <c r="H489" s="113"/>
      <c r="I489" s="113"/>
      <c r="J489" s="113"/>
      <c r="K489" s="113"/>
      <c r="L489" s="113"/>
      <c r="M489" s="111"/>
      <c r="N489" s="92" t="str">
        <f t="shared" si="7"/>
        <v/>
      </c>
    </row>
    <row r="490" spans="1:14" s="52" customFormat="1" ht="12.75" x14ac:dyDescent="0.2">
      <c r="A490" s="75">
        <v>473</v>
      </c>
      <c r="B490" s="63"/>
      <c r="C490" s="60"/>
      <c r="D490" s="61"/>
      <c r="E490" s="61"/>
      <c r="F490" s="94"/>
      <c r="G490" s="113"/>
      <c r="H490" s="113"/>
      <c r="I490" s="113"/>
      <c r="J490" s="113"/>
      <c r="K490" s="113"/>
      <c r="L490" s="113"/>
      <c r="M490" s="111"/>
      <c r="N490" s="92" t="str">
        <f t="shared" si="7"/>
        <v/>
      </c>
    </row>
    <row r="491" spans="1:14" s="52" customFormat="1" ht="12.75" x14ac:dyDescent="0.2">
      <c r="A491" s="75">
        <v>474</v>
      </c>
      <c r="B491" s="63"/>
      <c r="C491" s="60"/>
      <c r="D491" s="61"/>
      <c r="E491" s="61"/>
      <c r="F491" s="94"/>
      <c r="G491" s="113"/>
      <c r="H491" s="113"/>
      <c r="I491" s="113"/>
      <c r="J491" s="113"/>
      <c r="K491" s="113"/>
      <c r="L491" s="113"/>
      <c r="M491" s="111"/>
      <c r="N491" s="92" t="str">
        <f t="shared" si="7"/>
        <v/>
      </c>
    </row>
    <row r="492" spans="1:14" s="52" customFormat="1" ht="12.75" x14ac:dyDescent="0.2">
      <c r="A492" s="75">
        <v>475</v>
      </c>
      <c r="B492" s="63"/>
      <c r="C492" s="60"/>
      <c r="D492" s="61"/>
      <c r="E492" s="61"/>
      <c r="F492" s="94"/>
      <c r="G492" s="113"/>
      <c r="H492" s="113"/>
      <c r="I492" s="113"/>
      <c r="J492" s="113"/>
      <c r="K492" s="113"/>
      <c r="L492" s="113"/>
      <c r="M492" s="111"/>
      <c r="N492" s="92" t="str">
        <f t="shared" si="7"/>
        <v/>
      </c>
    </row>
    <row r="493" spans="1:14" s="52" customFormat="1" ht="12.75" x14ac:dyDescent="0.2">
      <c r="A493" s="75">
        <v>476</v>
      </c>
      <c r="B493" s="63"/>
      <c r="C493" s="60"/>
      <c r="D493" s="61"/>
      <c r="E493" s="61"/>
      <c r="F493" s="94"/>
      <c r="G493" s="113"/>
      <c r="H493" s="113"/>
      <c r="I493" s="113"/>
      <c r="J493" s="113"/>
      <c r="K493" s="113"/>
      <c r="L493" s="113"/>
      <c r="M493" s="111"/>
      <c r="N493" s="92" t="str">
        <f t="shared" si="7"/>
        <v/>
      </c>
    </row>
    <row r="494" spans="1:14" s="52" customFormat="1" ht="12.75" x14ac:dyDescent="0.2">
      <c r="A494" s="75">
        <v>477</v>
      </c>
      <c r="B494" s="63"/>
      <c r="C494" s="60"/>
      <c r="D494" s="61"/>
      <c r="E494" s="61"/>
      <c r="F494" s="94"/>
      <c r="G494" s="113"/>
      <c r="H494" s="113"/>
      <c r="I494" s="113"/>
      <c r="J494" s="113"/>
      <c r="K494" s="113"/>
      <c r="L494" s="113"/>
      <c r="M494" s="111"/>
      <c r="N494" s="92" t="str">
        <f t="shared" si="7"/>
        <v/>
      </c>
    </row>
    <row r="495" spans="1:14" s="52" customFormat="1" ht="12.75" x14ac:dyDescent="0.2">
      <c r="A495" s="75">
        <v>478</v>
      </c>
      <c r="B495" s="63"/>
      <c r="C495" s="60"/>
      <c r="D495" s="61"/>
      <c r="E495" s="61"/>
      <c r="F495" s="94"/>
      <c r="G495" s="113"/>
      <c r="H495" s="113"/>
      <c r="I495" s="113"/>
      <c r="J495" s="113"/>
      <c r="K495" s="113"/>
      <c r="L495" s="113"/>
      <c r="M495" s="111"/>
      <c r="N495" s="92" t="str">
        <f t="shared" si="7"/>
        <v/>
      </c>
    </row>
    <row r="496" spans="1:14" s="52" customFormat="1" ht="12.75" x14ac:dyDescent="0.2">
      <c r="A496" s="75">
        <v>479</v>
      </c>
      <c r="B496" s="63"/>
      <c r="C496" s="60"/>
      <c r="D496" s="61"/>
      <c r="E496" s="61"/>
      <c r="F496" s="94"/>
      <c r="G496" s="113"/>
      <c r="H496" s="113"/>
      <c r="I496" s="113"/>
      <c r="J496" s="113"/>
      <c r="K496" s="113"/>
      <c r="L496" s="113"/>
      <c r="M496" s="111"/>
      <c r="N496" s="92" t="str">
        <f t="shared" si="7"/>
        <v/>
      </c>
    </row>
    <row r="497" spans="1:14" s="52" customFormat="1" ht="12.75" x14ac:dyDescent="0.2">
      <c r="A497" s="75">
        <v>480</v>
      </c>
      <c r="B497" s="63"/>
      <c r="C497" s="60"/>
      <c r="D497" s="61"/>
      <c r="E497" s="61"/>
      <c r="F497" s="94"/>
      <c r="G497" s="113"/>
      <c r="H497" s="113"/>
      <c r="I497" s="113"/>
      <c r="J497" s="113"/>
      <c r="K497" s="113"/>
      <c r="L497" s="113"/>
      <c r="M497" s="111"/>
      <c r="N497" s="92" t="str">
        <f t="shared" si="7"/>
        <v/>
      </c>
    </row>
    <row r="498" spans="1:14" s="52" customFormat="1" ht="12.75" x14ac:dyDescent="0.2">
      <c r="A498" s="75">
        <v>481</v>
      </c>
      <c r="B498" s="63"/>
      <c r="C498" s="60"/>
      <c r="D498" s="61"/>
      <c r="E498" s="61"/>
      <c r="F498" s="94"/>
      <c r="G498" s="113"/>
      <c r="H498" s="113"/>
      <c r="I498" s="113"/>
      <c r="J498" s="113"/>
      <c r="K498" s="113"/>
      <c r="L498" s="113"/>
      <c r="M498" s="111"/>
      <c r="N498" s="92" t="str">
        <f t="shared" si="7"/>
        <v/>
      </c>
    </row>
    <row r="499" spans="1:14" s="52" customFormat="1" ht="12.75" x14ac:dyDescent="0.2">
      <c r="A499" s="75">
        <v>482</v>
      </c>
      <c r="B499" s="63"/>
      <c r="C499" s="60"/>
      <c r="D499" s="61"/>
      <c r="E499" s="61"/>
      <c r="F499" s="94"/>
      <c r="G499" s="113"/>
      <c r="H499" s="113"/>
      <c r="I499" s="113"/>
      <c r="J499" s="113"/>
      <c r="K499" s="113"/>
      <c r="L499" s="113"/>
      <c r="M499" s="111"/>
      <c r="N499" s="92" t="str">
        <f t="shared" si="7"/>
        <v/>
      </c>
    </row>
    <row r="500" spans="1:14" s="52" customFormat="1" ht="12.75" x14ac:dyDescent="0.2">
      <c r="A500" s="75">
        <v>483</v>
      </c>
      <c r="B500" s="63"/>
      <c r="C500" s="60"/>
      <c r="D500" s="61"/>
      <c r="E500" s="61"/>
      <c r="F500" s="94"/>
      <c r="G500" s="113"/>
      <c r="H500" s="113"/>
      <c r="I500" s="113"/>
      <c r="J500" s="113"/>
      <c r="K500" s="113"/>
      <c r="L500" s="113"/>
      <c r="M500" s="111"/>
      <c r="N500" s="92" t="str">
        <f t="shared" si="7"/>
        <v/>
      </c>
    </row>
    <row r="501" spans="1:14" s="52" customFormat="1" ht="12.75" x14ac:dyDescent="0.2">
      <c r="A501" s="75">
        <v>484</v>
      </c>
      <c r="B501" s="63"/>
      <c r="C501" s="60"/>
      <c r="D501" s="61"/>
      <c r="E501" s="61"/>
      <c r="F501" s="94"/>
      <c r="G501" s="113"/>
      <c r="H501" s="113"/>
      <c r="I501" s="113"/>
      <c r="J501" s="113"/>
      <c r="K501" s="113"/>
      <c r="L501" s="113"/>
      <c r="M501" s="111"/>
      <c r="N501" s="92" t="str">
        <f t="shared" si="7"/>
        <v/>
      </c>
    </row>
    <row r="502" spans="1:14" s="52" customFormat="1" ht="12.75" x14ac:dyDescent="0.2">
      <c r="A502" s="75">
        <v>485</v>
      </c>
      <c r="B502" s="63"/>
      <c r="C502" s="60"/>
      <c r="D502" s="61"/>
      <c r="E502" s="61"/>
      <c r="F502" s="94"/>
      <c r="G502" s="113"/>
      <c r="H502" s="113"/>
      <c r="I502" s="113"/>
      <c r="J502" s="113"/>
      <c r="K502" s="113"/>
      <c r="L502" s="113"/>
      <c r="M502" s="111"/>
      <c r="N502" s="92" t="str">
        <f t="shared" si="7"/>
        <v/>
      </c>
    </row>
    <row r="503" spans="1:14" s="52" customFormat="1" ht="12.75" x14ac:dyDescent="0.2">
      <c r="A503" s="75">
        <v>486</v>
      </c>
      <c r="B503" s="63"/>
      <c r="C503" s="60"/>
      <c r="D503" s="61"/>
      <c r="E503" s="61"/>
      <c r="F503" s="94"/>
      <c r="G503" s="113"/>
      <c r="H503" s="113"/>
      <c r="I503" s="113"/>
      <c r="J503" s="113"/>
      <c r="K503" s="113"/>
      <c r="L503" s="113"/>
      <c r="M503" s="111"/>
      <c r="N503" s="92" t="str">
        <f t="shared" si="7"/>
        <v/>
      </c>
    </row>
    <row r="504" spans="1:14" s="52" customFormat="1" ht="12.75" x14ac:dyDescent="0.2">
      <c r="A504" s="75">
        <v>487</v>
      </c>
      <c r="B504" s="63"/>
      <c r="C504" s="60"/>
      <c r="D504" s="61"/>
      <c r="E504" s="61"/>
      <c r="F504" s="94"/>
      <c r="G504" s="113"/>
      <c r="H504" s="113"/>
      <c r="I504" s="113"/>
      <c r="J504" s="113"/>
      <c r="K504" s="113"/>
      <c r="L504" s="113"/>
      <c r="M504" s="111"/>
      <c r="N504" s="92" t="str">
        <f t="shared" si="7"/>
        <v/>
      </c>
    </row>
    <row r="505" spans="1:14" s="52" customFormat="1" ht="12.75" x14ac:dyDescent="0.2">
      <c r="A505" s="75">
        <v>488</v>
      </c>
      <c r="B505" s="63"/>
      <c r="C505" s="60"/>
      <c r="D505" s="61"/>
      <c r="E505" s="61"/>
      <c r="F505" s="94"/>
      <c r="G505" s="113"/>
      <c r="H505" s="113"/>
      <c r="I505" s="113"/>
      <c r="J505" s="113"/>
      <c r="K505" s="113"/>
      <c r="L505" s="113"/>
      <c r="M505" s="111"/>
      <c r="N505" s="92" t="str">
        <f t="shared" si="7"/>
        <v/>
      </c>
    </row>
    <row r="506" spans="1:14" s="52" customFormat="1" ht="12.75" x14ac:dyDescent="0.2">
      <c r="A506" s="75">
        <v>489</v>
      </c>
      <c r="B506" s="63"/>
      <c r="C506" s="60"/>
      <c r="D506" s="61"/>
      <c r="E506" s="61"/>
      <c r="F506" s="94"/>
      <c r="G506" s="113"/>
      <c r="H506" s="113"/>
      <c r="I506" s="113"/>
      <c r="J506" s="113"/>
      <c r="K506" s="113"/>
      <c r="L506" s="113"/>
      <c r="M506" s="111"/>
      <c r="N506" s="92" t="str">
        <f t="shared" si="7"/>
        <v/>
      </c>
    </row>
    <row r="507" spans="1:14" s="52" customFormat="1" ht="12.75" x14ac:dyDescent="0.2">
      <c r="A507" s="75">
        <v>490</v>
      </c>
      <c r="B507" s="63"/>
      <c r="C507" s="60"/>
      <c r="D507" s="61"/>
      <c r="E507" s="61"/>
      <c r="F507" s="94"/>
      <c r="G507" s="113"/>
      <c r="H507" s="113"/>
      <c r="I507" s="113"/>
      <c r="J507" s="113"/>
      <c r="K507" s="113"/>
      <c r="L507" s="113"/>
      <c r="M507" s="111"/>
      <c r="N507" s="92" t="str">
        <f t="shared" si="7"/>
        <v/>
      </c>
    </row>
    <row r="508" spans="1:14" s="52" customFormat="1" ht="12.75" x14ac:dyDescent="0.2">
      <c r="A508" s="75">
        <v>491</v>
      </c>
      <c r="B508" s="63"/>
      <c r="C508" s="60"/>
      <c r="D508" s="61"/>
      <c r="E508" s="61"/>
      <c r="F508" s="94"/>
      <c r="G508" s="113"/>
      <c r="H508" s="113"/>
      <c r="I508" s="113"/>
      <c r="J508" s="113"/>
      <c r="K508" s="113"/>
      <c r="L508" s="113"/>
      <c r="M508" s="111"/>
      <c r="N508" s="92" t="str">
        <f t="shared" si="7"/>
        <v/>
      </c>
    </row>
    <row r="509" spans="1:14" s="52" customFormat="1" ht="12.75" x14ac:dyDescent="0.2">
      <c r="A509" s="75">
        <v>492</v>
      </c>
      <c r="B509" s="63"/>
      <c r="C509" s="60"/>
      <c r="D509" s="61"/>
      <c r="E509" s="61"/>
      <c r="F509" s="94"/>
      <c r="G509" s="113"/>
      <c r="H509" s="113"/>
      <c r="I509" s="113"/>
      <c r="J509" s="113"/>
      <c r="K509" s="113"/>
      <c r="L509" s="113"/>
      <c r="M509" s="111"/>
      <c r="N509" s="92" t="str">
        <f t="shared" si="7"/>
        <v/>
      </c>
    </row>
    <row r="510" spans="1:14" s="52" customFormat="1" ht="12.75" x14ac:dyDescent="0.2">
      <c r="A510" s="75">
        <v>493</v>
      </c>
      <c r="B510" s="63"/>
      <c r="C510" s="60"/>
      <c r="D510" s="61"/>
      <c r="E510" s="61"/>
      <c r="F510" s="94"/>
      <c r="G510" s="113"/>
      <c r="H510" s="113"/>
      <c r="I510" s="113"/>
      <c r="J510" s="113"/>
      <c r="K510" s="113"/>
      <c r="L510" s="113"/>
      <c r="M510" s="111"/>
      <c r="N510" s="92" t="str">
        <f t="shared" si="7"/>
        <v/>
      </c>
    </row>
    <row r="511" spans="1:14" s="52" customFormat="1" ht="12.75" x14ac:dyDescent="0.2">
      <c r="A511" s="75">
        <v>494</v>
      </c>
      <c r="B511" s="63"/>
      <c r="C511" s="60"/>
      <c r="D511" s="61"/>
      <c r="E511" s="61"/>
      <c r="F511" s="94"/>
      <c r="G511" s="113"/>
      <c r="H511" s="113"/>
      <c r="I511" s="113"/>
      <c r="J511" s="113"/>
      <c r="K511" s="113"/>
      <c r="L511" s="113"/>
      <c r="M511" s="111"/>
      <c r="N511" s="92" t="str">
        <f t="shared" si="7"/>
        <v/>
      </c>
    </row>
    <row r="512" spans="1:14" s="52" customFormat="1" ht="12.75" x14ac:dyDescent="0.2">
      <c r="A512" s="75">
        <v>495</v>
      </c>
      <c r="B512" s="63"/>
      <c r="C512" s="60"/>
      <c r="D512" s="61"/>
      <c r="E512" s="61"/>
      <c r="F512" s="94"/>
      <c r="G512" s="113"/>
      <c r="H512" s="113"/>
      <c r="I512" s="113"/>
      <c r="J512" s="113"/>
      <c r="K512" s="113"/>
      <c r="L512" s="113"/>
      <c r="M512" s="111"/>
      <c r="N512" s="92" t="str">
        <f t="shared" si="7"/>
        <v/>
      </c>
    </row>
    <row r="513" spans="1:14" s="52" customFormat="1" ht="12.75" x14ac:dyDescent="0.2">
      <c r="A513" s="75">
        <v>496</v>
      </c>
      <c r="B513" s="63"/>
      <c r="C513" s="60"/>
      <c r="D513" s="61"/>
      <c r="E513" s="61"/>
      <c r="F513" s="94"/>
      <c r="G513" s="113"/>
      <c r="H513" s="113"/>
      <c r="I513" s="113"/>
      <c r="J513" s="113"/>
      <c r="K513" s="113"/>
      <c r="L513" s="113"/>
      <c r="M513" s="111"/>
      <c r="N513" s="92" t="str">
        <f t="shared" si="7"/>
        <v/>
      </c>
    </row>
    <row r="514" spans="1:14" s="52" customFormat="1" ht="12.75" x14ac:dyDescent="0.2">
      <c r="A514" s="75">
        <v>497</v>
      </c>
      <c r="B514" s="63"/>
      <c r="C514" s="60"/>
      <c r="D514" s="61"/>
      <c r="E514" s="61"/>
      <c r="F514" s="94"/>
      <c r="G514" s="113"/>
      <c r="H514" s="113"/>
      <c r="I514" s="113"/>
      <c r="J514" s="113"/>
      <c r="K514" s="113"/>
      <c r="L514" s="113"/>
      <c r="M514" s="111"/>
      <c r="N514" s="92" t="str">
        <f t="shared" si="7"/>
        <v/>
      </c>
    </row>
    <row r="515" spans="1:14" s="52" customFormat="1" ht="12.75" x14ac:dyDescent="0.2">
      <c r="A515" s="75">
        <v>498</v>
      </c>
      <c r="B515" s="63"/>
      <c r="C515" s="60"/>
      <c r="D515" s="61"/>
      <c r="E515" s="61"/>
      <c r="F515" s="94"/>
      <c r="G515" s="113"/>
      <c r="H515" s="113"/>
      <c r="I515" s="113"/>
      <c r="J515" s="113"/>
      <c r="K515" s="113"/>
      <c r="L515" s="113"/>
      <c r="M515" s="111"/>
      <c r="N515" s="92" t="str">
        <f t="shared" si="7"/>
        <v/>
      </c>
    </row>
    <row r="516" spans="1:14" s="52" customFormat="1" ht="12.75" x14ac:dyDescent="0.2">
      <c r="A516" s="75">
        <v>499</v>
      </c>
      <c r="B516" s="63"/>
      <c r="C516" s="60"/>
      <c r="D516" s="61"/>
      <c r="E516" s="61"/>
      <c r="F516" s="94"/>
      <c r="G516" s="113"/>
      <c r="H516" s="113"/>
      <c r="I516" s="113"/>
      <c r="J516" s="113"/>
      <c r="K516" s="113"/>
      <c r="L516" s="113"/>
      <c r="M516" s="111"/>
      <c r="N516" s="92" t="str">
        <f t="shared" si="7"/>
        <v/>
      </c>
    </row>
    <row r="517" spans="1:14" s="52" customFormat="1" ht="12.75" x14ac:dyDescent="0.2">
      <c r="A517" s="75">
        <v>500</v>
      </c>
      <c r="B517" s="63"/>
      <c r="C517" s="60"/>
      <c r="D517" s="61"/>
      <c r="E517" s="61"/>
      <c r="F517" s="94"/>
      <c r="G517" s="113"/>
      <c r="H517" s="113"/>
      <c r="I517" s="113"/>
      <c r="J517" s="113"/>
      <c r="K517" s="113"/>
      <c r="L517" s="113"/>
      <c r="M517" s="111"/>
      <c r="N517" s="92" t="str">
        <f t="shared" si="7"/>
        <v/>
      </c>
    </row>
    <row r="518" spans="1:14" s="52" customFormat="1" ht="12.75" x14ac:dyDescent="0.2">
      <c r="A518" s="75">
        <v>501</v>
      </c>
      <c r="B518" s="63"/>
      <c r="C518" s="60"/>
      <c r="D518" s="61"/>
      <c r="E518" s="61"/>
      <c r="F518" s="94"/>
      <c r="G518" s="113"/>
      <c r="H518" s="113"/>
      <c r="I518" s="113"/>
      <c r="J518" s="113"/>
      <c r="K518" s="113"/>
      <c r="L518" s="113"/>
      <c r="M518" s="111"/>
      <c r="N518" s="92" t="str">
        <f t="shared" si="7"/>
        <v/>
      </c>
    </row>
    <row r="519" spans="1:14" s="52" customFormat="1" ht="12.75" x14ac:dyDescent="0.2">
      <c r="A519" s="75">
        <v>502</v>
      </c>
      <c r="B519" s="63"/>
      <c r="C519" s="60"/>
      <c r="D519" s="61"/>
      <c r="E519" s="61"/>
      <c r="F519" s="94"/>
      <c r="G519" s="113"/>
      <c r="H519" s="113"/>
      <c r="I519" s="113"/>
      <c r="J519" s="113"/>
      <c r="K519" s="113"/>
      <c r="L519" s="113"/>
      <c r="M519" s="111"/>
      <c r="N519" s="92" t="str">
        <f t="shared" si="7"/>
        <v/>
      </c>
    </row>
    <row r="520" spans="1:14" s="52" customFormat="1" ht="12.75" x14ac:dyDescent="0.2">
      <c r="A520" s="75">
        <v>503</v>
      </c>
      <c r="B520" s="63"/>
      <c r="C520" s="60"/>
      <c r="D520" s="61"/>
      <c r="E520" s="61"/>
      <c r="F520" s="94"/>
      <c r="G520" s="113"/>
      <c r="H520" s="113"/>
      <c r="I520" s="113"/>
      <c r="J520" s="113"/>
      <c r="K520" s="113"/>
      <c r="L520" s="113"/>
      <c r="M520" s="111"/>
      <c r="N520" s="92" t="str">
        <f t="shared" si="7"/>
        <v/>
      </c>
    </row>
    <row r="521" spans="1:14" s="52" customFormat="1" ht="12.75" x14ac:dyDescent="0.2">
      <c r="A521" s="75">
        <v>504</v>
      </c>
      <c r="B521" s="63"/>
      <c r="C521" s="60"/>
      <c r="D521" s="61"/>
      <c r="E521" s="61"/>
      <c r="F521" s="94"/>
      <c r="G521" s="113"/>
      <c r="H521" s="113"/>
      <c r="I521" s="113"/>
      <c r="J521" s="113"/>
      <c r="K521" s="113"/>
      <c r="L521" s="113"/>
      <c r="M521" s="111"/>
      <c r="N521" s="92" t="str">
        <f t="shared" si="7"/>
        <v/>
      </c>
    </row>
    <row r="522" spans="1:14" s="52" customFormat="1" ht="12.75" x14ac:dyDescent="0.2">
      <c r="A522" s="75">
        <v>505</v>
      </c>
      <c r="B522" s="63"/>
      <c r="C522" s="60"/>
      <c r="D522" s="61"/>
      <c r="E522" s="61"/>
      <c r="F522" s="94"/>
      <c r="G522" s="113"/>
      <c r="H522" s="113"/>
      <c r="I522" s="113"/>
      <c r="J522" s="113"/>
      <c r="K522" s="113"/>
      <c r="L522" s="113"/>
      <c r="M522" s="111"/>
      <c r="N522" s="92" t="str">
        <f t="shared" si="7"/>
        <v/>
      </c>
    </row>
    <row r="523" spans="1:14" s="52" customFormat="1" ht="12.75" x14ac:dyDescent="0.2">
      <c r="A523" s="75">
        <v>506</v>
      </c>
      <c r="B523" s="63"/>
      <c r="C523" s="60"/>
      <c r="D523" s="61"/>
      <c r="E523" s="61"/>
      <c r="F523" s="94"/>
      <c r="G523" s="113"/>
      <c r="H523" s="113"/>
      <c r="I523" s="113"/>
      <c r="J523" s="113"/>
      <c r="K523" s="113"/>
      <c r="L523" s="113"/>
      <c r="M523" s="111"/>
      <c r="N523" s="92" t="str">
        <f t="shared" si="7"/>
        <v/>
      </c>
    </row>
    <row r="524" spans="1:14" s="52" customFormat="1" ht="12.75" x14ac:dyDescent="0.2">
      <c r="A524" s="75">
        <v>507</v>
      </c>
      <c r="B524" s="63"/>
      <c r="C524" s="60"/>
      <c r="D524" s="61"/>
      <c r="E524" s="61"/>
      <c r="F524" s="94"/>
      <c r="G524" s="113"/>
      <c r="H524" s="113"/>
      <c r="I524" s="113"/>
      <c r="J524" s="113"/>
      <c r="K524" s="113"/>
      <c r="L524" s="113"/>
      <c r="M524" s="111"/>
      <c r="N524" s="92" t="str">
        <f t="shared" si="7"/>
        <v/>
      </c>
    </row>
    <row r="525" spans="1:14" s="52" customFormat="1" ht="12.75" x14ac:dyDescent="0.2">
      <c r="A525" s="75">
        <v>508</v>
      </c>
      <c r="B525" s="63"/>
      <c r="C525" s="60"/>
      <c r="D525" s="61"/>
      <c r="E525" s="61"/>
      <c r="F525" s="94"/>
      <c r="G525" s="113"/>
      <c r="H525" s="113"/>
      <c r="I525" s="113"/>
      <c r="J525" s="113"/>
      <c r="K525" s="113"/>
      <c r="L525" s="113"/>
      <c r="M525" s="111"/>
      <c r="N525" s="92" t="str">
        <f t="shared" si="7"/>
        <v/>
      </c>
    </row>
    <row r="526" spans="1:14" s="52" customFormat="1" ht="12.75" x14ac:dyDescent="0.2">
      <c r="A526" s="75">
        <v>509</v>
      </c>
      <c r="B526" s="63"/>
      <c r="C526" s="60"/>
      <c r="D526" s="61"/>
      <c r="E526" s="61"/>
      <c r="F526" s="94"/>
      <c r="G526" s="113"/>
      <c r="H526" s="113"/>
      <c r="I526" s="113"/>
      <c r="J526" s="113"/>
      <c r="K526" s="113"/>
      <c r="L526" s="113"/>
      <c r="M526" s="111"/>
      <c r="N526" s="92" t="str">
        <f t="shared" si="7"/>
        <v/>
      </c>
    </row>
    <row r="527" spans="1:14" s="52" customFormat="1" ht="12.75" x14ac:dyDescent="0.2">
      <c r="A527" s="75">
        <v>510</v>
      </c>
      <c r="B527" s="63"/>
      <c r="C527" s="60"/>
      <c r="D527" s="61"/>
      <c r="E527" s="61"/>
      <c r="F527" s="94"/>
      <c r="G527" s="113"/>
      <c r="H527" s="113"/>
      <c r="I527" s="113"/>
      <c r="J527" s="113"/>
      <c r="K527" s="113"/>
      <c r="L527" s="113"/>
      <c r="M527" s="111"/>
      <c r="N527" s="92" t="str">
        <f t="shared" si="7"/>
        <v/>
      </c>
    </row>
    <row r="528" spans="1:14" s="52" customFormat="1" ht="12.75" x14ac:dyDescent="0.2">
      <c r="A528" s="75">
        <v>511</v>
      </c>
      <c r="B528" s="63"/>
      <c r="C528" s="60"/>
      <c r="D528" s="61"/>
      <c r="E528" s="61"/>
      <c r="F528" s="94"/>
      <c r="G528" s="113"/>
      <c r="H528" s="113"/>
      <c r="I528" s="113"/>
      <c r="J528" s="113"/>
      <c r="K528" s="113"/>
      <c r="L528" s="113"/>
      <c r="M528" s="111"/>
      <c r="N528" s="92" t="str">
        <f t="shared" si="7"/>
        <v/>
      </c>
    </row>
    <row r="529" spans="1:14" s="52" customFormat="1" ht="12.75" x14ac:dyDescent="0.2">
      <c r="A529" s="75">
        <v>512</v>
      </c>
      <c r="B529" s="63"/>
      <c r="C529" s="60"/>
      <c r="D529" s="61"/>
      <c r="E529" s="61"/>
      <c r="F529" s="94"/>
      <c r="G529" s="113"/>
      <c r="H529" s="113"/>
      <c r="I529" s="113"/>
      <c r="J529" s="113"/>
      <c r="K529" s="113"/>
      <c r="L529" s="113"/>
      <c r="M529" s="111"/>
      <c r="N529" s="92" t="str">
        <f t="shared" si="7"/>
        <v/>
      </c>
    </row>
    <row r="530" spans="1:14" s="52" customFormat="1" ht="12.75" x14ac:dyDescent="0.2">
      <c r="A530" s="75">
        <v>513</v>
      </c>
      <c r="B530" s="63"/>
      <c r="C530" s="60"/>
      <c r="D530" s="61"/>
      <c r="E530" s="61"/>
      <c r="F530" s="94"/>
      <c r="G530" s="113"/>
      <c r="H530" s="113"/>
      <c r="I530" s="113"/>
      <c r="J530" s="113"/>
      <c r="K530" s="113"/>
      <c r="L530" s="113"/>
      <c r="M530" s="111"/>
      <c r="N530" s="92" t="str">
        <f t="shared" ref="N530:N593" si="8">IF(B530="","",IF(OR(F530&gt;14,G530&gt;14,H530&gt;14,I530&gt;14,M530&gt;14),"Eligible","Not Eligible"))</f>
        <v/>
      </c>
    </row>
    <row r="531" spans="1:14" s="52" customFormat="1" ht="12.75" x14ac:dyDescent="0.2">
      <c r="A531" s="75">
        <v>514</v>
      </c>
      <c r="B531" s="63"/>
      <c r="C531" s="60"/>
      <c r="D531" s="61"/>
      <c r="E531" s="61"/>
      <c r="F531" s="94"/>
      <c r="G531" s="113"/>
      <c r="H531" s="113"/>
      <c r="I531" s="113"/>
      <c r="J531" s="113"/>
      <c r="K531" s="113"/>
      <c r="L531" s="113"/>
      <c r="M531" s="111"/>
      <c r="N531" s="92" t="str">
        <f t="shared" si="8"/>
        <v/>
      </c>
    </row>
    <row r="532" spans="1:14" s="52" customFormat="1" ht="12.75" x14ac:dyDescent="0.2">
      <c r="A532" s="75">
        <v>515</v>
      </c>
      <c r="B532" s="63"/>
      <c r="C532" s="60"/>
      <c r="D532" s="61"/>
      <c r="E532" s="61"/>
      <c r="F532" s="94"/>
      <c r="G532" s="113"/>
      <c r="H532" s="113"/>
      <c r="I532" s="113"/>
      <c r="J532" s="113"/>
      <c r="K532" s="113"/>
      <c r="L532" s="113"/>
      <c r="M532" s="111"/>
      <c r="N532" s="92" t="str">
        <f t="shared" si="8"/>
        <v/>
      </c>
    </row>
    <row r="533" spans="1:14" s="52" customFormat="1" ht="12.75" x14ac:dyDescent="0.2">
      <c r="A533" s="75">
        <v>516</v>
      </c>
      <c r="B533" s="63"/>
      <c r="C533" s="60"/>
      <c r="D533" s="61"/>
      <c r="E533" s="61"/>
      <c r="F533" s="94"/>
      <c r="G533" s="113"/>
      <c r="H533" s="113"/>
      <c r="I533" s="113"/>
      <c r="J533" s="113"/>
      <c r="K533" s="113"/>
      <c r="L533" s="113"/>
      <c r="M533" s="111"/>
      <c r="N533" s="92" t="str">
        <f t="shared" si="8"/>
        <v/>
      </c>
    </row>
    <row r="534" spans="1:14" s="52" customFormat="1" ht="12.75" x14ac:dyDescent="0.2">
      <c r="A534" s="75">
        <v>517</v>
      </c>
      <c r="B534" s="63"/>
      <c r="C534" s="60"/>
      <c r="D534" s="61"/>
      <c r="E534" s="61"/>
      <c r="F534" s="94"/>
      <c r="G534" s="113"/>
      <c r="H534" s="113"/>
      <c r="I534" s="113"/>
      <c r="J534" s="113"/>
      <c r="K534" s="113"/>
      <c r="L534" s="113"/>
      <c r="M534" s="111"/>
      <c r="N534" s="92" t="str">
        <f t="shared" si="8"/>
        <v/>
      </c>
    </row>
    <row r="535" spans="1:14" s="52" customFormat="1" ht="12.75" x14ac:dyDescent="0.2">
      <c r="A535" s="75">
        <v>518</v>
      </c>
      <c r="B535" s="63"/>
      <c r="C535" s="60"/>
      <c r="D535" s="61"/>
      <c r="E535" s="61"/>
      <c r="F535" s="94"/>
      <c r="G535" s="113"/>
      <c r="H535" s="113"/>
      <c r="I535" s="113"/>
      <c r="J535" s="113"/>
      <c r="K535" s="113"/>
      <c r="L535" s="113"/>
      <c r="M535" s="111"/>
      <c r="N535" s="92" t="str">
        <f t="shared" si="8"/>
        <v/>
      </c>
    </row>
    <row r="536" spans="1:14" s="52" customFormat="1" ht="12.75" x14ac:dyDescent="0.2">
      <c r="A536" s="75">
        <v>519</v>
      </c>
      <c r="B536" s="63"/>
      <c r="C536" s="60"/>
      <c r="D536" s="61"/>
      <c r="E536" s="61"/>
      <c r="F536" s="94"/>
      <c r="G536" s="113"/>
      <c r="H536" s="113"/>
      <c r="I536" s="113"/>
      <c r="J536" s="113"/>
      <c r="K536" s="113"/>
      <c r="L536" s="113"/>
      <c r="M536" s="111"/>
      <c r="N536" s="92" t="str">
        <f t="shared" si="8"/>
        <v/>
      </c>
    </row>
    <row r="537" spans="1:14" s="52" customFormat="1" ht="12.75" x14ac:dyDescent="0.2">
      <c r="A537" s="75">
        <v>520</v>
      </c>
      <c r="B537" s="63"/>
      <c r="C537" s="60"/>
      <c r="D537" s="61"/>
      <c r="E537" s="61"/>
      <c r="F537" s="94"/>
      <c r="G537" s="113"/>
      <c r="H537" s="113"/>
      <c r="I537" s="113"/>
      <c r="J537" s="113"/>
      <c r="K537" s="113"/>
      <c r="L537" s="113"/>
      <c r="M537" s="111"/>
      <c r="N537" s="92" t="str">
        <f t="shared" si="8"/>
        <v/>
      </c>
    </row>
    <row r="538" spans="1:14" s="52" customFormat="1" ht="12.75" x14ac:dyDescent="0.2">
      <c r="A538" s="75">
        <v>521</v>
      </c>
      <c r="B538" s="63"/>
      <c r="C538" s="60"/>
      <c r="D538" s="61"/>
      <c r="E538" s="61"/>
      <c r="F538" s="94"/>
      <c r="G538" s="113"/>
      <c r="H538" s="113"/>
      <c r="I538" s="113"/>
      <c r="J538" s="113"/>
      <c r="K538" s="113"/>
      <c r="L538" s="113"/>
      <c r="M538" s="111"/>
      <c r="N538" s="92" t="str">
        <f t="shared" si="8"/>
        <v/>
      </c>
    </row>
    <row r="539" spans="1:14" s="52" customFormat="1" ht="12.75" x14ac:dyDescent="0.2">
      <c r="A539" s="75">
        <v>522</v>
      </c>
      <c r="B539" s="63"/>
      <c r="C539" s="60"/>
      <c r="D539" s="61"/>
      <c r="E539" s="61"/>
      <c r="F539" s="94"/>
      <c r="G539" s="113"/>
      <c r="H539" s="113"/>
      <c r="I539" s="113"/>
      <c r="J539" s="113"/>
      <c r="K539" s="113"/>
      <c r="L539" s="113"/>
      <c r="M539" s="111"/>
      <c r="N539" s="92" t="str">
        <f t="shared" si="8"/>
        <v/>
      </c>
    </row>
    <row r="540" spans="1:14" s="52" customFormat="1" ht="12.75" x14ac:dyDescent="0.2">
      <c r="A540" s="75">
        <v>523</v>
      </c>
      <c r="B540" s="63"/>
      <c r="C540" s="60"/>
      <c r="D540" s="61"/>
      <c r="E540" s="61"/>
      <c r="F540" s="94"/>
      <c r="G540" s="113"/>
      <c r="H540" s="113"/>
      <c r="I540" s="113"/>
      <c r="J540" s="113"/>
      <c r="K540" s="113"/>
      <c r="L540" s="113"/>
      <c r="M540" s="111"/>
      <c r="N540" s="92" t="str">
        <f t="shared" si="8"/>
        <v/>
      </c>
    </row>
    <row r="541" spans="1:14" s="52" customFormat="1" ht="12.75" x14ac:dyDescent="0.2">
      <c r="A541" s="75">
        <v>524</v>
      </c>
      <c r="B541" s="63"/>
      <c r="C541" s="60"/>
      <c r="D541" s="61"/>
      <c r="E541" s="61"/>
      <c r="F541" s="94"/>
      <c r="G541" s="113"/>
      <c r="H541" s="113"/>
      <c r="I541" s="113"/>
      <c r="J541" s="113"/>
      <c r="K541" s="113"/>
      <c r="L541" s="113"/>
      <c r="M541" s="111"/>
      <c r="N541" s="92" t="str">
        <f t="shared" si="8"/>
        <v/>
      </c>
    </row>
    <row r="542" spans="1:14" s="52" customFormat="1" ht="12.75" x14ac:dyDescent="0.2">
      <c r="A542" s="75">
        <v>525</v>
      </c>
      <c r="B542" s="63"/>
      <c r="C542" s="60"/>
      <c r="D542" s="61"/>
      <c r="E542" s="61"/>
      <c r="F542" s="94"/>
      <c r="G542" s="113"/>
      <c r="H542" s="113"/>
      <c r="I542" s="113"/>
      <c r="J542" s="113"/>
      <c r="K542" s="113"/>
      <c r="L542" s="113"/>
      <c r="M542" s="111"/>
      <c r="N542" s="92" t="str">
        <f t="shared" si="8"/>
        <v/>
      </c>
    </row>
    <row r="543" spans="1:14" s="52" customFormat="1" ht="12.75" x14ac:dyDescent="0.2">
      <c r="A543" s="75">
        <v>526</v>
      </c>
      <c r="B543" s="63"/>
      <c r="C543" s="60"/>
      <c r="D543" s="61"/>
      <c r="E543" s="61"/>
      <c r="F543" s="94"/>
      <c r="G543" s="113"/>
      <c r="H543" s="113"/>
      <c r="I543" s="113"/>
      <c r="J543" s="113"/>
      <c r="K543" s="113"/>
      <c r="L543" s="113"/>
      <c r="M543" s="111"/>
      <c r="N543" s="92" t="str">
        <f t="shared" si="8"/>
        <v/>
      </c>
    </row>
    <row r="544" spans="1:14" s="52" customFormat="1" ht="12.75" x14ac:dyDescent="0.2">
      <c r="A544" s="75">
        <v>527</v>
      </c>
      <c r="B544" s="63"/>
      <c r="C544" s="60"/>
      <c r="D544" s="61"/>
      <c r="E544" s="61"/>
      <c r="F544" s="94"/>
      <c r="G544" s="113"/>
      <c r="H544" s="113"/>
      <c r="I544" s="113"/>
      <c r="J544" s="113"/>
      <c r="K544" s="113"/>
      <c r="L544" s="113"/>
      <c r="M544" s="111"/>
      <c r="N544" s="92" t="str">
        <f t="shared" si="8"/>
        <v/>
      </c>
    </row>
    <row r="545" spans="1:14" s="52" customFormat="1" ht="12.75" x14ac:dyDescent="0.2">
      <c r="A545" s="75">
        <v>528</v>
      </c>
      <c r="B545" s="63"/>
      <c r="C545" s="60"/>
      <c r="D545" s="61"/>
      <c r="E545" s="61"/>
      <c r="F545" s="94"/>
      <c r="G545" s="113"/>
      <c r="H545" s="113"/>
      <c r="I545" s="113"/>
      <c r="J545" s="113"/>
      <c r="K545" s="113"/>
      <c r="L545" s="113"/>
      <c r="M545" s="111"/>
      <c r="N545" s="92" t="str">
        <f t="shared" si="8"/>
        <v/>
      </c>
    </row>
    <row r="546" spans="1:14" s="52" customFormat="1" ht="12.75" x14ac:dyDescent="0.2">
      <c r="A546" s="75">
        <v>529</v>
      </c>
      <c r="B546" s="63"/>
      <c r="C546" s="60"/>
      <c r="D546" s="61"/>
      <c r="E546" s="61"/>
      <c r="F546" s="94"/>
      <c r="G546" s="113"/>
      <c r="H546" s="113"/>
      <c r="I546" s="113"/>
      <c r="J546" s="113"/>
      <c r="K546" s="113"/>
      <c r="L546" s="113"/>
      <c r="M546" s="111"/>
      <c r="N546" s="92" t="str">
        <f t="shared" si="8"/>
        <v/>
      </c>
    </row>
    <row r="547" spans="1:14" s="52" customFormat="1" ht="12.75" x14ac:dyDescent="0.2">
      <c r="A547" s="75">
        <v>530</v>
      </c>
      <c r="B547" s="63"/>
      <c r="C547" s="60"/>
      <c r="D547" s="61"/>
      <c r="E547" s="61"/>
      <c r="F547" s="94"/>
      <c r="G547" s="113"/>
      <c r="H547" s="113"/>
      <c r="I547" s="113"/>
      <c r="J547" s="113"/>
      <c r="K547" s="113"/>
      <c r="L547" s="113"/>
      <c r="M547" s="111"/>
      <c r="N547" s="92" t="str">
        <f t="shared" si="8"/>
        <v/>
      </c>
    </row>
    <row r="548" spans="1:14" s="52" customFormat="1" ht="12.75" x14ac:dyDescent="0.2">
      <c r="A548" s="75">
        <v>531</v>
      </c>
      <c r="B548" s="63"/>
      <c r="C548" s="60"/>
      <c r="D548" s="61"/>
      <c r="E548" s="61"/>
      <c r="F548" s="94"/>
      <c r="G548" s="113"/>
      <c r="H548" s="113"/>
      <c r="I548" s="113"/>
      <c r="J548" s="113"/>
      <c r="K548" s="113"/>
      <c r="L548" s="113"/>
      <c r="M548" s="111"/>
      <c r="N548" s="92" t="str">
        <f t="shared" si="8"/>
        <v/>
      </c>
    </row>
    <row r="549" spans="1:14" s="52" customFormat="1" ht="12.75" x14ac:dyDescent="0.2">
      <c r="A549" s="75">
        <v>532</v>
      </c>
      <c r="B549" s="63"/>
      <c r="C549" s="60"/>
      <c r="D549" s="61"/>
      <c r="E549" s="61"/>
      <c r="F549" s="94"/>
      <c r="G549" s="113"/>
      <c r="H549" s="113"/>
      <c r="I549" s="113"/>
      <c r="J549" s="113"/>
      <c r="K549" s="113"/>
      <c r="L549" s="113"/>
      <c r="M549" s="111"/>
      <c r="N549" s="92" t="str">
        <f t="shared" si="8"/>
        <v/>
      </c>
    </row>
    <row r="550" spans="1:14" s="52" customFormat="1" ht="12.75" x14ac:dyDescent="0.2">
      <c r="A550" s="75">
        <v>533</v>
      </c>
      <c r="B550" s="63"/>
      <c r="C550" s="60"/>
      <c r="D550" s="61"/>
      <c r="E550" s="61"/>
      <c r="F550" s="94"/>
      <c r="G550" s="113"/>
      <c r="H550" s="113"/>
      <c r="I550" s="113"/>
      <c r="J550" s="113"/>
      <c r="K550" s="113"/>
      <c r="L550" s="113"/>
      <c r="M550" s="111"/>
      <c r="N550" s="92" t="str">
        <f t="shared" si="8"/>
        <v/>
      </c>
    </row>
    <row r="551" spans="1:14" s="52" customFormat="1" ht="12.75" x14ac:dyDescent="0.2">
      <c r="A551" s="75">
        <v>534</v>
      </c>
      <c r="B551" s="63"/>
      <c r="C551" s="60"/>
      <c r="D551" s="61"/>
      <c r="E551" s="61"/>
      <c r="F551" s="94"/>
      <c r="G551" s="113"/>
      <c r="H551" s="113"/>
      <c r="I551" s="113"/>
      <c r="J551" s="113"/>
      <c r="K551" s="113"/>
      <c r="L551" s="113"/>
      <c r="M551" s="111"/>
      <c r="N551" s="92" t="str">
        <f t="shared" si="8"/>
        <v/>
      </c>
    </row>
    <row r="552" spans="1:14" s="52" customFormat="1" ht="12.75" x14ac:dyDescent="0.2">
      <c r="A552" s="75">
        <v>535</v>
      </c>
      <c r="B552" s="63"/>
      <c r="C552" s="60"/>
      <c r="D552" s="61"/>
      <c r="E552" s="61"/>
      <c r="F552" s="94"/>
      <c r="G552" s="113"/>
      <c r="H552" s="113"/>
      <c r="I552" s="113"/>
      <c r="J552" s="113"/>
      <c r="K552" s="113"/>
      <c r="L552" s="113"/>
      <c r="M552" s="111"/>
      <c r="N552" s="92" t="str">
        <f t="shared" si="8"/>
        <v/>
      </c>
    </row>
    <row r="553" spans="1:14" s="52" customFormat="1" ht="12.75" x14ac:dyDescent="0.2">
      <c r="A553" s="75">
        <v>536</v>
      </c>
      <c r="B553" s="63"/>
      <c r="C553" s="60"/>
      <c r="D553" s="61"/>
      <c r="E553" s="61"/>
      <c r="F553" s="94"/>
      <c r="G553" s="113"/>
      <c r="H553" s="113"/>
      <c r="I553" s="113"/>
      <c r="J553" s="113"/>
      <c r="K553" s="113"/>
      <c r="L553" s="113"/>
      <c r="M553" s="111"/>
      <c r="N553" s="92" t="str">
        <f t="shared" si="8"/>
        <v/>
      </c>
    </row>
    <row r="554" spans="1:14" s="52" customFormat="1" ht="12.75" x14ac:dyDescent="0.2">
      <c r="A554" s="75">
        <v>537</v>
      </c>
      <c r="B554" s="63"/>
      <c r="C554" s="60"/>
      <c r="D554" s="61"/>
      <c r="E554" s="61"/>
      <c r="F554" s="94"/>
      <c r="G554" s="113"/>
      <c r="H554" s="113"/>
      <c r="I554" s="113"/>
      <c r="J554" s="113"/>
      <c r="K554" s="113"/>
      <c r="L554" s="113"/>
      <c r="M554" s="111"/>
      <c r="N554" s="92" t="str">
        <f t="shared" si="8"/>
        <v/>
      </c>
    </row>
    <row r="555" spans="1:14" s="52" customFormat="1" ht="12.75" x14ac:dyDescent="0.2">
      <c r="A555" s="75">
        <v>538</v>
      </c>
      <c r="B555" s="63"/>
      <c r="C555" s="60"/>
      <c r="D555" s="61"/>
      <c r="E555" s="61"/>
      <c r="F555" s="94"/>
      <c r="G555" s="113"/>
      <c r="H555" s="113"/>
      <c r="I555" s="113"/>
      <c r="J555" s="113"/>
      <c r="K555" s="113"/>
      <c r="L555" s="113"/>
      <c r="M555" s="111"/>
      <c r="N555" s="92" t="str">
        <f t="shared" si="8"/>
        <v/>
      </c>
    </row>
    <row r="556" spans="1:14" s="52" customFormat="1" ht="12.75" x14ac:dyDescent="0.2">
      <c r="A556" s="75">
        <v>539</v>
      </c>
      <c r="B556" s="63"/>
      <c r="C556" s="60"/>
      <c r="D556" s="61"/>
      <c r="E556" s="61"/>
      <c r="F556" s="94"/>
      <c r="G556" s="113"/>
      <c r="H556" s="113"/>
      <c r="I556" s="113"/>
      <c r="J556" s="113"/>
      <c r="K556" s="113"/>
      <c r="L556" s="113"/>
      <c r="M556" s="111"/>
      <c r="N556" s="92" t="str">
        <f t="shared" si="8"/>
        <v/>
      </c>
    </row>
    <row r="557" spans="1:14" s="52" customFormat="1" ht="12.75" x14ac:dyDescent="0.2">
      <c r="A557" s="75">
        <v>540</v>
      </c>
      <c r="B557" s="63"/>
      <c r="C557" s="60"/>
      <c r="D557" s="61"/>
      <c r="E557" s="61"/>
      <c r="F557" s="94"/>
      <c r="G557" s="113"/>
      <c r="H557" s="113"/>
      <c r="I557" s="113"/>
      <c r="J557" s="113"/>
      <c r="K557" s="113"/>
      <c r="L557" s="113"/>
      <c r="M557" s="111"/>
      <c r="N557" s="92" t="str">
        <f t="shared" si="8"/>
        <v/>
      </c>
    </row>
    <row r="558" spans="1:14" s="52" customFormat="1" ht="12.75" x14ac:dyDescent="0.2">
      <c r="A558" s="75">
        <v>541</v>
      </c>
      <c r="B558" s="63"/>
      <c r="C558" s="60"/>
      <c r="D558" s="61"/>
      <c r="E558" s="61"/>
      <c r="F558" s="94"/>
      <c r="G558" s="113"/>
      <c r="H558" s="113"/>
      <c r="I558" s="113"/>
      <c r="J558" s="113"/>
      <c r="K558" s="113"/>
      <c r="L558" s="113"/>
      <c r="M558" s="111"/>
      <c r="N558" s="92" t="str">
        <f t="shared" si="8"/>
        <v/>
      </c>
    </row>
    <row r="559" spans="1:14" s="52" customFormat="1" ht="12.75" x14ac:dyDescent="0.2">
      <c r="A559" s="75">
        <v>542</v>
      </c>
      <c r="B559" s="63"/>
      <c r="C559" s="60"/>
      <c r="D559" s="61"/>
      <c r="E559" s="61"/>
      <c r="F559" s="94"/>
      <c r="G559" s="113"/>
      <c r="H559" s="113"/>
      <c r="I559" s="113"/>
      <c r="J559" s="113"/>
      <c r="K559" s="113"/>
      <c r="L559" s="113"/>
      <c r="M559" s="111"/>
      <c r="N559" s="92" t="str">
        <f t="shared" si="8"/>
        <v/>
      </c>
    </row>
    <row r="560" spans="1:14" s="52" customFormat="1" ht="12.75" x14ac:dyDescent="0.2">
      <c r="A560" s="75">
        <v>543</v>
      </c>
      <c r="B560" s="63"/>
      <c r="C560" s="60"/>
      <c r="D560" s="61"/>
      <c r="E560" s="61"/>
      <c r="F560" s="94"/>
      <c r="G560" s="113"/>
      <c r="H560" s="113"/>
      <c r="I560" s="113"/>
      <c r="J560" s="113"/>
      <c r="K560" s="113"/>
      <c r="L560" s="113"/>
      <c r="M560" s="111"/>
      <c r="N560" s="92" t="str">
        <f t="shared" si="8"/>
        <v/>
      </c>
    </row>
    <row r="561" spans="1:14" s="52" customFormat="1" ht="12.75" x14ac:dyDescent="0.2">
      <c r="A561" s="75">
        <v>544</v>
      </c>
      <c r="B561" s="63"/>
      <c r="C561" s="60"/>
      <c r="D561" s="61"/>
      <c r="E561" s="61"/>
      <c r="F561" s="94"/>
      <c r="G561" s="113"/>
      <c r="H561" s="113"/>
      <c r="I561" s="113"/>
      <c r="J561" s="113"/>
      <c r="K561" s="113"/>
      <c r="L561" s="113"/>
      <c r="M561" s="111"/>
      <c r="N561" s="92" t="str">
        <f t="shared" si="8"/>
        <v/>
      </c>
    </row>
    <row r="562" spans="1:14" s="52" customFormat="1" ht="12.75" x14ac:dyDescent="0.2">
      <c r="A562" s="75">
        <v>545</v>
      </c>
      <c r="B562" s="63"/>
      <c r="C562" s="60"/>
      <c r="D562" s="61"/>
      <c r="E562" s="61"/>
      <c r="F562" s="94"/>
      <c r="G562" s="113"/>
      <c r="H562" s="113"/>
      <c r="I562" s="113"/>
      <c r="J562" s="113"/>
      <c r="K562" s="113"/>
      <c r="L562" s="113"/>
      <c r="M562" s="111"/>
      <c r="N562" s="92" t="str">
        <f t="shared" si="8"/>
        <v/>
      </c>
    </row>
    <row r="563" spans="1:14" s="52" customFormat="1" ht="12.75" x14ac:dyDescent="0.2">
      <c r="A563" s="75">
        <v>546</v>
      </c>
      <c r="B563" s="63"/>
      <c r="C563" s="60"/>
      <c r="D563" s="61"/>
      <c r="E563" s="61"/>
      <c r="F563" s="94"/>
      <c r="G563" s="113"/>
      <c r="H563" s="113"/>
      <c r="I563" s="113"/>
      <c r="J563" s="113"/>
      <c r="K563" s="113"/>
      <c r="L563" s="113"/>
      <c r="M563" s="111"/>
      <c r="N563" s="92" t="str">
        <f t="shared" si="8"/>
        <v/>
      </c>
    </row>
    <row r="564" spans="1:14" s="52" customFormat="1" ht="12.75" x14ac:dyDescent="0.2">
      <c r="A564" s="75">
        <v>547</v>
      </c>
      <c r="B564" s="63"/>
      <c r="C564" s="60"/>
      <c r="D564" s="61"/>
      <c r="E564" s="61"/>
      <c r="F564" s="94"/>
      <c r="G564" s="113"/>
      <c r="H564" s="113"/>
      <c r="I564" s="113"/>
      <c r="J564" s="113"/>
      <c r="K564" s="113"/>
      <c r="L564" s="113"/>
      <c r="M564" s="111"/>
      <c r="N564" s="92" t="str">
        <f t="shared" si="8"/>
        <v/>
      </c>
    </row>
    <row r="565" spans="1:14" s="52" customFormat="1" ht="12.75" x14ac:dyDescent="0.2">
      <c r="A565" s="75">
        <v>548</v>
      </c>
      <c r="B565" s="63"/>
      <c r="C565" s="60"/>
      <c r="D565" s="61"/>
      <c r="E565" s="61"/>
      <c r="F565" s="94"/>
      <c r="G565" s="113"/>
      <c r="H565" s="113"/>
      <c r="I565" s="113"/>
      <c r="J565" s="113"/>
      <c r="K565" s="113"/>
      <c r="L565" s="113"/>
      <c r="M565" s="111"/>
      <c r="N565" s="92" t="str">
        <f t="shared" si="8"/>
        <v/>
      </c>
    </row>
    <row r="566" spans="1:14" s="52" customFormat="1" ht="12.75" x14ac:dyDescent="0.2">
      <c r="A566" s="75">
        <v>549</v>
      </c>
      <c r="B566" s="63"/>
      <c r="C566" s="60"/>
      <c r="D566" s="61"/>
      <c r="E566" s="61"/>
      <c r="F566" s="94"/>
      <c r="G566" s="113"/>
      <c r="H566" s="113"/>
      <c r="I566" s="113"/>
      <c r="J566" s="113"/>
      <c r="K566" s="113"/>
      <c r="L566" s="113"/>
      <c r="M566" s="111"/>
      <c r="N566" s="92" t="str">
        <f t="shared" si="8"/>
        <v/>
      </c>
    </row>
    <row r="567" spans="1:14" s="52" customFormat="1" ht="12.75" x14ac:dyDescent="0.2">
      <c r="A567" s="75">
        <v>550</v>
      </c>
      <c r="B567" s="63"/>
      <c r="C567" s="60"/>
      <c r="D567" s="61"/>
      <c r="E567" s="61"/>
      <c r="F567" s="94"/>
      <c r="G567" s="113"/>
      <c r="H567" s="113"/>
      <c r="I567" s="113"/>
      <c r="J567" s="113"/>
      <c r="K567" s="113"/>
      <c r="L567" s="113"/>
      <c r="M567" s="111"/>
      <c r="N567" s="92" t="str">
        <f t="shared" si="8"/>
        <v/>
      </c>
    </row>
    <row r="568" spans="1:14" s="52" customFormat="1" ht="12.75" x14ac:dyDescent="0.2">
      <c r="A568" s="75">
        <v>551</v>
      </c>
      <c r="B568" s="63"/>
      <c r="C568" s="60"/>
      <c r="D568" s="61"/>
      <c r="E568" s="61"/>
      <c r="F568" s="94"/>
      <c r="G568" s="113"/>
      <c r="H568" s="113"/>
      <c r="I568" s="113"/>
      <c r="J568" s="113"/>
      <c r="K568" s="113"/>
      <c r="L568" s="113"/>
      <c r="M568" s="111"/>
      <c r="N568" s="92" t="str">
        <f t="shared" si="8"/>
        <v/>
      </c>
    </row>
    <row r="569" spans="1:14" s="52" customFormat="1" ht="12.75" x14ac:dyDescent="0.2">
      <c r="A569" s="75">
        <v>552</v>
      </c>
      <c r="B569" s="63"/>
      <c r="C569" s="60"/>
      <c r="D569" s="61"/>
      <c r="E569" s="61"/>
      <c r="F569" s="94"/>
      <c r="G569" s="113"/>
      <c r="H569" s="113"/>
      <c r="I569" s="113"/>
      <c r="J569" s="113"/>
      <c r="K569" s="113"/>
      <c r="L569" s="113"/>
      <c r="M569" s="111"/>
      <c r="N569" s="92" t="str">
        <f t="shared" si="8"/>
        <v/>
      </c>
    </row>
    <row r="570" spans="1:14" s="52" customFormat="1" ht="12.75" x14ac:dyDescent="0.2">
      <c r="A570" s="75">
        <v>553</v>
      </c>
      <c r="B570" s="63"/>
      <c r="C570" s="60"/>
      <c r="D570" s="61"/>
      <c r="E570" s="61"/>
      <c r="F570" s="94"/>
      <c r="G570" s="113"/>
      <c r="H570" s="113"/>
      <c r="I570" s="113"/>
      <c r="J570" s="113"/>
      <c r="K570" s="113"/>
      <c r="L570" s="113"/>
      <c r="M570" s="111"/>
      <c r="N570" s="92" t="str">
        <f t="shared" si="8"/>
        <v/>
      </c>
    </row>
    <row r="571" spans="1:14" s="52" customFormat="1" ht="12.75" x14ac:dyDescent="0.2">
      <c r="A571" s="75">
        <v>554</v>
      </c>
      <c r="B571" s="63"/>
      <c r="C571" s="60"/>
      <c r="D571" s="61"/>
      <c r="E571" s="61"/>
      <c r="F571" s="94"/>
      <c r="G571" s="113"/>
      <c r="H571" s="113"/>
      <c r="I571" s="113"/>
      <c r="J571" s="113"/>
      <c r="K571" s="113"/>
      <c r="L571" s="113"/>
      <c r="M571" s="111"/>
      <c r="N571" s="92" t="str">
        <f t="shared" si="8"/>
        <v/>
      </c>
    </row>
    <row r="572" spans="1:14" s="52" customFormat="1" ht="12.75" x14ac:dyDescent="0.2">
      <c r="A572" s="75">
        <v>555</v>
      </c>
      <c r="B572" s="63"/>
      <c r="C572" s="60"/>
      <c r="D572" s="61"/>
      <c r="E572" s="61"/>
      <c r="F572" s="94"/>
      <c r="G572" s="113"/>
      <c r="H572" s="113"/>
      <c r="I572" s="113"/>
      <c r="J572" s="113"/>
      <c r="K572" s="113"/>
      <c r="L572" s="113"/>
      <c r="M572" s="111"/>
      <c r="N572" s="92" t="str">
        <f t="shared" si="8"/>
        <v/>
      </c>
    </row>
    <row r="573" spans="1:14" s="52" customFormat="1" ht="12.75" x14ac:dyDescent="0.2">
      <c r="A573" s="75">
        <v>556</v>
      </c>
      <c r="B573" s="63"/>
      <c r="C573" s="60"/>
      <c r="D573" s="61"/>
      <c r="E573" s="61"/>
      <c r="F573" s="94"/>
      <c r="G573" s="113"/>
      <c r="H573" s="113"/>
      <c r="I573" s="113"/>
      <c r="J573" s="113"/>
      <c r="K573" s="113"/>
      <c r="L573" s="113"/>
      <c r="M573" s="111"/>
      <c r="N573" s="92" t="str">
        <f t="shared" si="8"/>
        <v/>
      </c>
    </row>
    <row r="574" spans="1:14" s="52" customFormat="1" ht="12.75" x14ac:dyDescent="0.2">
      <c r="A574" s="75">
        <v>557</v>
      </c>
      <c r="B574" s="63"/>
      <c r="C574" s="60"/>
      <c r="D574" s="61"/>
      <c r="E574" s="61"/>
      <c r="F574" s="94"/>
      <c r="G574" s="113"/>
      <c r="H574" s="113"/>
      <c r="I574" s="113"/>
      <c r="J574" s="113"/>
      <c r="K574" s="113"/>
      <c r="L574" s="113"/>
      <c r="M574" s="111"/>
      <c r="N574" s="92" t="str">
        <f t="shared" si="8"/>
        <v/>
      </c>
    </row>
    <row r="575" spans="1:14" s="52" customFormat="1" ht="12.75" x14ac:dyDescent="0.2">
      <c r="A575" s="75">
        <v>558</v>
      </c>
      <c r="B575" s="63"/>
      <c r="C575" s="60"/>
      <c r="D575" s="61"/>
      <c r="E575" s="61"/>
      <c r="F575" s="94"/>
      <c r="G575" s="113"/>
      <c r="H575" s="113"/>
      <c r="I575" s="113"/>
      <c r="J575" s="113"/>
      <c r="K575" s="113"/>
      <c r="L575" s="113"/>
      <c r="M575" s="111"/>
      <c r="N575" s="92" t="str">
        <f t="shared" si="8"/>
        <v/>
      </c>
    </row>
    <row r="576" spans="1:14" s="52" customFormat="1" ht="12.75" x14ac:dyDescent="0.2">
      <c r="A576" s="75">
        <v>559</v>
      </c>
      <c r="B576" s="63"/>
      <c r="C576" s="60"/>
      <c r="D576" s="61"/>
      <c r="E576" s="61"/>
      <c r="F576" s="94"/>
      <c r="G576" s="113"/>
      <c r="H576" s="113"/>
      <c r="I576" s="113"/>
      <c r="J576" s="113"/>
      <c r="K576" s="113"/>
      <c r="L576" s="113"/>
      <c r="M576" s="111"/>
      <c r="N576" s="92" t="str">
        <f t="shared" si="8"/>
        <v/>
      </c>
    </row>
    <row r="577" spans="1:14" s="52" customFormat="1" ht="12.75" x14ac:dyDescent="0.2">
      <c r="A577" s="75">
        <v>560</v>
      </c>
      <c r="B577" s="63"/>
      <c r="C577" s="60"/>
      <c r="D577" s="61"/>
      <c r="E577" s="61"/>
      <c r="F577" s="94"/>
      <c r="G577" s="113"/>
      <c r="H577" s="113"/>
      <c r="I577" s="113"/>
      <c r="J577" s="113"/>
      <c r="K577" s="113"/>
      <c r="L577" s="113"/>
      <c r="M577" s="111"/>
      <c r="N577" s="92" t="str">
        <f t="shared" si="8"/>
        <v/>
      </c>
    </row>
    <row r="578" spans="1:14" s="52" customFormat="1" ht="12.75" x14ac:dyDescent="0.2">
      <c r="A578" s="75">
        <v>561</v>
      </c>
      <c r="B578" s="63"/>
      <c r="C578" s="60"/>
      <c r="D578" s="61"/>
      <c r="E578" s="61"/>
      <c r="F578" s="94"/>
      <c r="G578" s="113"/>
      <c r="H578" s="113"/>
      <c r="I578" s="113"/>
      <c r="J578" s="113"/>
      <c r="K578" s="113"/>
      <c r="L578" s="113"/>
      <c r="M578" s="111"/>
      <c r="N578" s="92" t="str">
        <f t="shared" si="8"/>
        <v/>
      </c>
    </row>
    <row r="579" spans="1:14" s="52" customFormat="1" ht="12.75" x14ac:dyDescent="0.2">
      <c r="A579" s="75">
        <v>562</v>
      </c>
      <c r="B579" s="63"/>
      <c r="C579" s="60"/>
      <c r="D579" s="61"/>
      <c r="E579" s="61"/>
      <c r="F579" s="94"/>
      <c r="G579" s="113"/>
      <c r="H579" s="113"/>
      <c r="I579" s="113"/>
      <c r="J579" s="113"/>
      <c r="K579" s="113"/>
      <c r="L579" s="113"/>
      <c r="M579" s="111"/>
      <c r="N579" s="92" t="str">
        <f t="shared" si="8"/>
        <v/>
      </c>
    </row>
    <row r="580" spans="1:14" s="52" customFormat="1" ht="12.75" x14ac:dyDescent="0.2">
      <c r="A580" s="75">
        <v>563</v>
      </c>
      <c r="B580" s="63"/>
      <c r="C580" s="60"/>
      <c r="D580" s="61"/>
      <c r="E580" s="61"/>
      <c r="F580" s="94"/>
      <c r="G580" s="113"/>
      <c r="H580" s="113"/>
      <c r="I580" s="113"/>
      <c r="J580" s="113"/>
      <c r="K580" s="113"/>
      <c r="L580" s="113"/>
      <c r="M580" s="111"/>
      <c r="N580" s="92" t="str">
        <f t="shared" si="8"/>
        <v/>
      </c>
    </row>
    <row r="581" spans="1:14" s="52" customFormat="1" ht="12.75" x14ac:dyDescent="0.2">
      <c r="A581" s="75">
        <v>564</v>
      </c>
      <c r="B581" s="63"/>
      <c r="C581" s="60"/>
      <c r="D581" s="61"/>
      <c r="E581" s="61"/>
      <c r="F581" s="94"/>
      <c r="G581" s="113"/>
      <c r="H581" s="113"/>
      <c r="I581" s="113"/>
      <c r="J581" s="113"/>
      <c r="K581" s="113"/>
      <c r="L581" s="113"/>
      <c r="M581" s="111"/>
      <c r="N581" s="92" t="str">
        <f t="shared" si="8"/>
        <v/>
      </c>
    </row>
    <row r="582" spans="1:14" s="52" customFormat="1" ht="12.75" x14ac:dyDescent="0.2">
      <c r="A582" s="75">
        <v>565</v>
      </c>
      <c r="B582" s="63"/>
      <c r="C582" s="60"/>
      <c r="D582" s="61"/>
      <c r="E582" s="61"/>
      <c r="F582" s="94"/>
      <c r="G582" s="113"/>
      <c r="H582" s="113"/>
      <c r="I582" s="113"/>
      <c r="J582" s="113"/>
      <c r="K582" s="113"/>
      <c r="L582" s="113"/>
      <c r="M582" s="111"/>
      <c r="N582" s="92" t="str">
        <f t="shared" si="8"/>
        <v/>
      </c>
    </row>
    <row r="583" spans="1:14" s="52" customFormat="1" ht="12.75" x14ac:dyDescent="0.2">
      <c r="A583" s="75">
        <v>566</v>
      </c>
      <c r="B583" s="63"/>
      <c r="C583" s="60"/>
      <c r="D583" s="61"/>
      <c r="E583" s="61"/>
      <c r="F583" s="94"/>
      <c r="G583" s="113"/>
      <c r="H583" s="113"/>
      <c r="I583" s="113"/>
      <c r="J583" s="113"/>
      <c r="K583" s="113"/>
      <c r="L583" s="113"/>
      <c r="M583" s="111"/>
      <c r="N583" s="92" t="str">
        <f t="shared" si="8"/>
        <v/>
      </c>
    </row>
    <row r="584" spans="1:14" s="52" customFormat="1" ht="12.75" x14ac:dyDescent="0.2">
      <c r="A584" s="75">
        <v>567</v>
      </c>
      <c r="B584" s="63"/>
      <c r="C584" s="60"/>
      <c r="D584" s="61"/>
      <c r="E584" s="61"/>
      <c r="F584" s="94"/>
      <c r="G584" s="113"/>
      <c r="H584" s="113"/>
      <c r="I584" s="113"/>
      <c r="J584" s="113"/>
      <c r="K584" s="113"/>
      <c r="L584" s="113"/>
      <c r="M584" s="111"/>
      <c r="N584" s="92" t="str">
        <f t="shared" si="8"/>
        <v/>
      </c>
    </row>
    <row r="585" spans="1:14" s="52" customFormat="1" ht="12.75" x14ac:dyDescent="0.2">
      <c r="A585" s="75">
        <v>568</v>
      </c>
      <c r="B585" s="63"/>
      <c r="C585" s="60"/>
      <c r="D585" s="61"/>
      <c r="E585" s="61"/>
      <c r="F585" s="94"/>
      <c r="G585" s="113"/>
      <c r="H585" s="113"/>
      <c r="I585" s="113"/>
      <c r="J585" s="113"/>
      <c r="K585" s="113"/>
      <c r="L585" s="113"/>
      <c r="M585" s="111"/>
      <c r="N585" s="92" t="str">
        <f t="shared" si="8"/>
        <v/>
      </c>
    </row>
    <row r="586" spans="1:14" s="52" customFormat="1" ht="12.75" x14ac:dyDescent="0.2">
      <c r="A586" s="75">
        <v>569</v>
      </c>
      <c r="B586" s="63"/>
      <c r="C586" s="60"/>
      <c r="D586" s="61"/>
      <c r="E586" s="61"/>
      <c r="F586" s="94"/>
      <c r="G586" s="113"/>
      <c r="H586" s="113"/>
      <c r="I586" s="113"/>
      <c r="J586" s="113"/>
      <c r="K586" s="113"/>
      <c r="L586" s="113"/>
      <c r="M586" s="111"/>
      <c r="N586" s="92" t="str">
        <f t="shared" si="8"/>
        <v/>
      </c>
    </row>
    <row r="587" spans="1:14" s="52" customFormat="1" ht="12.75" x14ac:dyDescent="0.2">
      <c r="A587" s="75">
        <v>570</v>
      </c>
      <c r="B587" s="63"/>
      <c r="C587" s="60"/>
      <c r="D587" s="61"/>
      <c r="E587" s="61"/>
      <c r="F587" s="94"/>
      <c r="G587" s="113"/>
      <c r="H587" s="113"/>
      <c r="I587" s="113"/>
      <c r="J587" s="113"/>
      <c r="K587" s="113"/>
      <c r="L587" s="113"/>
      <c r="M587" s="111"/>
      <c r="N587" s="92" t="str">
        <f t="shared" si="8"/>
        <v/>
      </c>
    </row>
    <row r="588" spans="1:14" s="52" customFormat="1" ht="12.75" x14ac:dyDescent="0.2">
      <c r="A588" s="75">
        <v>571</v>
      </c>
      <c r="B588" s="63"/>
      <c r="C588" s="60"/>
      <c r="D588" s="61"/>
      <c r="E588" s="61"/>
      <c r="F588" s="94"/>
      <c r="G588" s="113"/>
      <c r="H588" s="113"/>
      <c r="I588" s="113"/>
      <c r="J588" s="113"/>
      <c r="K588" s="113"/>
      <c r="L588" s="113"/>
      <c r="M588" s="111"/>
      <c r="N588" s="92" t="str">
        <f t="shared" si="8"/>
        <v/>
      </c>
    </row>
    <row r="589" spans="1:14" s="52" customFormat="1" ht="12.75" x14ac:dyDescent="0.2">
      <c r="A589" s="75">
        <v>572</v>
      </c>
      <c r="B589" s="63"/>
      <c r="C589" s="60"/>
      <c r="D589" s="61"/>
      <c r="E589" s="61"/>
      <c r="F589" s="94"/>
      <c r="G589" s="113"/>
      <c r="H589" s="113"/>
      <c r="I589" s="113"/>
      <c r="J589" s="113"/>
      <c r="K589" s="113"/>
      <c r="L589" s="113"/>
      <c r="M589" s="111"/>
      <c r="N589" s="92" t="str">
        <f t="shared" si="8"/>
        <v/>
      </c>
    </row>
    <row r="590" spans="1:14" s="52" customFormat="1" ht="12.75" x14ac:dyDescent="0.2">
      <c r="A590" s="75">
        <v>573</v>
      </c>
      <c r="B590" s="63"/>
      <c r="C590" s="60"/>
      <c r="D590" s="61"/>
      <c r="E590" s="61"/>
      <c r="F590" s="94"/>
      <c r="G590" s="113"/>
      <c r="H590" s="113"/>
      <c r="I590" s="113"/>
      <c r="J590" s="113"/>
      <c r="K590" s="113"/>
      <c r="L590" s="113"/>
      <c r="M590" s="111"/>
      <c r="N590" s="92" t="str">
        <f t="shared" si="8"/>
        <v/>
      </c>
    </row>
    <row r="591" spans="1:14" s="52" customFormat="1" ht="12.75" x14ac:dyDescent="0.2">
      <c r="A591" s="75">
        <v>574</v>
      </c>
      <c r="B591" s="63"/>
      <c r="C591" s="60"/>
      <c r="D591" s="61"/>
      <c r="E591" s="61"/>
      <c r="F591" s="94"/>
      <c r="G591" s="113"/>
      <c r="H591" s="113"/>
      <c r="I591" s="113"/>
      <c r="J591" s="113"/>
      <c r="K591" s="113"/>
      <c r="L591" s="113"/>
      <c r="M591" s="111"/>
      <c r="N591" s="92" t="str">
        <f t="shared" si="8"/>
        <v/>
      </c>
    </row>
    <row r="592" spans="1:14" s="52" customFormat="1" ht="12.75" x14ac:dyDescent="0.2">
      <c r="A592" s="75">
        <v>575</v>
      </c>
      <c r="B592" s="63"/>
      <c r="C592" s="60"/>
      <c r="D592" s="61"/>
      <c r="E592" s="61"/>
      <c r="F592" s="94"/>
      <c r="G592" s="113"/>
      <c r="H592" s="113"/>
      <c r="I592" s="113"/>
      <c r="J592" s="113"/>
      <c r="K592" s="113"/>
      <c r="L592" s="113"/>
      <c r="M592" s="111"/>
      <c r="N592" s="92" t="str">
        <f t="shared" si="8"/>
        <v/>
      </c>
    </row>
    <row r="593" spans="1:14" s="52" customFormat="1" ht="12.75" x14ac:dyDescent="0.2">
      <c r="A593" s="75">
        <v>576</v>
      </c>
      <c r="B593" s="63"/>
      <c r="C593" s="60"/>
      <c r="D593" s="61"/>
      <c r="E593" s="61"/>
      <c r="F593" s="94"/>
      <c r="G593" s="113"/>
      <c r="H593" s="113"/>
      <c r="I593" s="113"/>
      <c r="J593" s="113"/>
      <c r="K593" s="113"/>
      <c r="L593" s="113"/>
      <c r="M593" s="111"/>
      <c r="N593" s="92" t="str">
        <f t="shared" si="8"/>
        <v/>
      </c>
    </row>
    <row r="594" spans="1:14" s="52" customFormat="1" ht="12.75" x14ac:dyDescent="0.2">
      <c r="A594" s="75">
        <v>577</v>
      </c>
      <c r="B594" s="63"/>
      <c r="C594" s="60"/>
      <c r="D594" s="61"/>
      <c r="E594" s="61"/>
      <c r="F594" s="94"/>
      <c r="G594" s="113"/>
      <c r="H594" s="113"/>
      <c r="I594" s="113"/>
      <c r="J594" s="113"/>
      <c r="K594" s="113"/>
      <c r="L594" s="113"/>
      <c r="M594" s="111"/>
      <c r="N594" s="92" t="str">
        <f t="shared" ref="N594:N657" si="9">IF(B594="","",IF(OR(F594&gt;14,G594&gt;14,H594&gt;14,I594&gt;14,M594&gt;14),"Eligible","Not Eligible"))</f>
        <v/>
      </c>
    </row>
    <row r="595" spans="1:14" s="52" customFormat="1" ht="12.75" x14ac:dyDescent="0.2">
      <c r="A595" s="75">
        <v>578</v>
      </c>
      <c r="B595" s="63"/>
      <c r="C595" s="60"/>
      <c r="D595" s="61"/>
      <c r="E595" s="61"/>
      <c r="F595" s="94"/>
      <c r="G595" s="113"/>
      <c r="H595" s="113"/>
      <c r="I595" s="113"/>
      <c r="J595" s="113"/>
      <c r="K595" s="113"/>
      <c r="L595" s="113"/>
      <c r="M595" s="111"/>
      <c r="N595" s="92" t="str">
        <f t="shared" si="9"/>
        <v/>
      </c>
    </row>
    <row r="596" spans="1:14" s="52" customFormat="1" ht="12.75" x14ac:dyDescent="0.2">
      <c r="A596" s="75">
        <v>579</v>
      </c>
      <c r="B596" s="63"/>
      <c r="C596" s="60"/>
      <c r="D596" s="61"/>
      <c r="E596" s="61"/>
      <c r="F596" s="94"/>
      <c r="G596" s="113"/>
      <c r="H596" s="113"/>
      <c r="I596" s="113"/>
      <c r="J596" s="113"/>
      <c r="K596" s="113"/>
      <c r="L596" s="113"/>
      <c r="M596" s="111"/>
      <c r="N596" s="92" t="str">
        <f t="shared" si="9"/>
        <v/>
      </c>
    </row>
    <row r="597" spans="1:14" s="52" customFormat="1" ht="12.75" x14ac:dyDescent="0.2">
      <c r="A597" s="75">
        <v>580</v>
      </c>
      <c r="B597" s="63"/>
      <c r="C597" s="60"/>
      <c r="D597" s="61"/>
      <c r="E597" s="61"/>
      <c r="F597" s="94"/>
      <c r="G597" s="113"/>
      <c r="H597" s="113"/>
      <c r="I597" s="113"/>
      <c r="J597" s="113"/>
      <c r="K597" s="113"/>
      <c r="L597" s="113"/>
      <c r="M597" s="111"/>
      <c r="N597" s="92" t="str">
        <f t="shared" si="9"/>
        <v/>
      </c>
    </row>
    <row r="598" spans="1:14" s="52" customFormat="1" ht="12.75" x14ac:dyDescent="0.2">
      <c r="A598" s="75">
        <v>581</v>
      </c>
      <c r="B598" s="63"/>
      <c r="C598" s="60"/>
      <c r="D598" s="61"/>
      <c r="E598" s="61"/>
      <c r="F598" s="94"/>
      <c r="G598" s="113"/>
      <c r="H598" s="113"/>
      <c r="I598" s="113"/>
      <c r="J598" s="113"/>
      <c r="K598" s="113"/>
      <c r="L598" s="113"/>
      <c r="M598" s="111"/>
      <c r="N598" s="92" t="str">
        <f t="shared" si="9"/>
        <v/>
      </c>
    </row>
    <row r="599" spans="1:14" s="52" customFormat="1" ht="12.75" x14ac:dyDescent="0.2">
      <c r="A599" s="75">
        <v>582</v>
      </c>
      <c r="B599" s="63"/>
      <c r="C599" s="60"/>
      <c r="D599" s="61"/>
      <c r="E599" s="61"/>
      <c r="F599" s="94"/>
      <c r="G599" s="113"/>
      <c r="H599" s="113"/>
      <c r="I599" s="113"/>
      <c r="J599" s="113"/>
      <c r="K599" s="113"/>
      <c r="L599" s="113"/>
      <c r="M599" s="111"/>
      <c r="N599" s="92" t="str">
        <f t="shared" si="9"/>
        <v/>
      </c>
    </row>
    <row r="600" spans="1:14" s="52" customFormat="1" ht="12.75" x14ac:dyDescent="0.2">
      <c r="A600" s="75">
        <v>583</v>
      </c>
      <c r="B600" s="63"/>
      <c r="C600" s="60"/>
      <c r="D600" s="61"/>
      <c r="E600" s="61"/>
      <c r="F600" s="94"/>
      <c r="G600" s="113"/>
      <c r="H600" s="113"/>
      <c r="I600" s="113"/>
      <c r="J600" s="113"/>
      <c r="K600" s="113"/>
      <c r="L600" s="113"/>
      <c r="M600" s="111"/>
      <c r="N600" s="92" t="str">
        <f t="shared" si="9"/>
        <v/>
      </c>
    </row>
    <row r="601" spans="1:14" s="52" customFormat="1" ht="12.75" x14ac:dyDescent="0.2">
      <c r="A601" s="75">
        <v>584</v>
      </c>
      <c r="B601" s="63"/>
      <c r="C601" s="60"/>
      <c r="D601" s="61"/>
      <c r="E601" s="61"/>
      <c r="F601" s="94"/>
      <c r="G601" s="113"/>
      <c r="H601" s="113"/>
      <c r="I601" s="113"/>
      <c r="J601" s="113"/>
      <c r="K601" s="113"/>
      <c r="L601" s="113"/>
      <c r="M601" s="111"/>
      <c r="N601" s="92" t="str">
        <f t="shared" si="9"/>
        <v/>
      </c>
    </row>
    <row r="602" spans="1:14" s="52" customFormat="1" ht="12.75" x14ac:dyDescent="0.2">
      <c r="A602" s="75">
        <v>585</v>
      </c>
      <c r="B602" s="63"/>
      <c r="C602" s="60"/>
      <c r="D602" s="61"/>
      <c r="E602" s="61"/>
      <c r="F602" s="94"/>
      <c r="G602" s="113"/>
      <c r="H602" s="113"/>
      <c r="I602" s="113"/>
      <c r="J602" s="113"/>
      <c r="K602" s="113"/>
      <c r="L602" s="113"/>
      <c r="M602" s="111"/>
      <c r="N602" s="92" t="str">
        <f t="shared" si="9"/>
        <v/>
      </c>
    </row>
    <row r="603" spans="1:14" s="52" customFormat="1" ht="12.75" x14ac:dyDescent="0.2">
      <c r="A603" s="75">
        <v>586</v>
      </c>
      <c r="B603" s="63"/>
      <c r="C603" s="60"/>
      <c r="D603" s="61"/>
      <c r="E603" s="61"/>
      <c r="F603" s="94"/>
      <c r="G603" s="113"/>
      <c r="H603" s="113"/>
      <c r="I603" s="113"/>
      <c r="J603" s="113"/>
      <c r="K603" s="113"/>
      <c r="L603" s="113"/>
      <c r="M603" s="111"/>
      <c r="N603" s="92" t="str">
        <f t="shared" si="9"/>
        <v/>
      </c>
    </row>
    <row r="604" spans="1:14" s="52" customFormat="1" ht="12.75" x14ac:dyDescent="0.2">
      <c r="A604" s="75">
        <v>587</v>
      </c>
      <c r="B604" s="63"/>
      <c r="C604" s="60"/>
      <c r="D604" s="61"/>
      <c r="E604" s="61"/>
      <c r="F604" s="94"/>
      <c r="G604" s="113"/>
      <c r="H604" s="113"/>
      <c r="I604" s="113"/>
      <c r="J604" s="113"/>
      <c r="K604" s="113"/>
      <c r="L604" s="113"/>
      <c r="M604" s="111"/>
      <c r="N604" s="92" t="str">
        <f t="shared" si="9"/>
        <v/>
      </c>
    </row>
    <row r="605" spans="1:14" s="52" customFormat="1" ht="12.75" x14ac:dyDescent="0.2">
      <c r="A605" s="75">
        <v>588</v>
      </c>
      <c r="B605" s="63"/>
      <c r="C605" s="60"/>
      <c r="D605" s="61"/>
      <c r="E605" s="61"/>
      <c r="F605" s="94"/>
      <c r="G605" s="113"/>
      <c r="H605" s="113"/>
      <c r="I605" s="113"/>
      <c r="J605" s="113"/>
      <c r="K605" s="113"/>
      <c r="L605" s="113"/>
      <c r="M605" s="111"/>
      <c r="N605" s="92" t="str">
        <f t="shared" si="9"/>
        <v/>
      </c>
    </row>
    <row r="606" spans="1:14" s="52" customFormat="1" ht="12.75" x14ac:dyDescent="0.2">
      <c r="A606" s="75">
        <v>589</v>
      </c>
      <c r="B606" s="63"/>
      <c r="C606" s="60"/>
      <c r="D606" s="61"/>
      <c r="E606" s="61"/>
      <c r="F606" s="94"/>
      <c r="G606" s="113"/>
      <c r="H606" s="113"/>
      <c r="I606" s="113"/>
      <c r="J606" s="113"/>
      <c r="K606" s="113"/>
      <c r="L606" s="113"/>
      <c r="M606" s="111"/>
      <c r="N606" s="92" t="str">
        <f t="shared" si="9"/>
        <v/>
      </c>
    </row>
    <row r="607" spans="1:14" s="52" customFormat="1" ht="12.75" x14ac:dyDescent="0.2">
      <c r="A607" s="75">
        <v>590</v>
      </c>
      <c r="B607" s="63"/>
      <c r="C607" s="60"/>
      <c r="D607" s="61"/>
      <c r="E607" s="61"/>
      <c r="F607" s="94"/>
      <c r="G607" s="113"/>
      <c r="H607" s="113"/>
      <c r="I607" s="113"/>
      <c r="J607" s="113"/>
      <c r="K607" s="113"/>
      <c r="L607" s="113"/>
      <c r="M607" s="111"/>
      <c r="N607" s="92" t="str">
        <f t="shared" si="9"/>
        <v/>
      </c>
    </row>
    <row r="608" spans="1:14" s="52" customFormat="1" ht="12.75" x14ac:dyDescent="0.2">
      <c r="A608" s="75">
        <v>591</v>
      </c>
      <c r="B608" s="63"/>
      <c r="C608" s="60"/>
      <c r="D608" s="61"/>
      <c r="E608" s="61"/>
      <c r="F608" s="94"/>
      <c r="G608" s="113"/>
      <c r="H608" s="113"/>
      <c r="I608" s="113"/>
      <c r="J608" s="113"/>
      <c r="K608" s="113"/>
      <c r="L608" s="113"/>
      <c r="M608" s="111"/>
      <c r="N608" s="92" t="str">
        <f t="shared" si="9"/>
        <v/>
      </c>
    </row>
    <row r="609" spans="1:14" s="52" customFormat="1" ht="12.75" x14ac:dyDescent="0.2">
      <c r="A609" s="75">
        <v>592</v>
      </c>
      <c r="B609" s="63"/>
      <c r="C609" s="60"/>
      <c r="D609" s="61"/>
      <c r="E609" s="61"/>
      <c r="F609" s="94"/>
      <c r="G609" s="113"/>
      <c r="H609" s="113"/>
      <c r="I609" s="113"/>
      <c r="J609" s="113"/>
      <c r="K609" s="113"/>
      <c r="L609" s="113"/>
      <c r="M609" s="111"/>
      <c r="N609" s="92" t="str">
        <f t="shared" si="9"/>
        <v/>
      </c>
    </row>
    <row r="610" spans="1:14" s="52" customFormat="1" ht="12.75" x14ac:dyDescent="0.2">
      <c r="A610" s="75">
        <v>593</v>
      </c>
      <c r="B610" s="63"/>
      <c r="C610" s="60"/>
      <c r="D610" s="61"/>
      <c r="E610" s="61"/>
      <c r="F610" s="94"/>
      <c r="G610" s="113"/>
      <c r="H610" s="113"/>
      <c r="I610" s="113"/>
      <c r="J610" s="113"/>
      <c r="K610" s="113"/>
      <c r="L610" s="113"/>
      <c r="M610" s="111"/>
      <c r="N610" s="92" t="str">
        <f t="shared" si="9"/>
        <v/>
      </c>
    </row>
    <row r="611" spans="1:14" s="52" customFormat="1" ht="12.75" x14ac:dyDescent="0.2">
      <c r="A611" s="75">
        <v>594</v>
      </c>
      <c r="B611" s="63"/>
      <c r="C611" s="60"/>
      <c r="D611" s="61"/>
      <c r="E611" s="61"/>
      <c r="F611" s="94"/>
      <c r="G611" s="113"/>
      <c r="H611" s="113"/>
      <c r="I611" s="113"/>
      <c r="J611" s="113"/>
      <c r="K611" s="113"/>
      <c r="L611" s="113"/>
      <c r="M611" s="111"/>
      <c r="N611" s="92" t="str">
        <f t="shared" si="9"/>
        <v/>
      </c>
    </row>
    <row r="612" spans="1:14" s="52" customFormat="1" ht="12.75" x14ac:dyDescent="0.2">
      <c r="A612" s="75">
        <v>595</v>
      </c>
      <c r="B612" s="63"/>
      <c r="C612" s="60"/>
      <c r="D612" s="61"/>
      <c r="E612" s="61"/>
      <c r="F612" s="94"/>
      <c r="G612" s="113"/>
      <c r="H612" s="113"/>
      <c r="I612" s="113"/>
      <c r="J612" s="113"/>
      <c r="K612" s="113"/>
      <c r="L612" s="113"/>
      <c r="M612" s="111"/>
      <c r="N612" s="92" t="str">
        <f t="shared" si="9"/>
        <v/>
      </c>
    </row>
    <row r="613" spans="1:14" s="52" customFormat="1" ht="12.75" x14ac:dyDescent="0.2">
      <c r="A613" s="75">
        <v>596</v>
      </c>
      <c r="B613" s="63"/>
      <c r="C613" s="60"/>
      <c r="D613" s="61"/>
      <c r="E613" s="61"/>
      <c r="F613" s="94"/>
      <c r="G613" s="113"/>
      <c r="H613" s="113"/>
      <c r="I613" s="113"/>
      <c r="J613" s="113"/>
      <c r="K613" s="113"/>
      <c r="L613" s="113"/>
      <c r="M613" s="111"/>
      <c r="N613" s="92" t="str">
        <f t="shared" si="9"/>
        <v/>
      </c>
    </row>
    <row r="614" spans="1:14" s="52" customFormat="1" ht="12.75" x14ac:dyDescent="0.2">
      <c r="A614" s="75">
        <v>597</v>
      </c>
      <c r="B614" s="63"/>
      <c r="C614" s="60"/>
      <c r="D614" s="61"/>
      <c r="E614" s="61"/>
      <c r="F614" s="94"/>
      <c r="G614" s="113"/>
      <c r="H614" s="113"/>
      <c r="I614" s="113"/>
      <c r="J614" s="113"/>
      <c r="K614" s="113"/>
      <c r="L614" s="113"/>
      <c r="M614" s="111"/>
      <c r="N614" s="92" t="str">
        <f t="shared" si="9"/>
        <v/>
      </c>
    </row>
    <row r="615" spans="1:14" s="52" customFormat="1" ht="12.75" x14ac:dyDescent="0.2">
      <c r="A615" s="75">
        <v>598</v>
      </c>
      <c r="B615" s="63"/>
      <c r="C615" s="60"/>
      <c r="D615" s="61"/>
      <c r="E615" s="61"/>
      <c r="F615" s="94"/>
      <c r="G615" s="113"/>
      <c r="H615" s="113"/>
      <c r="I615" s="113"/>
      <c r="J615" s="113"/>
      <c r="K615" s="113"/>
      <c r="L615" s="113"/>
      <c r="M615" s="111"/>
      <c r="N615" s="92" t="str">
        <f t="shared" si="9"/>
        <v/>
      </c>
    </row>
    <row r="616" spans="1:14" s="52" customFormat="1" ht="12.75" x14ac:dyDescent="0.2">
      <c r="A616" s="75">
        <v>599</v>
      </c>
      <c r="B616" s="63"/>
      <c r="C616" s="60"/>
      <c r="D616" s="61"/>
      <c r="E616" s="61"/>
      <c r="F616" s="94"/>
      <c r="G616" s="113"/>
      <c r="H616" s="113"/>
      <c r="I616" s="113"/>
      <c r="J616" s="113"/>
      <c r="K616" s="113"/>
      <c r="L616" s="113"/>
      <c r="M616" s="111"/>
      <c r="N616" s="92" t="str">
        <f t="shared" si="9"/>
        <v/>
      </c>
    </row>
    <row r="617" spans="1:14" s="52" customFormat="1" ht="12.75" x14ac:dyDescent="0.2">
      <c r="A617" s="75">
        <v>600</v>
      </c>
      <c r="B617" s="63"/>
      <c r="C617" s="60"/>
      <c r="D617" s="61"/>
      <c r="E617" s="61"/>
      <c r="F617" s="94"/>
      <c r="G617" s="113"/>
      <c r="H617" s="113"/>
      <c r="I617" s="113"/>
      <c r="J617" s="113"/>
      <c r="K617" s="113"/>
      <c r="L617" s="113"/>
      <c r="M617" s="111"/>
      <c r="N617" s="92" t="str">
        <f t="shared" si="9"/>
        <v/>
      </c>
    </row>
    <row r="618" spans="1:14" s="52" customFormat="1" ht="12.75" x14ac:dyDescent="0.2">
      <c r="A618" s="75">
        <v>601</v>
      </c>
      <c r="B618" s="63"/>
      <c r="C618" s="60"/>
      <c r="D618" s="61"/>
      <c r="E618" s="61"/>
      <c r="F618" s="94"/>
      <c r="G618" s="113"/>
      <c r="H618" s="113"/>
      <c r="I618" s="113"/>
      <c r="J618" s="113"/>
      <c r="K618" s="113"/>
      <c r="L618" s="113"/>
      <c r="M618" s="111"/>
      <c r="N618" s="92" t="str">
        <f t="shared" si="9"/>
        <v/>
      </c>
    </row>
    <row r="619" spans="1:14" s="52" customFormat="1" ht="12.75" x14ac:dyDescent="0.2">
      <c r="A619" s="75">
        <v>602</v>
      </c>
      <c r="B619" s="63"/>
      <c r="C619" s="60"/>
      <c r="D619" s="61"/>
      <c r="E619" s="61"/>
      <c r="F619" s="94"/>
      <c r="G619" s="113"/>
      <c r="H619" s="113"/>
      <c r="I619" s="113"/>
      <c r="J619" s="113"/>
      <c r="K619" s="113"/>
      <c r="L619" s="113"/>
      <c r="M619" s="111"/>
      <c r="N619" s="92" t="str">
        <f t="shared" si="9"/>
        <v/>
      </c>
    </row>
    <row r="620" spans="1:14" s="52" customFormat="1" ht="12.75" x14ac:dyDescent="0.2">
      <c r="A620" s="75">
        <v>603</v>
      </c>
      <c r="B620" s="63"/>
      <c r="C620" s="60"/>
      <c r="D620" s="61"/>
      <c r="E620" s="61"/>
      <c r="F620" s="94"/>
      <c r="G620" s="113"/>
      <c r="H620" s="113"/>
      <c r="I620" s="113"/>
      <c r="J620" s="113"/>
      <c r="K620" s="113"/>
      <c r="L620" s="113"/>
      <c r="M620" s="111"/>
      <c r="N620" s="92" t="str">
        <f t="shared" si="9"/>
        <v/>
      </c>
    </row>
    <row r="621" spans="1:14" s="52" customFormat="1" ht="12.75" x14ac:dyDescent="0.2">
      <c r="A621" s="75">
        <v>604</v>
      </c>
      <c r="B621" s="63"/>
      <c r="C621" s="60"/>
      <c r="D621" s="61"/>
      <c r="E621" s="61"/>
      <c r="F621" s="94"/>
      <c r="G621" s="113"/>
      <c r="H621" s="113"/>
      <c r="I621" s="113"/>
      <c r="J621" s="113"/>
      <c r="K621" s="113"/>
      <c r="L621" s="113"/>
      <c r="M621" s="111"/>
      <c r="N621" s="92" t="str">
        <f t="shared" si="9"/>
        <v/>
      </c>
    </row>
    <row r="622" spans="1:14" s="52" customFormat="1" ht="12.75" x14ac:dyDescent="0.2">
      <c r="A622" s="75">
        <v>605</v>
      </c>
      <c r="B622" s="63"/>
      <c r="C622" s="60"/>
      <c r="D622" s="61"/>
      <c r="E622" s="61"/>
      <c r="F622" s="94"/>
      <c r="G622" s="113"/>
      <c r="H622" s="113"/>
      <c r="I622" s="113"/>
      <c r="J622" s="113"/>
      <c r="K622" s="113"/>
      <c r="L622" s="113"/>
      <c r="M622" s="111"/>
      <c r="N622" s="92" t="str">
        <f t="shared" si="9"/>
        <v/>
      </c>
    </row>
    <row r="623" spans="1:14" s="52" customFormat="1" ht="12.75" x14ac:dyDescent="0.2">
      <c r="A623" s="75">
        <v>606</v>
      </c>
      <c r="B623" s="63"/>
      <c r="C623" s="60"/>
      <c r="D623" s="61"/>
      <c r="E623" s="61"/>
      <c r="F623" s="94"/>
      <c r="G623" s="113"/>
      <c r="H623" s="113"/>
      <c r="I623" s="113"/>
      <c r="J623" s="113"/>
      <c r="K623" s="113"/>
      <c r="L623" s="113"/>
      <c r="M623" s="111"/>
      <c r="N623" s="92" t="str">
        <f t="shared" si="9"/>
        <v/>
      </c>
    </row>
    <row r="624" spans="1:14" s="52" customFormat="1" ht="12.75" x14ac:dyDescent="0.2">
      <c r="A624" s="75">
        <v>607</v>
      </c>
      <c r="B624" s="63"/>
      <c r="C624" s="60"/>
      <c r="D624" s="61"/>
      <c r="E624" s="61"/>
      <c r="F624" s="94"/>
      <c r="G624" s="113"/>
      <c r="H624" s="113"/>
      <c r="I624" s="113"/>
      <c r="J624" s="113"/>
      <c r="K624" s="113"/>
      <c r="L624" s="113"/>
      <c r="M624" s="111"/>
      <c r="N624" s="92" t="str">
        <f t="shared" si="9"/>
        <v/>
      </c>
    </row>
    <row r="625" spans="1:14" s="52" customFormat="1" ht="12.75" x14ac:dyDescent="0.2">
      <c r="A625" s="75">
        <v>608</v>
      </c>
      <c r="B625" s="63"/>
      <c r="C625" s="60"/>
      <c r="D625" s="61"/>
      <c r="E625" s="61"/>
      <c r="F625" s="94"/>
      <c r="G625" s="113"/>
      <c r="H625" s="113"/>
      <c r="I625" s="113"/>
      <c r="J625" s="113"/>
      <c r="K625" s="113"/>
      <c r="L625" s="113"/>
      <c r="M625" s="111"/>
      <c r="N625" s="92" t="str">
        <f t="shared" si="9"/>
        <v/>
      </c>
    </row>
    <row r="626" spans="1:14" s="52" customFormat="1" ht="12.75" x14ac:dyDescent="0.2">
      <c r="A626" s="75">
        <v>609</v>
      </c>
      <c r="B626" s="63"/>
      <c r="C626" s="60"/>
      <c r="D626" s="61"/>
      <c r="E626" s="61"/>
      <c r="F626" s="94"/>
      <c r="G626" s="113"/>
      <c r="H626" s="113"/>
      <c r="I626" s="113"/>
      <c r="J626" s="113"/>
      <c r="K626" s="113"/>
      <c r="L626" s="113"/>
      <c r="M626" s="111"/>
      <c r="N626" s="92" t="str">
        <f t="shared" si="9"/>
        <v/>
      </c>
    </row>
    <row r="627" spans="1:14" s="52" customFormat="1" ht="12.75" x14ac:dyDescent="0.2">
      <c r="A627" s="75">
        <v>610</v>
      </c>
      <c r="B627" s="63"/>
      <c r="C627" s="60"/>
      <c r="D627" s="61"/>
      <c r="E627" s="61"/>
      <c r="F627" s="94"/>
      <c r="G627" s="113"/>
      <c r="H627" s="113"/>
      <c r="I627" s="113"/>
      <c r="J627" s="113"/>
      <c r="K627" s="113"/>
      <c r="L627" s="113"/>
      <c r="M627" s="111"/>
      <c r="N627" s="92" t="str">
        <f t="shared" si="9"/>
        <v/>
      </c>
    </row>
    <row r="628" spans="1:14" s="52" customFormat="1" ht="12.75" x14ac:dyDescent="0.2">
      <c r="A628" s="75">
        <v>611</v>
      </c>
      <c r="B628" s="63"/>
      <c r="C628" s="60"/>
      <c r="D628" s="61"/>
      <c r="E628" s="61"/>
      <c r="F628" s="94"/>
      <c r="G628" s="113"/>
      <c r="H628" s="113"/>
      <c r="I628" s="113"/>
      <c r="J628" s="113"/>
      <c r="K628" s="113"/>
      <c r="L628" s="113"/>
      <c r="M628" s="111"/>
      <c r="N628" s="92" t="str">
        <f t="shared" si="9"/>
        <v/>
      </c>
    </row>
    <row r="629" spans="1:14" s="52" customFormat="1" ht="12.75" x14ac:dyDescent="0.2">
      <c r="A629" s="75">
        <v>612</v>
      </c>
      <c r="B629" s="63"/>
      <c r="C629" s="60"/>
      <c r="D629" s="61"/>
      <c r="E629" s="61"/>
      <c r="F629" s="94"/>
      <c r="G629" s="113"/>
      <c r="H629" s="113"/>
      <c r="I629" s="113"/>
      <c r="J629" s="113"/>
      <c r="K629" s="113"/>
      <c r="L629" s="113"/>
      <c r="M629" s="111"/>
      <c r="N629" s="92" t="str">
        <f t="shared" si="9"/>
        <v/>
      </c>
    </row>
    <row r="630" spans="1:14" s="52" customFormat="1" ht="12.75" x14ac:dyDescent="0.2">
      <c r="A630" s="75">
        <v>613</v>
      </c>
      <c r="B630" s="63"/>
      <c r="C630" s="60"/>
      <c r="D630" s="61"/>
      <c r="E630" s="61"/>
      <c r="F630" s="94"/>
      <c r="G630" s="113"/>
      <c r="H630" s="113"/>
      <c r="I630" s="113"/>
      <c r="J630" s="113"/>
      <c r="K630" s="113"/>
      <c r="L630" s="113"/>
      <c r="M630" s="111"/>
      <c r="N630" s="92" t="str">
        <f t="shared" si="9"/>
        <v/>
      </c>
    </row>
    <row r="631" spans="1:14" s="52" customFormat="1" ht="12.75" x14ac:dyDescent="0.2">
      <c r="A631" s="75">
        <v>614</v>
      </c>
      <c r="B631" s="63"/>
      <c r="C631" s="60"/>
      <c r="D631" s="61"/>
      <c r="E631" s="61"/>
      <c r="F631" s="94"/>
      <c r="G631" s="113"/>
      <c r="H631" s="113"/>
      <c r="I631" s="113"/>
      <c r="J631" s="113"/>
      <c r="K631" s="113"/>
      <c r="L631" s="113"/>
      <c r="M631" s="111"/>
      <c r="N631" s="92" t="str">
        <f t="shared" si="9"/>
        <v/>
      </c>
    </row>
    <row r="632" spans="1:14" s="52" customFormat="1" ht="12.75" x14ac:dyDescent="0.2">
      <c r="A632" s="75">
        <v>615</v>
      </c>
      <c r="B632" s="63"/>
      <c r="C632" s="60"/>
      <c r="D632" s="61"/>
      <c r="E632" s="61"/>
      <c r="F632" s="94"/>
      <c r="G632" s="113"/>
      <c r="H632" s="113"/>
      <c r="I632" s="113"/>
      <c r="J632" s="113"/>
      <c r="K632" s="113"/>
      <c r="L632" s="113"/>
      <c r="M632" s="111"/>
      <c r="N632" s="92" t="str">
        <f t="shared" si="9"/>
        <v/>
      </c>
    </row>
    <row r="633" spans="1:14" s="52" customFormat="1" ht="12.75" x14ac:dyDescent="0.2">
      <c r="A633" s="75">
        <v>616</v>
      </c>
      <c r="B633" s="63"/>
      <c r="C633" s="60"/>
      <c r="D633" s="61"/>
      <c r="E633" s="61"/>
      <c r="F633" s="94"/>
      <c r="G633" s="113"/>
      <c r="H633" s="113"/>
      <c r="I633" s="113"/>
      <c r="J633" s="113"/>
      <c r="K633" s="113"/>
      <c r="L633" s="113"/>
      <c r="M633" s="111"/>
      <c r="N633" s="92" t="str">
        <f t="shared" si="9"/>
        <v/>
      </c>
    </row>
    <row r="634" spans="1:14" s="52" customFormat="1" ht="12.75" x14ac:dyDescent="0.2">
      <c r="A634" s="75">
        <v>617</v>
      </c>
      <c r="B634" s="63"/>
      <c r="C634" s="60"/>
      <c r="D634" s="61"/>
      <c r="E634" s="61"/>
      <c r="F634" s="94"/>
      <c r="G634" s="113"/>
      <c r="H634" s="113"/>
      <c r="I634" s="113"/>
      <c r="J634" s="113"/>
      <c r="K634" s="113"/>
      <c r="L634" s="113"/>
      <c r="M634" s="111"/>
      <c r="N634" s="92" t="str">
        <f t="shared" si="9"/>
        <v/>
      </c>
    </row>
    <row r="635" spans="1:14" s="52" customFormat="1" ht="12.75" x14ac:dyDescent="0.2">
      <c r="A635" s="75">
        <v>618</v>
      </c>
      <c r="B635" s="63"/>
      <c r="C635" s="60"/>
      <c r="D635" s="61"/>
      <c r="E635" s="61"/>
      <c r="F635" s="94"/>
      <c r="G635" s="113"/>
      <c r="H635" s="113"/>
      <c r="I635" s="113"/>
      <c r="J635" s="113"/>
      <c r="K635" s="113"/>
      <c r="L635" s="113"/>
      <c r="M635" s="111"/>
      <c r="N635" s="92" t="str">
        <f t="shared" si="9"/>
        <v/>
      </c>
    </row>
    <row r="636" spans="1:14" s="52" customFormat="1" ht="12.75" x14ac:dyDescent="0.2">
      <c r="A636" s="75">
        <v>619</v>
      </c>
      <c r="B636" s="63"/>
      <c r="C636" s="60"/>
      <c r="D636" s="61"/>
      <c r="E636" s="61"/>
      <c r="F636" s="94"/>
      <c r="G636" s="113"/>
      <c r="H636" s="113"/>
      <c r="I636" s="113"/>
      <c r="J636" s="113"/>
      <c r="K636" s="113"/>
      <c r="L636" s="113"/>
      <c r="M636" s="111"/>
      <c r="N636" s="92" t="str">
        <f t="shared" si="9"/>
        <v/>
      </c>
    </row>
    <row r="637" spans="1:14" s="52" customFormat="1" ht="12.75" x14ac:dyDescent="0.2">
      <c r="A637" s="75">
        <v>620</v>
      </c>
      <c r="B637" s="63"/>
      <c r="C637" s="60"/>
      <c r="D637" s="61"/>
      <c r="E637" s="61"/>
      <c r="F637" s="94"/>
      <c r="G637" s="113"/>
      <c r="H637" s="113"/>
      <c r="I637" s="113"/>
      <c r="J637" s="113"/>
      <c r="K637" s="113"/>
      <c r="L637" s="113"/>
      <c r="M637" s="111"/>
      <c r="N637" s="92" t="str">
        <f t="shared" si="9"/>
        <v/>
      </c>
    </row>
    <row r="638" spans="1:14" s="52" customFormat="1" ht="12.75" x14ac:dyDescent="0.2">
      <c r="A638" s="75">
        <v>621</v>
      </c>
      <c r="B638" s="63"/>
      <c r="C638" s="60"/>
      <c r="D638" s="61"/>
      <c r="E638" s="61"/>
      <c r="F638" s="94"/>
      <c r="G638" s="113"/>
      <c r="H638" s="113"/>
      <c r="I638" s="113"/>
      <c r="J638" s="113"/>
      <c r="K638" s="113"/>
      <c r="L638" s="113"/>
      <c r="M638" s="111"/>
      <c r="N638" s="92" t="str">
        <f t="shared" si="9"/>
        <v/>
      </c>
    </row>
    <row r="639" spans="1:14" s="52" customFormat="1" ht="12.75" x14ac:dyDescent="0.2">
      <c r="A639" s="75">
        <v>622</v>
      </c>
      <c r="B639" s="63"/>
      <c r="C639" s="60"/>
      <c r="D639" s="61"/>
      <c r="E639" s="61"/>
      <c r="F639" s="94"/>
      <c r="G639" s="113"/>
      <c r="H639" s="113"/>
      <c r="I639" s="113"/>
      <c r="J639" s="113"/>
      <c r="K639" s="113"/>
      <c r="L639" s="113"/>
      <c r="M639" s="111"/>
      <c r="N639" s="92" t="str">
        <f t="shared" si="9"/>
        <v/>
      </c>
    </row>
    <row r="640" spans="1:14" s="52" customFormat="1" ht="12.75" x14ac:dyDescent="0.2">
      <c r="A640" s="75">
        <v>623</v>
      </c>
      <c r="B640" s="63"/>
      <c r="C640" s="60"/>
      <c r="D640" s="61"/>
      <c r="E640" s="61"/>
      <c r="F640" s="94"/>
      <c r="G640" s="113"/>
      <c r="H640" s="113"/>
      <c r="I640" s="113"/>
      <c r="J640" s="113"/>
      <c r="K640" s="113"/>
      <c r="L640" s="113"/>
      <c r="M640" s="111"/>
      <c r="N640" s="92" t="str">
        <f t="shared" si="9"/>
        <v/>
      </c>
    </row>
    <row r="641" spans="1:14" s="52" customFormat="1" ht="12.75" x14ac:dyDescent="0.2">
      <c r="A641" s="75">
        <v>624</v>
      </c>
      <c r="B641" s="63"/>
      <c r="C641" s="60"/>
      <c r="D641" s="61"/>
      <c r="E641" s="61"/>
      <c r="F641" s="94"/>
      <c r="G641" s="113"/>
      <c r="H641" s="113"/>
      <c r="I641" s="113"/>
      <c r="J641" s="113"/>
      <c r="K641" s="113"/>
      <c r="L641" s="113"/>
      <c r="M641" s="111"/>
      <c r="N641" s="92" t="str">
        <f t="shared" si="9"/>
        <v/>
      </c>
    </row>
    <row r="642" spans="1:14" s="52" customFormat="1" ht="12.75" x14ac:dyDescent="0.2">
      <c r="A642" s="75">
        <v>625</v>
      </c>
      <c r="B642" s="63"/>
      <c r="C642" s="60"/>
      <c r="D642" s="61"/>
      <c r="E642" s="61"/>
      <c r="F642" s="94"/>
      <c r="G642" s="113"/>
      <c r="H642" s="113"/>
      <c r="I642" s="113"/>
      <c r="J642" s="113"/>
      <c r="K642" s="113"/>
      <c r="L642" s="113"/>
      <c r="M642" s="111"/>
      <c r="N642" s="92" t="str">
        <f t="shared" si="9"/>
        <v/>
      </c>
    </row>
    <row r="643" spans="1:14" s="52" customFormat="1" ht="12.75" x14ac:dyDescent="0.2">
      <c r="A643" s="75">
        <v>626</v>
      </c>
      <c r="B643" s="63"/>
      <c r="C643" s="60"/>
      <c r="D643" s="61"/>
      <c r="E643" s="61"/>
      <c r="F643" s="94"/>
      <c r="G643" s="113"/>
      <c r="H643" s="113"/>
      <c r="I643" s="113"/>
      <c r="J643" s="113"/>
      <c r="K643" s="113"/>
      <c r="L643" s="113"/>
      <c r="M643" s="111"/>
      <c r="N643" s="92" t="str">
        <f t="shared" si="9"/>
        <v/>
      </c>
    </row>
    <row r="644" spans="1:14" s="52" customFormat="1" ht="12.75" x14ac:dyDescent="0.2">
      <c r="A644" s="75">
        <v>627</v>
      </c>
      <c r="B644" s="63"/>
      <c r="C644" s="60"/>
      <c r="D644" s="61"/>
      <c r="E644" s="61"/>
      <c r="F644" s="94"/>
      <c r="G644" s="113"/>
      <c r="H644" s="113"/>
      <c r="I644" s="113"/>
      <c r="J644" s="113"/>
      <c r="K644" s="113"/>
      <c r="L644" s="113"/>
      <c r="M644" s="111"/>
      <c r="N644" s="92" t="str">
        <f t="shared" si="9"/>
        <v/>
      </c>
    </row>
    <row r="645" spans="1:14" s="52" customFormat="1" ht="12.75" x14ac:dyDescent="0.2">
      <c r="A645" s="75">
        <v>628</v>
      </c>
      <c r="B645" s="63"/>
      <c r="C645" s="60"/>
      <c r="D645" s="61"/>
      <c r="E645" s="61"/>
      <c r="F645" s="94"/>
      <c r="G645" s="113"/>
      <c r="H645" s="113"/>
      <c r="I645" s="113"/>
      <c r="J645" s="113"/>
      <c r="K645" s="113"/>
      <c r="L645" s="113"/>
      <c r="M645" s="111"/>
      <c r="N645" s="92" t="str">
        <f t="shared" si="9"/>
        <v/>
      </c>
    </row>
    <row r="646" spans="1:14" s="52" customFormat="1" ht="12.75" x14ac:dyDescent="0.2">
      <c r="A646" s="75">
        <v>629</v>
      </c>
      <c r="B646" s="63"/>
      <c r="C646" s="60"/>
      <c r="D646" s="61"/>
      <c r="E646" s="61"/>
      <c r="F646" s="94"/>
      <c r="G646" s="113"/>
      <c r="H646" s="113"/>
      <c r="I646" s="113"/>
      <c r="J646" s="113"/>
      <c r="K646" s="113"/>
      <c r="L646" s="113"/>
      <c r="M646" s="111"/>
      <c r="N646" s="92" t="str">
        <f t="shared" si="9"/>
        <v/>
      </c>
    </row>
    <row r="647" spans="1:14" s="52" customFormat="1" ht="12.75" x14ac:dyDescent="0.2">
      <c r="A647" s="75">
        <v>630</v>
      </c>
      <c r="B647" s="63"/>
      <c r="C647" s="60"/>
      <c r="D647" s="61"/>
      <c r="E647" s="61"/>
      <c r="F647" s="94"/>
      <c r="G647" s="113"/>
      <c r="H647" s="113"/>
      <c r="I647" s="113"/>
      <c r="J647" s="113"/>
      <c r="K647" s="113"/>
      <c r="L647" s="113"/>
      <c r="M647" s="111"/>
      <c r="N647" s="92" t="str">
        <f t="shared" si="9"/>
        <v/>
      </c>
    </row>
    <row r="648" spans="1:14" s="52" customFormat="1" ht="12.75" x14ac:dyDescent="0.2">
      <c r="A648" s="75">
        <v>631</v>
      </c>
      <c r="B648" s="63"/>
      <c r="C648" s="60"/>
      <c r="D648" s="61"/>
      <c r="E648" s="61"/>
      <c r="F648" s="94"/>
      <c r="G648" s="113"/>
      <c r="H648" s="113"/>
      <c r="I648" s="113"/>
      <c r="J648" s="113"/>
      <c r="K648" s="113"/>
      <c r="L648" s="113"/>
      <c r="M648" s="111"/>
      <c r="N648" s="92" t="str">
        <f t="shared" si="9"/>
        <v/>
      </c>
    </row>
    <row r="649" spans="1:14" s="52" customFormat="1" ht="12.75" x14ac:dyDescent="0.2">
      <c r="A649" s="75">
        <v>632</v>
      </c>
      <c r="B649" s="63"/>
      <c r="C649" s="60"/>
      <c r="D649" s="61"/>
      <c r="E649" s="61"/>
      <c r="F649" s="94"/>
      <c r="G649" s="113"/>
      <c r="H649" s="113"/>
      <c r="I649" s="113"/>
      <c r="J649" s="113"/>
      <c r="K649" s="113"/>
      <c r="L649" s="113"/>
      <c r="M649" s="111"/>
      <c r="N649" s="92" t="str">
        <f t="shared" si="9"/>
        <v/>
      </c>
    </row>
    <row r="650" spans="1:14" s="52" customFormat="1" ht="12.75" x14ac:dyDescent="0.2">
      <c r="A650" s="75">
        <v>633</v>
      </c>
      <c r="B650" s="63"/>
      <c r="C650" s="60"/>
      <c r="D650" s="61"/>
      <c r="E650" s="61"/>
      <c r="F650" s="94"/>
      <c r="G650" s="113"/>
      <c r="H650" s="113"/>
      <c r="I650" s="113"/>
      <c r="J650" s="113"/>
      <c r="K650" s="113"/>
      <c r="L650" s="113"/>
      <c r="M650" s="111"/>
      <c r="N650" s="92" t="str">
        <f t="shared" si="9"/>
        <v/>
      </c>
    </row>
    <row r="651" spans="1:14" s="52" customFormat="1" ht="12.75" x14ac:dyDescent="0.2">
      <c r="A651" s="75">
        <v>634</v>
      </c>
      <c r="B651" s="63"/>
      <c r="C651" s="60"/>
      <c r="D651" s="61"/>
      <c r="E651" s="61"/>
      <c r="F651" s="94"/>
      <c r="G651" s="113"/>
      <c r="H651" s="113"/>
      <c r="I651" s="113"/>
      <c r="J651" s="113"/>
      <c r="K651" s="113"/>
      <c r="L651" s="113"/>
      <c r="M651" s="111"/>
      <c r="N651" s="92" t="str">
        <f t="shared" si="9"/>
        <v/>
      </c>
    </row>
    <row r="652" spans="1:14" s="52" customFormat="1" ht="12.75" x14ac:dyDescent="0.2">
      <c r="A652" s="75">
        <v>635</v>
      </c>
      <c r="B652" s="63"/>
      <c r="C652" s="60"/>
      <c r="D652" s="61"/>
      <c r="E652" s="61"/>
      <c r="F652" s="94"/>
      <c r="G652" s="113"/>
      <c r="H652" s="113"/>
      <c r="I652" s="113"/>
      <c r="J652" s="113"/>
      <c r="K652" s="113"/>
      <c r="L652" s="113"/>
      <c r="M652" s="111"/>
      <c r="N652" s="92" t="str">
        <f t="shared" si="9"/>
        <v/>
      </c>
    </row>
    <row r="653" spans="1:14" s="52" customFormat="1" ht="12.75" x14ac:dyDescent="0.2">
      <c r="A653" s="75">
        <v>636</v>
      </c>
      <c r="B653" s="63"/>
      <c r="C653" s="60"/>
      <c r="D653" s="61"/>
      <c r="E653" s="61"/>
      <c r="F653" s="94"/>
      <c r="G653" s="113"/>
      <c r="H653" s="113"/>
      <c r="I653" s="113"/>
      <c r="J653" s="113"/>
      <c r="K653" s="113"/>
      <c r="L653" s="113"/>
      <c r="M653" s="111"/>
      <c r="N653" s="92" t="str">
        <f t="shared" si="9"/>
        <v/>
      </c>
    </row>
    <row r="654" spans="1:14" s="52" customFormat="1" ht="12.75" x14ac:dyDescent="0.2">
      <c r="A654" s="75">
        <v>637</v>
      </c>
      <c r="B654" s="63"/>
      <c r="C654" s="60"/>
      <c r="D654" s="61"/>
      <c r="E654" s="61"/>
      <c r="F654" s="94"/>
      <c r="G654" s="113"/>
      <c r="H654" s="113"/>
      <c r="I654" s="113"/>
      <c r="J654" s="113"/>
      <c r="K654" s="113"/>
      <c r="L654" s="113"/>
      <c r="M654" s="111"/>
      <c r="N654" s="92" t="str">
        <f t="shared" si="9"/>
        <v/>
      </c>
    </row>
    <row r="655" spans="1:14" s="52" customFormat="1" ht="12.75" x14ac:dyDescent="0.2">
      <c r="A655" s="75">
        <v>638</v>
      </c>
      <c r="B655" s="63"/>
      <c r="C655" s="60"/>
      <c r="D655" s="61"/>
      <c r="E655" s="61"/>
      <c r="F655" s="94"/>
      <c r="G655" s="113"/>
      <c r="H655" s="113"/>
      <c r="I655" s="113"/>
      <c r="J655" s="113"/>
      <c r="K655" s="113"/>
      <c r="L655" s="113"/>
      <c r="M655" s="111"/>
      <c r="N655" s="92" t="str">
        <f t="shared" si="9"/>
        <v/>
      </c>
    </row>
    <row r="656" spans="1:14" s="52" customFormat="1" ht="12.75" x14ac:dyDescent="0.2">
      <c r="A656" s="75">
        <v>639</v>
      </c>
      <c r="B656" s="63"/>
      <c r="C656" s="60"/>
      <c r="D656" s="61"/>
      <c r="E656" s="61"/>
      <c r="F656" s="94"/>
      <c r="G656" s="113"/>
      <c r="H656" s="113"/>
      <c r="I656" s="113"/>
      <c r="J656" s="113"/>
      <c r="K656" s="113"/>
      <c r="L656" s="113"/>
      <c r="M656" s="111"/>
      <c r="N656" s="92" t="str">
        <f t="shared" si="9"/>
        <v/>
      </c>
    </row>
    <row r="657" spans="1:14" s="52" customFormat="1" ht="12.75" x14ac:dyDescent="0.2">
      <c r="A657" s="75">
        <v>640</v>
      </c>
      <c r="B657" s="63"/>
      <c r="C657" s="60"/>
      <c r="D657" s="61"/>
      <c r="E657" s="61"/>
      <c r="F657" s="94"/>
      <c r="G657" s="113"/>
      <c r="H657" s="113"/>
      <c r="I657" s="113"/>
      <c r="J657" s="113"/>
      <c r="K657" s="113"/>
      <c r="L657" s="113"/>
      <c r="M657" s="111"/>
      <c r="N657" s="92" t="str">
        <f t="shared" si="9"/>
        <v/>
      </c>
    </row>
    <row r="658" spans="1:14" s="52" customFormat="1" ht="12.75" x14ac:dyDescent="0.2">
      <c r="A658" s="75">
        <v>641</v>
      </c>
      <c r="B658" s="63"/>
      <c r="C658" s="60"/>
      <c r="D658" s="61"/>
      <c r="E658" s="61"/>
      <c r="F658" s="94"/>
      <c r="G658" s="113"/>
      <c r="H658" s="113"/>
      <c r="I658" s="113"/>
      <c r="J658" s="113"/>
      <c r="K658" s="113"/>
      <c r="L658" s="113"/>
      <c r="M658" s="111"/>
      <c r="N658" s="92" t="str">
        <f t="shared" ref="N658:N721" si="10">IF(B658="","",IF(OR(F658&gt;14,G658&gt;14,H658&gt;14,I658&gt;14,M658&gt;14),"Eligible","Not Eligible"))</f>
        <v/>
      </c>
    </row>
    <row r="659" spans="1:14" s="52" customFormat="1" ht="12.75" x14ac:dyDescent="0.2">
      <c r="A659" s="75">
        <v>642</v>
      </c>
      <c r="B659" s="63"/>
      <c r="C659" s="60"/>
      <c r="D659" s="61"/>
      <c r="E659" s="61"/>
      <c r="F659" s="94"/>
      <c r="G659" s="113"/>
      <c r="H659" s="113"/>
      <c r="I659" s="113"/>
      <c r="J659" s="113"/>
      <c r="K659" s="113"/>
      <c r="L659" s="113"/>
      <c r="M659" s="111"/>
      <c r="N659" s="92" t="str">
        <f t="shared" si="10"/>
        <v/>
      </c>
    </row>
    <row r="660" spans="1:14" s="52" customFormat="1" ht="12.75" x14ac:dyDescent="0.2">
      <c r="A660" s="75">
        <v>643</v>
      </c>
      <c r="B660" s="63"/>
      <c r="C660" s="60"/>
      <c r="D660" s="61"/>
      <c r="E660" s="61"/>
      <c r="F660" s="94"/>
      <c r="G660" s="113"/>
      <c r="H660" s="113"/>
      <c r="I660" s="113"/>
      <c r="J660" s="113"/>
      <c r="K660" s="113"/>
      <c r="L660" s="113"/>
      <c r="M660" s="111"/>
      <c r="N660" s="92" t="str">
        <f t="shared" si="10"/>
        <v/>
      </c>
    </row>
    <row r="661" spans="1:14" s="52" customFormat="1" ht="12.75" x14ac:dyDescent="0.2">
      <c r="A661" s="75">
        <v>644</v>
      </c>
      <c r="B661" s="63"/>
      <c r="C661" s="60"/>
      <c r="D661" s="61"/>
      <c r="E661" s="61"/>
      <c r="F661" s="94"/>
      <c r="G661" s="113"/>
      <c r="H661" s="113"/>
      <c r="I661" s="113"/>
      <c r="J661" s="113"/>
      <c r="K661" s="113"/>
      <c r="L661" s="113"/>
      <c r="M661" s="111"/>
      <c r="N661" s="92" t="str">
        <f t="shared" si="10"/>
        <v/>
      </c>
    </row>
    <row r="662" spans="1:14" s="52" customFormat="1" ht="12.75" x14ac:dyDescent="0.2">
      <c r="A662" s="75">
        <v>645</v>
      </c>
      <c r="B662" s="63"/>
      <c r="C662" s="60"/>
      <c r="D662" s="61"/>
      <c r="E662" s="61"/>
      <c r="F662" s="94"/>
      <c r="G662" s="113"/>
      <c r="H662" s="113"/>
      <c r="I662" s="113"/>
      <c r="J662" s="113"/>
      <c r="K662" s="113"/>
      <c r="L662" s="113"/>
      <c r="M662" s="111"/>
      <c r="N662" s="92" t="str">
        <f t="shared" si="10"/>
        <v/>
      </c>
    </row>
    <row r="663" spans="1:14" s="52" customFormat="1" ht="12.75" x14ac:dyDescent="0.2">
      <c r="A663" s="75">
        <v>646</v>
      </c>
      <c r="B663" s="63"/>
      <c r="C663" s="60"/>
      <c r="D663" s="61"/>
      <c r="E663" s="61"/>
      <c r="F663" s="94"/>
      <c r="G663" s="113"/>
      <c r="H663" s="113"/>
      <c r="I663" s="113"/>
      <c r="J663" s="113"/>
      <c r="K663" s="113"/>
      <c r="L663" s="113"/>
      <c r="M663" s="111"/>
      <c r="N663" s="92" t="str">
        <f t="shared" si="10"/>
        <v/>
      </c>
    </row>
    <row r="664" spans="1:14" s="52" customFormat="1" ht="12.75" x14ac:dyDescent="0.2">
      <c r="A664" s="75">
        <v>647</v>
      </c>
      <c r="B664" s="63"/>
      <c r="C664" s="60"/>
      <c r="D664" s="61"/>
      <c r="E664" s="61"/>
      <c r="F664" s="94"/>
      <c r="G664" s="113"/>
      <c r="H664" s="113"/>
      <c r="I664" s="113"/>
      <c r="J664" s="113"/>
      <c r="K664" s="113"/>
      <c r="L664" s="113"/>
      <c r="M664" s="111"/>
      <c r="N664" s="92" t="str">
        <f t="shared" si="10"/>
        <v/>
      </c>
    </row>
    <row r="665" spans="1:14" s="52" customFormat="1" ht="12.75" x14ac:dyDescent="0.2">
      <c r="A665" s="75">
        <v>648</v>
      </c>
      <c r="B665" s="63"/>
      <c r="C665" s="60"/>
      <c r="D665" s="61"/>
      <c r="E665" s="61"/>
      <c r="F665" s="94"/>
      <c r="G665" s="113"/>
      <c r="H665" s="113"/>
      <c r="I665" s="113"/>
      <c r="J665" s="113"/>
      <c r="K665" s="113"/>
      <c r="L665" s="113"/>
      <c r="M665" s="111"/>
      <c r="N665" s="92" t="str">
        <f t="shared" si="10"/>
        <v/>
      </c>
    </row>
    <row r="666" spans="1:14" s="52" customFormat="1" ht="12.75" x14ac:dyDescent="0.2">
      <c r="A666" s="75">
        <v>649</v>
      </c>
      <c r="B666" s="63"/>
      <c r="C666" s="60"/>
      <c r="D666" s="61"/>
      <c r="E666" s="61"/>
      <c r="F666" s="94"/>
      <c r="G666" s="113"/>
      <c r="H666" s="113"/>
      <c r="I666" s="113"/>
      <c r="J666" s="113"/>
      <c r="K666" s="113"/>
      <c r="L666" s="113"/>
      <c r="M666" s="111"/>
      <c r="N666" s="92" t="str">
        <f t="shared" si="10"/>
        <v/>
      </c>
    </row>
    <row r="667" spans="1:14" s="52" customFormat="1" ht="12.75" x14ac:dyDescent="0.2">
      <c r="A667" s="75">
        <v>650</v>
      </c>
      <c r="B667" s="63"/>
      <c r="C667" s="60"/>
      <c r="D667" s="61"/>
      <c r="E667" s="61"/>
      <c r="F667" s="94"/>
      <c r="G667" s="113"/>
      <c r="H667" s="113"/>
      <c r="I667" s="113"/>
      <c r="J667" s="113"/>
      <c r="K667" s="113"/>
      <c r="L667" s="113"/>
      <c r="M667" s="111"/>
      <c r="N667" s="92" t="str">
        <f t="shared" si="10"/>
        <v/>
      </c>
    </row>
    <row r="668" spans="1:14" s="52" customFormat="1" ht="12.75" x14ac:dyDescent="0.2">
      <c r="A668" s="75">
        <v>651</v>
      </c>
      <c r="B668" s="63"/>
      <c r="C668" s="60"/>
      <c r="D668" s="61"/>
      <c r="E668" s="61"/>
      <c r="F668" s="94"/>
      <c r="G668" s="113"/>
      <c r="H668" s="113"/>
      <c r="I668" s="113"/>
      <c r="J668" s="113"/>
      <c r="K668" s="113"/>
      <c r="L668" s="113"/>
      <c r="M668" s="111"/>
      <c r="N668" s="92" t="str">
        <f t="shared" si="10"/>
        <v/>
      </c>
    </row>
    <row r="669" spans="1:14" s="52" customFormat="1" ht="12.75" x14ac:dyDescent="0.2">
      <c r="A669" s="75">
        <v>652</v>
      </c>
      <c r="B669" s="63"/>
      <c r="C669" s="60"/>
      <c r="D669" s="61"/>
      <c r="E669" s="61"/>
      <c r="F669" s="94"/>
      <c r="G669" s="113"/>
      <c r="H669" s="113"/>
      <c r="I669" s="113"/>
      <c r="J669" s="113"/>
      <c r="K669" s="113"/>
      <c r="L669" s="113"/>
      <c r="M669" s="111"/>
      <c r="N669" s="92" t="str">
        <f t="shared" si="10"/>
        <v/>
      </c>
    </row>
    <row r="670" spans="1:14" s="52" customFormat="1" ht="12.75" x14ac:dyDescent="0.2">
      <c r="A670" s="75">
        <v>653</v>
      </c>
      <c r="B670" s="63"/>
      <c r="C670" s="60"/>
      <c r="D670" s="61"/>
      <c r="E670" s="61"/>
      <c r="F670" s="94"/>
      <c r="G670" s="113"/>
      <c r="H670" s="113"/>
      <c r="I670" s="113"/>
      <c r="J670" s="113"/>
      <c r="K670" s="113"/>
      <c r="L670" s="113"/>
      <c r="M670" s="111"/>
      <c r="N670" s="92" t="str">
        <f t="shared" si="10"/>
        <v/>
      </c>
    </row>
    <row r="671" spans="1:14" s="52" customFormat="1" ht="12.75" x14ac:dyDescent="0.2">
      <c r="A671" s="75">
        <v>654</v>
      </c>
      <c r="B671" s="63"/>
      <c r="C671" s="60"/>
      <c r="D671" s="61"/>
      <c r="E671" s="61"/>
      <c r="F671" s="94"/>
      <c r="G671" s="113"/>
      <c r="H671" s="113"/>
      <c r="I671" s="113"/>
      <c r="J671" s="113"/>
      <c r="K671" s="113"/>
      <c r="L671" s="113"/>
      <c r="M671" s="111"/>
      <c r="N671" s="92" t="str">
        <f t="shared" si="10"/>
        <v/>
      </c>
    </row>
    <row r="672" spans="1:14" s="52" customFormat="1" ht="12.75" x14ac:dyDescent="0.2">
      <c r="A672" s="75">
        <v>655</v>
      </c>
      <c r="B672" s="63"/>
      <c r="C672" s="60"/>
      <c r="D672" s="61"/>
      <c r="E672" s="61"/>
      <c r="F672" s="94"/>
      <c r="G672" s="113"/>
      <c r="H672" s="113"/>
      <c r="I672" s="113"/>
      <c r="J672" s="113"/>
      <c r="K672" s="113"/>
      <c r="L672" s="113"/>
      <c r="M672" s="111"/>
      <c r="N672" s="92" t="str">
        <f t="shared" si="10"/>
        <v/>
      </c>
    </row>
    <row r="673" spans="1:14" s="52" customFormat="1" ht="12.75" x14ac:dyDescent="0.2">
      <c r="A673" s="75">
        <v>656</v>
      </c>
      <c r="B673" s="63"/>
      <c r="C673" s="60"/>
      <c r="D673" s="61"/>
      <c r="E673" s="61"/>
      <c r="F673" s="94"/>
      <c r="G673" s="113"/>
      <c r="H673" s="113"/>
      <c r="I673" s="113"/>
      <c r="J673" s="113"/>
      <c r="K673" s="113"/>
      <c r="L673" s="113"/>
      <c r="M673" s="111"/>
      <c r="N673" s="92" t="str">
        <f t="shared" si="10"/>
        <v/>
      </c>
    </row>
    <row r="674" spans="1:14" s="52" customFormat="1" ht="12.75" x14ac:dyDescent="0.2">
      <c r="A674" s="75">
        <v>657</v>
      </c>
      <c r="B674" s="63"/>
      <c r="C674" s="60"/>
      <c r="D674" s="61"/>
      <c r="E674" s="61"/>
      <c r="F674" s="94"/>
      <c r="G674" s="113"/>
      <c r="H674" s="113"/>
      <c r="I674" s="113"/>
      <c r="J674" s="113"/>
      <c r="K674" s="113"/>
      <c r="L674" s="113"/>
      <c r="M674" s="111"/>
      <c r="N674" s="92" t="str">
        <f t="shared" si="10"/>
        <v/>
      </c>
    </row>
    <row r="675" spans="1:14" s="52" customFormat="1" ht="12.75" x14ac:dyDescent="0.2">
      <c r="A675" s="75">
        <v>658</v>
      </c>
      <c r="B675" s="63"/>
      <c r="C675" s="60"/>
      <c r="D675" s="61"/>
      <c r="E675" s="61"/>
      <c r="F675" s="94"/>
      <c r="G675" s="113"/>
      <c r="H675" s="113"/>
      <c r="I675" s="113"/>
      <c r="J675" s="113"/>
      <c r="K675" s="113"/>
      <c r="L675" s="113"/>
      <c r="M675" s="111"/>
      <c r="N675" s="92" t="str">
        <f t="shared" si="10"/>
        <v/>
      </c>
    </row>
    <row r="676" spans="1:14" s="52" customFormat="1" ht="12.75" x14ac:dyDescent="0.2">
      <c r="A676" s="75">
        <v>659</v>
      </c>
      <c r="B676" s="63"/>
      <c r="C676" s="60"/>
      <c r="D676" s="61"/>
      <c r="E676" s="61"/>
      <c r="F676" s="94"/>
      <c r="G676" s="113"/>
      <c r="H676" s="113"/>
      <c r="I676" s="113"/>
      <c r="J676" s="113"/>
      <c r="K676" s="113"/>
      <c r="L676" s="113"/>
      <c r="M676" s="111"/>
      <c r="N676" s="92" t="str">
        <f t="shared" si="10"/>
        <v/>
      </c>
    </row>
    <row r="677" spans="1:14" s="52" customFormat="1" ht="12.75" x14ac:dyDescent="0.2">
      <c r="A677" s="75">
        <v>660</v>
      </c>
      <c r="B677" s="63"/>
      <c r="C677" s="60"/>
      <c r="D677" s="61"/>
      <c r="E677" s="61"/>
      <c r="F677" s="94"/>
      <c r="G677" s="113"/>
      <c r="H677" s="113"/>
      <c r="I677" s="113"/>
      <c r="J677" s="113"/>
      <c r="K677" s="113"/>
      <c r="L677" s="113"/>
      <c r="M677" s="111"/>
      <c r="N677" s="92" t="str">
        <f t="shared" si="10"/>
        <v/>
      </c>
    </row>
    <row r="678" spans="1:14" s="52" customFormat="1" ht="12.75" x14ac:dyDescent="0.2">
      <c r="A678" s="75">
        <v>661</v>
      </c>
      <c r="B678" s="63"/>
      <c r="C678" s="60"/>
      <c r="D678" s="61"/>
      <c r="E678" s="61"/>
      <c r="F678" s="94"/>
      <c r="G678" s="113"/>
      <c r="H678" s="113"/>
      <c r="I678" s="113"/>
      <c r="J678" s="113"/>
      <c r="K678" s="113"/>
      <c r="L678" s="113"/>
      <c r="M678" s="111"/>
      <c r="N678" s="92" t="str">
        <f t="shared" si="10"/>
        <v/>
      </c>
    </row>
    <row r="679" spans="1:14" s="52" customFormat="1" ht="12.75" x14ac:dyDescent="0.2">
      <c r="A679" s="75">
        <v>662</v>
      </c>
      <c r="B679" s="63"/>
      <c r="C679" s="60"/>
      <c r="D679" s="61"/>
      <c r="E679" s="61"/>
      <c r="F679" s="94"/>
      <c r="G679" s="113"/>
      <c r="H679" s="113"/>
      <c r="I679" s="113"/>
      <c r="J679" s="113"/>
      <c r="K679" s="113"/>
      <c r="L679" s="113"/>
      <c r="M679" s="111"/>
      <c r="N679" s="92" t="str">
        <f t="shared" si="10"/>
        <v/>
      </c>
    </row>
    <row r="680" spans="1:14" s="52" customFormat="1" ht="12.75" x14ac:dyDescent="0.2">
      <c r="A680" s="75">
        <v>663</v>
      </c>
      <c r="B680" s="63"/>
      <c r="C680" s="60"/>
      <c r="D680" s="61"/>
      <c r="E680" s="61"/>
      <c r="F680" s="94"/>
      <c r="G680" s="113"/>
      <c r="H680" s="113"/>
      <c r="I680" s="113"/>
      <c r="J680" s="113"/>
      <c r="K680" s="113"/>
      <c r="L680" s="113"/>
      <c r="M680" s="111"/>
      <c r="N680" s="92" t="str">
        <f t="shared" si="10"/>
        <v/>
      </c>
    </row>
    <row r="681" spans="1:14" s="52" customFormat="1" ht="12.75" x14ac:dyDescent="0.2">
      <c r="A681" s="75">
        <v>664</v>
      </c>
      <c r="B681" s="63"/>
      <c r="C681" s="60"/>
      <c r="D681" s="61"/>
      <c r="E681" s="61"/>
      <c r="F681" s="94"/>
      <c r="G681" s="113"/>
      <c r="H681" s="113"/>
      <c r="I681" s="113"/>
      <c r="J681" s="113"/>
      <c r="K681" s="113"/>
      <c r="L681" s="113"/>
      <c r="M681" s="111"/>
      <c r="N681" s="92" t="str">
        <f t="shared" si="10"/>
        <v/>
      </c>
    </row>
    <row r="682" spans="1:14" s="52" customFormat="1" ht="12.75" x14ac:dyDescent="0.2">
      <c r="A682" s="75">
        <v>665</v>
      </c>
      <c r="B682" s="63"/>
      <c r="C682" s="60"/>
      <c r="D682" s="61"/>
      <c r="E682" s="61"/>
      <c r="F682" s="94"/>
      <c r="G682" s="113"/>
      <c r="H682" s="113"/>
      <c r="I682" s="113"/>
      <c r="J682" s="113"/>
      <c r="K682" s="113"/>
      <c r="L682" s="113"/>
      <c r="M682" s="111"/>
      <c r="N682" s="92" t="str">
        <f t="shared" si="10"/>
        <v/>
      </c>
    </row>
    <row r="683" spans="1:14" s="52" customFormat="1" ht="12.75" x14ac:dyDescent="0.2">
      <c r="A683" s="75">
        <v>666</v>
      </c>
      <c r="B683" s="63"/>
      <c r="C683" s="60"/>
      <c r="D683" s="61"/>
      <c r="E683" s="61"/>
      <c r="F683" s="94"/>
      <c r="G683" s="113"/>
      <c r="H683" s="113"/>
      <c r="I683" s="113"/>
      <c r="J683" s="113"/>
      <c r="K683" s="113"/>
      <c r="L683" s="113"/>
      <c r="M683" s="111"/>
      <c r="N683" s="92" t="str">
        <f t="shared" si="10"/>
        <v/>
      </c>
    </row>
    <row r="684" spans="1:14" s="52" customFormat="1" ht="12.75" x14ac:dyDescent="0.2">
      <c r="A684" s="75">
        <v>667</v>
      </c>
      <c r="B684" s="63"/>
      <c r="C684" s="60"/>
      <c r="D684" s="61"/>
      <c r="E684" s="61"/>
      <c r="F684" s="94"/>
      <c r="G684" s="113"/>
      <c r="H684" s="113"/>
      <c r="I684" s="113"/>
      <c r="J684" s="113"/>
      <c r="K684" s="113"/>
      <c r="L684" s="113"/>
      <c r="M684" s="111"/>
      <c r="N684" s="92" t="str">
        <f t="shared" si="10"/>
        <v/>
      </c>
    </row>
    <row r="685" spans="1:14" s="52" customFormat="1" ht="12.75" x14ac:dyDescent="0.2">
      <c r="A685" s="75">
        <v>668</v>
      </c>
      <c r="B685" s="63"/>
      <c r="C685" s="60"/>
      <c r="D685" s="61"/>
      <c r="E685" s="61"/>
      <c r="F685" s="94"/>
      <c r="G685" s="113"/>
      <c r="H685" s="113"/>
      <c r="I685" s="113"/>
      <c r="J685" s="113"/>
      <c r="K685" s="113"/>
      <c r="L685" s="113"/>
      <c r="M685" s="111"/>
      <c r="N685" s="92" t="str">
        <f t="shared" si="10"/>
        <v/>
      </c>
    </row>
    <row r="686" spans="1:14" s="52" customFormat="1" ht="12.75" x14ac:dyDescent="0.2">
      <c r="A686" s="75">
        <v>669</v>
      </c>
      <c r="B686" s="63"/>
      <c r="C686" s="60"/>
      <c r="D686" s="61"/>
      <c r="E686" s="61"/>
      <c r="F686" s="94"/>
      <c r="G686" s="113"/>
      <c r="H686" s="113"/>
      <c r="I686" s="113"/>
      <c r="J686" s="113"/>
      <c r="K686" s="113"/>
      <c r="L686" s="113"/>
      <c r="M686" s="111"/>
      <c r="N686" s="92" t="str">
        <f t="shared" si="10"/>
        <v/>
      </c>
    </row>
    <row r="687" spans="1:14" s="52" customFormat="1" ht="12.75" x14ac:dyDescent="0.2">
      <c r="A687" s="75">
        <v>670</v>
      </c>
      <c r="B687" s="63"/>
      <c r="C687" s="60"/>
      <c r="D687" s="61"/>
      <c r="E687" s="61"/>
      <c r="F687" s="94"/>
      <c r="G687" s="113"/>
      <c r="H687" s="113"/>
      <c r="I687" s="113"/>
      <c r="J687" s="113"/>
      <c r="K687" s="113"/>
      <c r="L687" s="113"/>
      <c r="M687" s="111"/>
      <c r="N687" s="92" t="str">
        <f t="shared" si="10"/>
        <v/>
      </c>
    </row>
    <row r="688" spans="1:14" s="52" customFormat="1" ht="12.75" x14ac:dyDescent="0.2">
      <c r="A688" s="75">
        <v>671</v>
      </c>
      <c r="B688" s="63"/>
      <c r="C688" s="60"/>
      <c r="D688" s="61"/>
      <c r="E688" s="61"/>
      <c r="F688" s="94"/>
      <c r="G688" s="113"/>
      <c r="H688" s="113"/>
      <c r="I688" s="113"/>
      <c r="J688" s="113"/>
      <c r="K688" s="113"/>
      <c r="L688" s="113"/>
      <c r="M688" s="111"/>
      <c r="N688" s="92" t="str">
        <f t="shared" si="10"/>
        <v/>
      </c>
    </row>
    <row r="689" spans="1:14" s="52" customFormat="1" ht="12.75" x14ac:dyDescent="0.2">
      <c r="A689" s="75">
        <v>672</v>
      </c>
      <c r="B689" s="63"/>
      <c r="C689" s="60"/>
      <c r="D689" s="61"/>
      <c r="E689" s="61"/>
      <c r="F689" s="94"/>
      <c r="G689" s="113"/>
      <c r="H689" s="113"/>
      <c r="I689" s="113"/>
      <c r="J689" s="113"/>
      <c r="K689" s="113"/>
      <c r="L689" s="113"/>
      <c r="M689" s="111"/>
      <c r="N689" s="92" t="str">
        <f t="shared" si="10"/>
        <v/>
      </c>
    </row>
    <row r="690" spans="1:14" s="52" customFormat="1" ht="12.75" x14ac:dyDescent="0.2">
      <c r="A690" s="75">
        <v>673</v>
      </c>
      <c r="B690" s="63"/>
      <c r="C690" s="60"/>
      <c r="D690" s="61"/>
      <c r="E690" s="61"/>
      <c r="F690" s="94"/>
      <c r="G690" s="113"/>
      <c r="H690" s="113"/>
      <c r="I690" s="113"/>
      <c r="J690" s="113"/>
      <c r="K690" s="113"/>
      <c r="L690" s="113"/>
      <c r="M690" s="111"/>
      <c r="N690" s="92" t="str">
        <f t="shared" si="10"/>
        <v/>
      </c>
    </row>
    <row r="691" spans="1:14" s="52" customFormat="1" ht="12.75" x14ac:dyDescent="0.2">
      <c r="A691" s="75">
        <v>674</v>
      </c>
      <c r="B691" s="63"/>
      <c r="C691" s="60"/>
      <c r="D691" s="61"/>
      <c r="E691" s="61"/>
      <c r="F691" s="94"/>
      <c r="G691" s="113"/>
      <c r="H691" s="113"/>
      <c r="I691" s="113"/>
      <c r="J691" s="113"/>
      <c r="K691" s="113"/>
      <c r="L691" s="113"/>
      <c r="M691" s="111"/>
      <c r="N691" s="92" t="str">
        <f t="shared" si="10"/>
        <v/>
      </c>
    </row>
    <row r="692" spans="1:14" s="52" customFormat="1" ht="12.75" x14ac:dyDescent="0.2">
      <c r="A692" s="75">
        <v>675</v>
      </c>
      <c r="B692" s="63"/>
      <c r="C692" s="60"/>
      <c r="D692" s="61"/>
      <c r="E692" s="61"/>
      <c r="F692" s="94"/>
      <c r="G692" s="113"/>
      <c r="H692" s="113"/>
      <c r="I692" s="113"/>
      <c r="J692" s="113"/>
      <c r="K692" s="113"/>
      <c r="L692" s="113"/>
      <c r="M692" s="111"/>
      <c r="N692" s="92" t="str">
        <f t="shared" si="10"/>
        <v/>
      </c>
    </row>
    <row r="693" spans="1:14" s="52" customFormat="1" ht="12.75" x14ac:dyDescent="0.2">
      <c r="A693" s="75">
        <v>676</v>
      </c>
      <c r="B693" s="63"/>
      <c r="C693" s="60"/>
      <c r="D693" s="61"/>
      <c r="E693" s="61"/>
      <c r="F693" s="94"/>
      <c r="G693" s="113"/>
      <c r="H693" s="113"/>
      <c r="I693" s="113"/>
      <c r="J693" s="113"/>
      <c r="K693" s="113"/>
      <c r="L693" s="113"/>
      <c r="M693" s="111"/>
      <c r="N693" s="92" t="str">
        <f t="shared" si="10"/>
        <v/>
      </c>
    </row>
    <row r="694" spans="1:14" s="52" customFormat="1" ht="12.75" x14ac:dyDescent="0.2">
      <c r="A694" s="75">
        <v>677</v>
      </c>
      <c r="B694" s="63"/>
      <c r="C694" s="60"/>
      <c r="D694" s="61"/>
      <c r="E694" s="61"/>
      <c r="F694" s="94"/>
      <c r="G694" s="113"/>
      <c r="H694" s="113"/>
      <c r="I694" s="113"/>
      <c r="J694" s="113"/>
      <c r="K694" s="113"/>
      <c r="L694" s="113"/>
      <c r="M694" s="111"/>
      <c r="N694" s="92" t="str">
        <f t="shared" si="10"/>
        <v/>
      </c>
    </row>
    <row r="695" spans="1:14" s="52" customFormat="1" ht="12.75" x14ac:dyDescent="0.2">
      <c r="A695" s="75">
        <v>678</v>
      </c>
      <c r="B695" s="63"/>
      <c r="C695" s="60"/>
      <c r="D695" s="61"/>
      <c r="E695" s="61"/>
      <c r="F695" s="94"/>
      <c r="G695" s="113"/>
      <c r="H695" s="113"/>
      <c r="I695" s="113"/>
      <c r="J695" s="113"/>
      <c r="K695" s="113"/>
      <c r="L695" s="113"/>
      <c r="M695" s="111"/>
      <c r="N695" s="92" t="str">
        <f t="shared" si="10"/>
        <v/>
      </c>
    </row>
    <row r="696" spans="1:14" s="52" customFormat="1" ht="12.75" x14ac:dyDescent="0.2">
      <c r="A696" s="75">
        <v>679</v>
      </c>
      <c r="B696" s="63"/>
      <c r="C696" s="60"/>
      <c r="D696" s="61"/>
      <c r="E696" s="61"/>
      <c r="F696" s="94"/>
      <c r="G696" s="113"/>
      <c r="H696" s="113"/>
      <c r="I696" s="113"/>
      <c r="J696" s="113"/>
      <c r="K696" s="113"/>
      <c r="L696" s="113"/>
      <c r="M696" s="111"/>
      <c r="N696" s="92" t="str">
        <f t="shared" si="10"/>
        <v/>
      </c>
    </row>
    <row r="697" spans="1:14" s="52" customFormat="1" ht="12.75" x14ac:dyDescent="0.2">
      <c r="A697" s="75">
        <v>680</v>
      </c>
      <c r="B697" s="63"/>
      <c r="C697" s="60"/>
      <c r="D697" s="61"/>
      <c r="E697" s="61"/>
      <c r="F697" s="94"/>
      <c r="G697" s="113"/>
      <c r="H697" s="113"/>
      <c r="I697" s="113"/>
      <c r="J697" s="113"/>
      <c r="K697" s="113"/>
      <c r="L697" s="113"/>
      <c r="M697" s="111"/>
      <c r="N697" s="92" t="str">
        <f t="shared" si="10"/>
        <v/>
      </c>
    </row>
    <row r="698" spans="1:14" s="52" customFormat="1" ht="12.75" x14ac:dyDescent="0.2">
      <c r="A698" s="75">
        <v>681</v>
      </c>
      <c r="B698" s="63"/>
      <c r="C698" s="60"/>
      <c r="D698" s="61"/>
      <c r="E698" s="61"/>
      <c r="F698" s="94"/>
      <c r="G698" s="113"/>
      <c r="H698" s="113"/>
      <c r="I698" s="113"/>
      <c r="J698" s="113"/>
      <c r="K698" s="113"/>
      <c r="L698" s="113"/>
      <c r="M698" s="111"/>
      <c r="N698" s="92" t="str">
        <f t="shared" si="10"/>
        <v/>
      </c>
    </row>
    <row r="699" spans="1:14" s="52" customFormat="1" ht="12.75" x14ac:dyDescent="0.2">
      <c r="A699" s="75">
        <v>682</v>
      </c>
      <c r="B699" s="63"/>
      <c r="C699" s="60"/>
      <c r="D699" s="61"/>
      <c r="E699" s="61"/>
      <c r="F699" s="94"/>
      <c r="G699" s="113"/>
      <c r="H699" s="113"/>
      <c r="I699" s="113"/>
      <c r="J699" s="113"/>
      <c r="K699" s="113"/>
      <c r="L699" s="113"/>
      <c r="M699" s="111"/>
      <c r="N699" s="92" t="str">
        <f t="shared" si="10"/>
        <v/>
      </c>
    </row>
    <row r="700" spans="1:14" s="52" customFormat="1" ht="12.75" x14ac:dyDescent="0.2">
      <c r="A700" s="75">
        <v>683</v>
      </c>
      <c r="B700" s="63"/>
      <c r="C700" s="60"/>
      <c r="D700" s="61"/>
      <c r="E700" s="61"/>
      <c r="F700" s="94"/>
      <c r="G700" s="113"/>
      <c r="H700" s="113"/>
      <c r="I700" s="113"/>
      <c r="J700" s="113"/>
      <c r="K700" s="113"/>
      <c r="L700" s="113"/>
      <c r="M700" s="111"/>
      <c r="N700" s="92" t="str">
        <f t="shared" si="10"/>
        <v/>
      </c>
    </row>
    <row r="701" spans="1:14" s="52" customFormat="1" ht="12.75" x14ac:dyDescent="0.2">
      <c r="A701" s="75">
        <v>684</v>
      </c>
      <c r="B701" s="63"/>
      <c r="C701" s="60"/>
      <c r="D701" s="61"/>
      <c r="E701" s="61"/>
      <c r="F701" s="94"/>
      <c r="G701" s="113"/>
      <c r="H701" s="113"/>
      <c r="I701" s="113"/>
      <c r="J701" s="113"/>
      <c r="K701" s="113"/>
      <c r="L701" s="113"/>
      <c r="M701" s="111"/>
      <c r="N701" s="92" t="str">
        <f t="shared" si="10"/>
        <v/>
      </c>
    </row>
    <row r="702" spans="1:14" s="52" customFormat="1" ht="12.75" x14ac:dyDescent="0.2">
      <c r="A702" s="75">
        <v>685</v>
      </c>
      <c r="B702" s="63"/>
      <c r="C702" s="60"/>
      <c r="D702" s="61"/>
      <c r="E702" s="61"/>
      <c r="F702" s="94"/>
      <c r="G702" s="113"/>
      <c r="H702" s="113"/>
      <c r="I702" s="113"/>
      <c r="J702" s="113"/>
      <c r="K702" s="113"/>
      <c r="L702" s="113"/>
      <c r="M702" s="111"/>
      <c r="N702" s="92" t="str">
        <f t="shared" si="10"/>
        <v/>
      </c>
    </row>
    <row r="703" spans="1:14" s="52" customFormat="1" ht="12.75" x14ac:dyDescent="0.2">
      <c r="A703" s="75">
        <v>686</v>
      </c>
      <c r="B703" s="63"/>
      <c r="C703" s="60"/>
      <c r="D703" s="61"/>
      <c r="E703" s="61"/>
      <c r="F703" s="94"/>
      <c r="G703" s="113"/>
      <c r="H703" s="113"/>
      <c r="I703" s="113"/>
      <c r="J703" s="113"/>
      <c r="K703" s="113"/>
      <c r="L703" s="113"/>
      <c r="M703" s="111"/>
      <c r="N703" s="92" t="str">
        <f t="shared" si="10"/>
        <v/>
      </c>
    </row>
    <row r="704" spans="1:14" s="52" customFormat="1" ht="12.75" x14ac:dyDescent="0.2">
      <c r="A704" s="75">
        <v>687</v>
      </c>
      <c r="B704" s="63"/>
      <c r="C704" s="60"/>
      <c r="D704" s="61"/>
      <c r="E704" s="61"/>
      <c r="F704" s="94"/>
      <c r="G704" s="113"/>
      <c r="H704" s="113"/>
      <c r="I704" s="113"/>
      <c r="J704" s="113"/>
      <c r="K704" s="113"/>
      <c r="L704" s="113"/>
      <c r="M704" s="111"/>
      <c r="N704" s="92" t="str">
        <f t="shared" si="10"/>
        <v/>
      </c>
    </row>
    <row r="705" spans="1:14" s="52" customFormat="1" ht="12.75" x14ac:dyDescent="0.2">
      <c r="A705" s="75">
        <v>688</v>
      </c>
      <c r="B705" s="63"/>
      <c r="C705" s="60"/>
      <c r="D705" s="61"/>
      <c r="E705" s="61"/>
      <c r="F705" s="94"/>
      <c r="G705" s="113"/>
      <c r="H705" s="113"/>
      <c r="I705" s="113"/>
      <c r="J705" s="113"/>
      <c r="K705" s="113"/>
      <c r="L705" s="113"/>
      <c r="M705" s="111"/>
      <c r="N705" s="92" t="str">
        <f t="shared" si="10"/>
        <v/>
      </c>
    </row>
    <row r="706" spans="1:14" s="52" customFormat="1" ht="12.75" x14ac:dyDescent="0.2">
      <c r="A706" s="75">
        <v>689</v>
      </c>
      <c r="B706" s="63"/>
      <c r="C706" s="60"/>
      <c r="D706" s="61"/>
      <c r="E706" s="61"/>
      <c r="F706" s="94"/>
      <c r="G706" s="113"/>
      <c r="H706" s="113"/>
      <c r="I706" s="113"/>
      <c r="J706" s="113"/>
      <c r="K706" s="113"/>
      <c r="L706" s="113"/>
      <c r="M706" s="111"/>
      <c r="N706" s="92" t="str">
        <f t="shared" si="10"/>
        <v/>
      </c>
    </row>
    <row r="707" spans="1:14" s="52" customFormat="1" ht="12.75" x14ac:dyDescent="0.2">
      <c r="A707" s="75">
        <v>690</v>
      </c>
      <c r="B707" s="63"/>
      <c r="C707" s="60"/>
      <c r="D707" s="61"/>
      <c r="E707" s="61"/>
      <c r="F707" s="94"/>
      <c r="G707" s="113"/>
      <c r="H707" s="113"/>
      <c r="I707" s="113"/>
      <c r="J707" s="113"/>
      <c r="K707" s="113"/>
      <c r="L707" s="113"/>
      <c r="M707" s="111"/>
      <c r="N707" s="92" t="str">
        <f t="shared" si="10"/>
        <v/>
      </c>
    </row>
    <row r="708" spans="1:14" s="52" customFormat="1" ht="12.75" x14ac:dyDescent="0.2">
      <c r="A708" s="75">
        <v>691</v>
      </c>
      <c r="B708" s="63"/>
      <c r="C708" s="60"/>
      <c r="D708" s="61"/>
      <c r="E708" s="61"/>
      <c r="F708" s="94"/>
      <c r="G708" s="113"/>
      <c r="H708" s="113"/>
      <c r="I708" s="113"/>
      <c r="J708" s="113"/>
      <c r="K708" s="113"/>
      <c r="L708" s="113"/>
      <c r="M708" s="111"/>
      <c r="N708" s="92" t="str">
        <f t="shared" si="10"/>
        <v/>
      </c>
    </row>
    <row r="709" spans="1:14" s="52" customFormat="1" ht="12.75" x14ac:dyDescent="0.2">
      <c r="A709" s="75">
        <v>692</v>
      </c>
      <c r="B709" s="63"/>
      <c r="C709" s="60"/>
      <c r="D709" s="61"/>
      <c r="E709" s="61"/>
      <c r="F709" s="94"/>
      <c r="G709" s="113"/>
      <c r="H709" s="113"/>
      <c r="I709" s="113"/>
      <c r="J709" s="113"/>
      <c r="K709" s="113"/>
      <c r="L709" s="113"/>
      <c r="M709" s="111"/>
      <c r="N709" s="92" t="str">
        <f t="shared" si="10"/>
        <v/>
      </c>
    </row>
    <row r="710" spans="1:14" s="52" customFormat="1" ht="12.75" x14ac:dyDescent="0.2">
      <c r="A710" s="75">
        <v>693</v>
      </c>
      <c r="B710" s="63"/>
      <c r="C710" s="60"/>
      <c r="D710" s="61"/>
      <c r="E710" s="61"/>
      <c r="F710" s="94"/>
      <c r="G710" s="113"/>
      <c r="H710" s="113"/>
      <c r="I710" s="113"/>
      <c r="J710" s="113"/>
      <c r="K710" s="113"/>
      <c r="L710" s="113"/>
      <c r="M710" s="111"/>
      <c r="N710" s="92" t="str">
        <f t="shared" si="10"/>
        <v/>
      </c>
    </row>
    <row r="711" spans="1:14" s="52" customFormat="1" ht="12.75" x14ac:dyDescent="0.2">
      <c r="A711" s="75">
        <v>694</v>
      </c>
      <c r="B711" s="63"/>
      <c r="C711" s="60"/>
      <c r="D711" s="61"/>
      <c r="E711" s="61"/>
      <c r="F711" s="94"/>
      <c r="G711" s="113"/>
      <c r="H711" s="113"/>
      <c r="I711" s="113"/>
      <c r="J711" s="113"/>
      <c r="K711" s="113"/>
      <c r="L711" s="113"/>
      <c r="M711" s="111"/>
      <c r="N711" s="92" t="str">
        <f t="shared" si="10"/>
        <v/>
      </c>
    </row>
    <row r="712" spans="1:14" s="52" customFormat="1" ht="12.75" x14ac:dyDescent="0.2">
      <c r="A712" s="75">
        <v>695</v>
      </c>
      <c r="B712" s="63"/>
      <c r="C712" s="60"/>
      <c r="D712" s="61"/>
      <c r="E712" s="61"/>
      <c r="F712" s="94"/>
      <c r="G712" s="113"/>
      <c r="H712" s="113"/>
      <c r="I712" s="113"/>
      <c r="J712" s="113"/>
      <c r="K712" s="113"/>
      <c r="L712" s="113"/>
      <c r="M712" s="111"/>
      <c r="N712" s="92" t="str">
        <f t="shared" si="10"/>
        <v/>
      </c>
    </row>
    <row r="713" spans="1:14" s="52" customFormat="1" ht="12.75" x14ac:dyDescent="0.2">
      <c r="A713" s="75">
        <v>696</v>
      </c>
      <c r="B713" s="63"/>
      <c r="C713" s="60"/>
      <c r="D713" s="61"/>
      <c r="E713" s="61"/>
      <c r="F713" s="94"/>
      <c r="G713" s="113"/>
      <c r="H713" s="113"/>
      <c r="I713" s="113"/>
      <c r="J713" s="113"/>
      <c r="K713" s="113"/>
      <c r="L713" s="113"/>
      <c r="M713" s="111"/>
      <c r="N713" s="92" t="str">
        <f t="shared" si="10"/>
        <v/>
      </c>
    </row>
    <row r="714" spans="1:14" s="52" customFormat="1" ht="12.75" x14ac:dyDescent="0.2">
      <c r="A714" s="75">
        <v>697</v>
      </c>
      <c r="B714" s="63"/>
      <c r="C714" s="60"/>
      <c r="D714" s="61"/>
      <c r="E714" s="61"/>
      <c r="F714" s="94"/>
      <c r="G714" s="113"/>
      <c r="H714" s="113"/>
      <c r="I714" s="113"/>
      <c r="J714" s="113"/>
      <c r="K714" s="113"/>
      <c r="L714" s="113"/>
      <c r="M714" s="111"/>
      <c r="N714" s="92" t="str">
        <f t="shared" si="10"/>
        <v/>
      </c>
    </row>
    <row r="715" spans="1:14" s="52" customFormat="1" ht="12.75" x14ac:dyDescent="0.2">
      <c r="A715" s="75">
        <v>698</v>
      </c>
      <c r="B715" s="63"/>
      <c r="C715" s="60"/>
      <c r="D715" s="61"/>
      <c r="E715" s="61"/>
      <c r="F715" s="94"/>
      <c r="G715" s="113"/>
      <c r="H715" s="113"/>
      <c r="I715" s="113"/>
      <c r="J715" s="113"/>
      <c r="K715" s="113"/>
      <c r="L715" s="113"/>
      <c r="M715" s="111"/>
      <c r="N715" s="92" t="str">
        <f t="shared" si="10"/>
        <v/>
      </c>
    </row>
    <row r="716" spans="1:14" s="52" customFormat="1" ht="12.75" x14ac:dyDescent="0.2">
      <c r="A716" s="75">
        <v>699</v>
      </c>
      <c r="B716" s="63"/>
      <c r="C716" s="60"/>
      <c r="D716" s="61"/>
      <c r="E716" s="61"/>
      <c r="F716" s="94"/>
      <c r="G716" s="113"/>
      <c r="H716" s="113"/>
      <c r="I716" s="113"/>
      <c r="J716" s="113"/>
      <c r="K716" s="113"/>
      <c r="L716" s="113"/>
      <c r="M716" s="111"/>
      <c r="N716" s="92" t="str">
        <f t="shared" si="10"/>
        <v/>
      </c>
    </row>
    <row r="717" spans="1:14" s="52" customFormat="1" ht="12.75" x14ac:dyDescent="0.2">
      <c r="A717" s="75">
        <v>700</v>
      </c>
      <c r="B717" s="63"/>
      <c r="C717" s="60"/>
      <c r="D717" s="61"/>
      <c r="E717" s="61"/>
      <c r="F717" s="94"/>
      <c r="G717" s="113"/>
      <c r="H717" s="113"/>
      <c r="I717" s="113"/>
      <c r="J717" s="113"/>
      <c r="K717" s="113"/>
      <c r="L717" s="113"/>
      <c r="M717" s="111"/>
      <c r="N717" s="92" t="str">
        <f t="shared" si="10"/>
        <v/>
      </c>
    </row>
    <row r="718" spans="1:14" s="52" customFormat="1" ht="12.75" x14ac:dyDescent="0.2">
      <c r="A718" s="75">
        <v>701</v>
      </c>
      <c r="B718" s="63"/>
      <c r="C718" s="60"/>
      <c r="D718" s="61"/>
      <c r="E718" s="61"/>
      <c r="F718" s="94"/>
      <c r="G718" s="113"/>
      <c r="H718" s="113"/>
      <c r="I718" s="113"/>
      <c r="J718" s="113"/>
      <c r="K718" s="113"/>
      <c r="L718" s="113"/>
      <c r="M718" s="111"/>
      <c r="N718" s="92" t="str">
        <f t="shared" si="10"/>
        <v/>
      </c>
    </row>
    <row r="719" spans="1:14" s="52" customFormat="1" ht="12.75" x14ac:dyDescent="0.2">
      <c r="A719" s="75">
        <v>702</v>
      </c>
      <c r="B719" s="63"/>
      <c r="C719" s="60"/>
      <c r="D719" s="61"/>
      <c r="E719" s="61"/>
      <c r="F719" s="94"/>
      <c r="G719" s="113"/>
      <c r="H719" s="113"/>
      <c r="I719" s="113"/>
      <c r="J719" s="113"/>
      <c r="K719" s="113"/>
      <c r="L719" s="113"/>
      <c r="M719" s="111"/>
      <c r="N719" s="92" t="str">
        <f t="shared" si="10"/>
        <v/>
      </c>
    </row>
    <row r="720" spans="1:14" s="52" customFormat="1" ht="12.75" x14ac:dyDescent="0.2">
      <c r="A720" s="75">
        <v>703</v>
      </c>
      <c r="B720" s="63"/>
      <c r="C720" s="60"/>
      <c r="D720" s="61"/>
      <c r="E720" s="61"/>
      <c r="F720" s="94"/>
      <c r="G720" s="113"/>
      <c r="H720" s="113"/>
      <c r="I720" s="113"/>
      <c r="J720" s="113"/>
      <c r="K720" s="113"/>
      <c r="L720" s="113"/>
      <c r="M720" s="111"/>
      <c r="N720" s="92" t="str">
        <f t="shared" si="10"/>
        <v/>
      </c>
    </row>
    <row r="721" spans="1:14" s="52" customFormat="1" ht="12.75" x14ac:dyDescent="0.2">
      <c r="A721" s="75">
        <v>704</v>
      </c>
      <c r="B721" s="63"/>
      <c r="C721" s="60"/>
      <c r="D721" s="61"/>
      <c r="E721" s="61"/>
      <c r="F721" s="94"/>
      <c r="G721" s="113"/>
      <c r="H721" s="113"/>
      <c r="I721" s="113"/>
      <c r="J721" s="113"/>
      <c r="K721" s="113"/>
      <c r="L721" s="113"/>
      <c r="M721" s="111"/>
      <c r="N721" s="92" t="str">
        <f t="shared" si="10"/>
        <v/>
      </c>
    </row>
    <row r="722" spans="1:14" s="52" customFormat="1" ht="12.75" x14ac:dyDescent="0.2">
      <c r="A722" s="75">
        <v>705</v>
      </c>
      <c r="B722" s="63"/>
      <c r="C722" s="60"/>
      <c r="D722" s="61"/>
      <c r="E722" s="61"/>
      <c r="F722" s="94"/>
      <c r="G722" s="113"/>
      <c r="H722" s="113"/>
      <c r="I722" s="113"/>
      <c r="J722" s="113"/>
      <c r="K722" s="113"/>
      <c r="L722" s="113"/>
      <c r="M722" s="111"/>
      <c r="N722" s="92" t="str">
        <f t="shared" ref="N722:N785" si="11">IF(B722="","",IF(OR(F722&gt;14,G722&gt;14,H722&gt;14,I722&gt;14,M722&gt;14),"Eligible","Not Eligible"))</f>
        <v/>
      </c>
    </row>
    <row r="723" spans="1:14" s="52" customFormat="1" ht="12.75" x14ac:dyDescent="0.2">
      <c r="A723" s="75">
        <v>706</v>
      </c>
      <c r="B723" s="63"/>
      <c r="C723" s="60"/>
      <c r="D723" s="61"/>
      <c r="E723" s="61"/>
      <c r="F723" s="94"/>
      <c r="G723" s="113"/>
      <c r="H723" s="113"/>
      <c r="I723" s="113"/>
      <c r="J723" s="113"/>
      <c r="K723" s="113"/>
      <c r="L723" s="113"/>
      <c r="M723" s="111"/>
      <c r="N723" s="92" t="str">
        <f t="shared" si="11"/>
        <v/>
      </c>
    </row>
    <row r="724" spans="1:14" s="52" customFormat="1" ht="12.75" x14ac:dyDescent="0.2">
      <c r="A724" s="75">
        <v>707</v>
      </c>
      <c r="B724" s="63"/>
      <c r="C724" s="60"/>
      <c r="D724" s="61"/>
      <c r="E724" s="61"/>
      <c r="F724" s="94"/>
      <c r="G724" s="113"/>
      <c r="H724" s="113"/>
      <c r="I724" s="113"/>
      <c r="J724" s="113"/>
      <c r="K724" s="113"/>
      <c r="L724" s="113"/>
      <c r="M724" s="111"/>
      <c r="N724" s="92" t="str">
        <f t="shared" si="11"/>
        <v/>
      </c>
    </row>
    <row r="725" spans="1:14" s="52" customFormat="1" ht="12.75" x14ac:dyDescent="0.2">
      <c r="A725" s="75">
        <v>708</v>
      </c>
      <c r="B725" s="63"/>
      <c r="C725" s="60"/>
      <c r="D725" s="61"/>
      <c r="E725" s="61"/>
      <c r="F725" s="94"/>
      <c r="G725" s="113"/>
      <c r="H725" s="113"/>
      <c r="I725" s="113"/>
      <c r="J725" s="113"/>
      <c r="K725" s="113"/>
      <c r="L725" s="113"/>
      <c r="M725" s="111"/>
      <c r="N725" s="92" t="str">
        <f t="shared" si="11"/>
        <v/>
      </c>
    </row>
    <row r="726" spans="1:14" s="52" customFormat="1" ht="12.75" x14ac:dyDescent="0.2">
      <c r="A726" s="75">
        <v>709</v>
      </c>
      <c r="B726" s="63"/>
      <c r="C726" s="60"/>
      <c r="D726" s="61"/>
      <c r="E726" s="61"/>
      <c r="F726" s="94"/>
      <c r="G726" s="113"/>
      <c r="H726" s="113"/>
      <c r="I726" s="113"/>
      <c r="J726" s="113"/>
      <c r="K726" s="113"/>
      <c r="L726" s="113"/>
      <c r="M726" s="111"/>
      <c r="N726" s="92" t="str">
        <f t="shared" si="11"/>
        <v/>
      </c>
    </row>
    <row r="727" spans="1:14" s="52" customFormat="1" ht="12.75" x14ac:dyDescent="0.2">
      <c r="A727" s="75">
        <v>710</v>
      </c>
      <c r="B727" s="63"/>
      <c r="C727" s="60"/>
      <c r="D727" s="61"/>
      <c r="E727" s="61"/>
      <c r="F727" s="94"/>
      <c r="G727" s="113"/>
      <c r="H727" s="113"/>
      <c r="I727" s="113"/>
      <c r="J727" s="113"/>
      <c r="K727" s="113"/>
      <c r="L727" s="113"/>
      <c r="M727" s="111"/>
      <c r="N727" s="92" t="str">
        <f t="shared" si="11"/>
        <v/>
      </c>
    </row>
    <row r="728" spans="1:14" s="52" customFormat="1" ht="12.75" x14ac:dyDescent="0.2">
      <c r="A728" s="75">
        <v>711</v>
      </c>
      <c r="B728" s="63"/>
      <c r="C728" s="60"/>
      <c r="D728" s="61"/>
      <c r="E728" s="61"/>
      <c r="F728" s="94"/>
      <c r="G728" s="113"/>
      <c r="H728" s="113"/>
      <c r="I728" s="113"/>
      <c r="J728" s="113"/>
      <c r="K728" s="113"/>
      <c r="L728" s="113"/>
      <c r="M728" s="111"/>
      <c r="N728" s="92" t="str">
        <f t="shared" si="11"/>
        <v/>
      </c>
    </row>
    <row r="729" spans="1:14" s="52" customFormat="1" ht="12.75" x14ac:dyDescent="0.2">
      <c r="A729" s="75">
        <v>712</v>
      </c>
      <c r="B729" s="63"/>
      <c r="C729" s="60"/>
      <c r="D729" s="61"/>
      <c r="E729" s="61"/>
      <c r="F729" s="94"/>
      <c r="G729" s="113"/>
      <c r="H729" s="113"/>
      <c r="I729" s="113"/>
      <c r="J729" s="113"/>
      <c r="K729" s="113"/>
      <c r="L729" s="113"/>
      <c r="M729" s="111"/>
      <c r="N729" s="92" t="str">
        <f t="shared" si="11"/>
        <v/>
      </c>
    </row>
    <row r="730" spans="1:14" s="52" customFormat="1" ht="12.75" x14ac:dyDescent="0.2">
      <c r="A730" s="75">
        <v>713</v>
      </c>
      <c r="B730" s="63"/>
      <c r="C730" s="60"/>
      <c r="D730" s="61"/>
      <c r="E730" s="61"/>
      <c r="F730" s="94"/>
      <c r="G730" s="113"/>
      <c r="H730" s="113"/>
      <c r="I730" s="113"/>
      <c r="J730" s="113"/>
      <c r="K730" s="113"/>
      <c r="L730" s="113"/>
      <c r="M730" s="111"/>
      <c r="N730" s="92" t="str">
        <f t="shared" si="11"/>
        <v/>
      </c>
    </row>
    <row r="731" spans="1:14" s="52" customFormat="1" ht="12.75" x14ac:dyDescent="0.2">
      <c r="A731" s="75">
        <v>714</v>
      </c>
      <c r="B731" s="63"/>
      <c r="C731" s="60"/>
      <c r="D731" s="61"/>
      <c r="E731" s="61"/>
      <c r="F731" s="94"/>
      <c r="G731" s="113"/>
      <c r="H731" s="113"/>
      <c r="I731" s="113"/>
      <c r="J731" s="113"/>
      <c r="K731" s="113"/>
      <c r="L731" s="113"/>
      <c r="M731" s="111"/>
      <c r="N731" s="92" t="str">
        <f t="shared" si="11"/>
        <v/>
      </c>
    </row>
    <row r="732" spans="1:14" s="52" customFormat="1" ht="12.75" x14ac:dyDescent="0.2">
      <c r="A732" s="75">
        <v>715</v>
      </c>
      <c r="B732" s="63"/>
      <c r="C732" s="60"/>
      <c r="D732" s="61"/>
      <c r="E732" s="61"/>
      <c r="F732" s="94"/>
      <c r="G732" s="113"/>
      <c r="H732" s="113"/>
      <c r="I732" s="113"/>
      <c r="J732" s="113"/>
      <c r="K732" s="113"/>
      <c r="L732" s="113"/>
      <c r="M732" s="111"/>
      <c r="N732" s="92" t="str">
        <f t="shared" si="11"/>
        <v/>
      </c>
    </row>
    <row r="733" spans="1:14" s="52" customFormat="1" ht="12.75" x14ac:dyDescent="0.2">
      <c r="A733" s="75">
        <v>716</v>
      </c>
      <c r="B733" s="63"/>
      <c r="C733" s="60"/>
      <c r="D733" s="61"/>
      <c r="E733" s="61"/>
      <c r="F733" s="94"/>
      <c r="G733" s="113"/>
      <c r="H733" s="113"/>
      <c r="I733" s="113"/>
      <c r="J733" s="113"/>
      <c r="K733" s="113"/>
      <c r="L733" s="113"/>
      <c r="M733" s="111"/>
      <c r="N733" s="92" t="str">
        <f t="shared" si="11"/>
        <v/>
      </c>
    </row>
    <row r="734" spans="1:14" s="52" customFormat="1" ht="12.75" x14ac:dyDescent="0.2">
      <c r="A734" s="75">
        <v>717</v>
      </c>
      <c r="B734" s="63"/>
      <c r="C734" s="60"/>
      <c r="D734" s="61"/>
      <c r="E734" s="61"/>
      <c r="F734" s="94"/>
      <c r="G734" s="113"/>
      <c r="H734" s="113"/>
      <c r="I734" s="113"/>
      <c r="J734" s="113"/>
      <c r="K734" s="113"/>
      <c r="L734" s="113"/>
      <c r="M734" s="111"/>
      <c r="N734" s="92" t="str">
        <f t="shared" si="11"/>
        <v/>
      </c>
    </row>
    <row r="735" spans="1:14" s="52" customFormat="1" ht="12.75" x14ac:dyDescent="0.2">
      <c r="A735" s="75">
        <v>718</v>
      </c>
      <c r="B735" s="63"/>
      <c r="C735" s="60"/>
      <c r="D735" s="61"/>
      <c r="E735" s="61"/>
      <c r="F735" s="94"/>
      <c r="G735" s="113"/>
      <c r="H735" s="113"/>
      <c r="I735" s="113"/>
      <c r="J735" s="113"/>
      <c r="K735" s="113"/>
      <c r="L735" s="113"/>
      <c r="M735" s="111"/>
      <c r="N735" s="92" t="str">
        <f t="shared" si="11"/>
        <v/>
      </c>
    </row>
    <row r="736" spans="1:14" s="52" customFormat="1" ht="12.75" x14ac:dyDescent="0.2">
      <c r="A736" s="75">
        <v>719</v>
      </c>
      <c r="B736" s="63"/>
      <c r="C736" s="60"/>
      <c r="D736" s="61"/>
      <c r="E736" s="61"/>
      <c r="F736" s="94"/>
      <c r="G736" s="113"/>
      <c r="H736" s="113"/>
      <c r="I736" s="113"/>
      <c r="J736" s="113"/>
      <c r="K736" s="113"/>
      <c r="L736" s="113"/>
      <c r="M736" s="111"/>
      <c r="N736" s="92" t="str">
        <f t="shared" si="11"/>
        <v/>
      </c>
    </row>
    <row r="737" spans="1:14" s="52" customFormat="1" ht="12.75" x14ac:dyDescent="0.2">
      <c r="A737" s="75">
        <v>720</v>
      </c>
      <c r="B737" s="63"/>
      <c r="C737" s="60"/>
      <c r="D737" s="61"/>
      <c r="E737" s="61"/>
      <c r="F737" s="94"/>
      <c r="G737" s="113"/>
      <c r="H737" s="113"/>
      <c r="I737" s="113"/>
      <c r="J737" s="113"/>
      <c r="K737" s="113"/>
      <c r="L737" s="113"/>
      <c r="M737" s="111"/>
      <c r="N737" s="92" t="str">
        <f t="shared" si="11"/>
        <v/>
      </c>
    </row>
    <row r="738" spans="1:14" s="52" customFormat="1" ht="12.75" x14ac:dyDescent="0.2">
      <c r="A738" s="75">
        <v>721</v>
      </c>
      <c r="B738" s="63"/>
      <c r="C738" s="60"/>
      <c r="D738" s="61"/>
      <c r="E738" s="61"/>
      <c r="F738" s="94"/>
      <c r="G738" s="113"/>
      <c r="H738" s="113"/>
      <c r="I738" s="113"/>
      <c r="J738" s="113"/>
      <c r="K738" s="113"/>
      <c r="L738" s="113"/>
      <c r="M738" s="111"/>
      <c r="N738" s="92" t="str">
        <f t="shared" si="11"/>
        <v/>
      </c>
    </row>
    <row r="739" spans="1:14" s="52" customFormat="1" ht="12.75" x14ac:dyDescent="0.2">
      <c r="A739" s="75">
        <v>722</v>
      </c>
      <c r="B739" s="63"/>
      <c r="C739" s="60"/>
      <c r="D739" s="61"/>
      <c r="E739" s="61"/>
      <c r="F739" s="94"/>
      <c r="G739" s="113"/>
      <c r="H739" s="113"/>
      <c r="I739" s="113"/>
      <c r="J739" s="113"/>
      <c r="K739" s="113"/>
      <c r="L739" s="113"/>
      <c r="M739" s="111"/>
      <c r="N739" s="92" t="str">
        <f t="shared" si="11"/>
        <v/>
      </c>
    </row>
    <row r="740" spans="1:14" s="52" customFormat="1" ht="12.75" x14ac:dyDescent="0.2">
      <c r="A740" s="75">
        <v>723</v>
      </c>
      <c r="B740" s="63"/>
      <c r="C740" s="60"/>
      <c r="D740" s="61"/>
      <c r="E740" s="61"/>
      <c r="F740" s="94"/>
      <c r="G740" s="113"/>
      <c r="H740" s="113"/>
      <c r="I740" s="113"/>
      <c r="J740" s="113"/>
      <c r="K740" s="113"/>
      <c r="L740" s="113"/>
      <c r="M740" s="111"/>
      <c r="N740" s="92" t="str">
        <f t="shared" si="11"/>
        <v/>
      </c>
    </row>
    <row r="741" spans="1:14" s="52" customFormat="1" ht="12.75" x14ac:dyDescent="0.2">
      <c r="A741" s="75">
        <v>724</v>
      </c>
      <c r="B741" s="63"/>
      <c r="C741" s="60"/>
      <c r="D741" s="61"/>
      <c r="E741" s="61"/>
      <c r="F741" s="94"/>
      <c r="G741" s="113"/>
      <c r="H741" s="113"/>
      <c r="I741" s="113"/>
      <c r="J741" s="113"/>
      <c r="K741" s="113"/>
      <c r="L741" s="113"/>
      <c r="M741" s="111"/>
      <c r="N741" s="92" t="str">
        <f t="shared" si="11"/>
        <v/>
      </c>
    </row>
    <row r="742" spans="1:14" s="52" customFormat="1" ht="12.75" x14ac:dyDescent="0.2">
      <c r="A742" s="75">
        <v>725</v>
      </c>
      <c r="B742" s="63"/>
      <c r="C742" s="60"/>
      <c r="D742" s="61"/>
      <c r="E742" s="61"/>
      <c r="F742" s="94"/>
      <c r="G742" s="113"/>
      <c r="H742" s="113"/>
      <c r="I742" s="113"/>
      <c r="J742" s="113"/>
      <c r="K742" s="113"/>
      <c r="L742" s="113"/>
      <c r="M742" s="111"/>
      <c r="N742" s="92" t="str">
        <f t="shared" si="11"/>
        <v/>
      </c>
    </row>
    <row r="743" spans="1:14" s="52" customFormat="1" ht="12.75" x14ac:dyDescent="0.2">
      <c r="A743" s="75">
        <v>726</v>
      </c>
      <c r="B743" s="63"/>
      <c r="C743" s="60"/>
      <c r="D743" s="61"/>
      <c r="E743" s="61"/>
      <c r="F743" s="94"/>
      <c r="G743" s="113"/>
      <c r="H743" s="113"/>
      <c r="I743" s="113"/>
      <c r="J743" s="113"/>
      <c r="K743" s="113"/>
      <c r="L743" s="113"/>
      <c r="M743" s="111"/>
      <c r="N743" s="92" t="str">
        <f t="shared" si="11"/>
        <v/>
      </c>
    </row>
    <row r="744" spans="1:14" s="52" customFormat="1" ht="12.75" x14ac:dyDescent="0.2">
      <c r="A744" s="75">
        <v>727</v>
      </c>
      <c r="B744" s="63"/>
      <c r="C744" s="60"/>
      <c r="D744" s="61"/>
      <c r="E744" s="61"/>
      <c r="F744" s="94"/>
      <c r="G744" s="113"/>
      <c r="H744" s="113"/>
      <c r="I744" s="113"/>
      <c r="J744" s="113"/>
      <c r="K744" s="113"/>
      <c r="L744" s="113"/>
      <c r="M744" s="111"/>
      <c r="N744" s="92" t="str">
        <f t="shared" si="11"/>
        <v/>
      </c>
    </row>
    <row r="745" spans="1:14" s="52" customFormat="1" ht="12.75" x14ac:dyDescent="0.2">
      <c r="A745" s="75">
        <v>728</v>
      </c>
      <c r="B745" s="63"/>
      <c r="C745" s="60"/>
      <c r="D745" s="61"/>
      <c r="E745" s="61"/>
      <c r="F745" s="94"/>
      <c r="G745" s="113"/>
      <c r="H745" s="113"/>
      <c r="I745" s="113"/>
      <c r="J745" s="113"/>
      <c r="K745" s="113"/>
      <c r="L745" s="113"/>
      <c r="M745" s="111"/>
      <c r="N745" s="92" t="str">
        <f t="shared" si="11"/>
        <v/>
      </c>
    </row>
    <row r="746" spans="1:14" s="52" customFormat="1" ht="12.75" x14ac:dyDescent="0.2">
      <c r="A746" s="75">
        <v>729</v>
      </c>
      <c r="B746" s="63"/>
      <c r="C746" s="60"/>
      <c r="D746" s="61"/>
      <c r="E746" s="61"/>
      <c r="F746" s="94"/>
      <c r="G746" s="113"/>
      <c r="H746" s="113"/>
      <c r="I746" s="113"/>
      <c r="J746" s="113"/>
      <c r="K746" s="113"/>
      <c r="L746" s="113"/>
      <c r="M746" s="111"/>
      <c r="N746" s="92" t="str">
        <f t="shared" si="11"/>
        <v/>
      </c>
    </row>
    <row r="747" spans="1:14" s="52" customFormat="1" ht="12.75" x14ac:dyDescent="0.2">
      <c r="A747" s="75">
        <v>730</v>
      </c>
      <c r="B747" s="63"/>
      <c r="C747" s="60"/>
      <c r="D747" s="61"/>
      <c r="E747" s="61"/>
      <c r="F747" s="94"/>
      <c r="G747" s="113"/>
      <c r="H747" s="113"/>
      <c r="I747" s="113"/>
      <c r="J747" s="113"/>
      <c r="K747" s="113"/>
      <c r="L747" s="113"/>
      <c r="M747" s="111"/>
      <c r="N747" s="92" t="str">
        <f t="shared" si="11"/>
        <v/>
      </c>
    </row>
    <row r="748" spans="1:14" s="52" customFormat="1" ht="12.75" x14ac:dyDescent="0.2">
      <c r="A748" s="75">
        <v>731</v>
      </c>
      <c r="B748" s="63"/>
      <c r="C748" s="60"/>
      <c r="D748" s="61"/>
      <c r="E748" s="61"/>
      <c r="F748" s="94"/>
      <c r="G748" s="113"/>
      <c r="H748" s="113"/>
      <c r="I748" s="113"/>
      <c r="J748" s="113"/>
      <c r="K748" s="113"/>
      <c r="L748" s="113"/>
      <c r="M748" s="111"/>
      <c r="N748" s="92" t="str">
        <f t="shared" si="11"/>
        <v/>
      </c>
    </row>
    <row r="749" spans="1:14" s="52" customFormat="1" ht="12.75" x14ac:dyDescent="0.2">
      <c r="A749" s="75">
        <v>732</v>
      </c>
      <c r="B749" s="63"/>
      <c r="C749" s="60"/>
      <c r="D749" s="61"/>
      <c r="E749" s="61"/>
      <c r="F749" s="94"/>
      <c r="G749" s="113"/>
      <c r="H749" s="113"/>
      <c r="I749" s="113"/>
      <c r="J749" s="113"/>
      <c r="K749" s="113"/>
      <c r="L749" s="113"/>
      <c r="M749" s="111"/>
      <c r="N749" s="92" t="str">
        <f t="shared" si="11"/>
        <v/>
      </c>
    </row>
    <row r="750" spans="1:14" s="52" customFormat="1" ht="12.75" x14ac:dyDescent="0.2">
      <c r="A750" s="75">
        <v>733</v>
      </c>
      <c r="B750" s="63"/>
      <c r="C750" s="60"/>
      <c r="D750" s="61"/>
      <c r="E750" s="61"/>
      <c r="F750" s="94"/>
      <c r="G750" s="113"/>
      <c r="H750" s="113"/>
      <c r="I750" s="113"/>
      <c r="J750" s="113"/>
      <c r="K750" s="113"/>
      <c r="L750" s="113"/>
      <c r="M750" s="111"/>
      <c r="N750" s="92" t="str">
        <f t="shared" si="11"/>
        <v/>
      </c>
    </row>
    <row r="751" spans="1:14" s="52" customFormat="1" ht="12.75" x14ac:dyDescent="0.2">
      <c r="A751" s="75">
        <v>734</v>
      </c>
      <c r="B751" s="63"/>
      <c r="C751" s="60"/>
      <c r="D751" s="61"/>
      <c r="E751" s="61"/>
      <c r="F751" s="94"/>
      <c r="G751" s="113"/>
      <c r="H751" s="113"/>
      <c r="I751" s="113"/>
      <c r="J751" s="113"/>
      <c r="K751" s="113"/>
      <c r="L751" s="113"/>
      <c r="M751" s="111"/>
      <c r="N751" s="92" t="str">
        <f t="shared" si="11"/>
        <v/>
      </c>
    </row>
    <row r="752" spans="1:14" s="52" customFormat="1" ht="12.75" x14ac:dyDescent="0.2">
      <c r="A752" s="75">
        <v>735</v>
      </c>
      <c r="B752" s="63"/>
      <c r="C752" s="60"/>
      <c r="D752" s="61"/>
      <c r="E752" s="61"/>
      <c r="F752" s="94"/>
      <c r="G752" s="113"/>
      <c r="H752" s="113"/>
      <c r="I752" s="113"/>
      <c r="J752" s="113"/>
      <c r="K752" s="113"/>
      <c r="L752" s="113"/>
      <c r="M752" s="111"/>
      <c r="N752" s="92" t="str">
        <f t="shared" si="11"/>
        <v/>
      </c>
    </row>
    <row r="753" spans="1:14" s="52" customFormat="1" ht="12.75" x14ac:dyDescent="0.2">
      <c r="A753" s="75">
        <v>736</v>
      </c>
      <c r="B753" s="63"/>
      <c r="C753" s="60"/>
      <c r="D753" s="61"/>
      <c r="E753" s="61"/>
      <c r="F753" s="94"/>
      <c r="G753" s="113"/>
      <c r="H753" s="113"/>
      <c r="I753" s="113"/>
      <c r="J753" s="113"/>
      <c r="K753" s="113"/>
      <c r="L753" s="113"/>
      <c r="M753" s="111"/>
      <c r="N753" s="92" t="str">
        <f t="shared" si="11"/>
        <v/>
      </c>
    </row>
    <row r="754" spans="1:14" s="52" customFormat="1" ht="12.75" x14ac:dyDescent="0.2">
      <c r="A754" s="75">
        <v>737</v>
      </c>
      <c r="B754" s="63"/>
      <c r="C754" s="60"/>
      <c r="D754" s="61"/>
      <c r="E754" s="61"/>
      <c r="F754" s="94"/>
      <c r="G754" s="113"/>
      <c r="H754" s="113"/>
      <c r="I754" s="113"/>
      <c r="J754" s="113"/>
      <c r="K754" s="113"/>
      <c r="L754" s="113"/>
      <c r="M754" s="111"/>
      <c r="N754" s="92" t="str">
        <f t="shared" si="11"/>
        <v/>
      </c>
    </row>
    <row r="755" spans="1:14" s="52" customFormat="1" ht="12.75" x14ac:dyDescent="0.2">
      <c r="A755" s="75">
        <v>738</v>
      </c>
      <c r="B755" s="63"/>
      <c r="C755" s="60"/>
      <c r="D755" s="61"/>
      <c r="E755" s="61"/>
      <c r="F755" s="94"/>
      <c r="G755" s="113"/>
      <c r="H755" s="113"/>
      <c r="I755" s="113"/>
      <c r="J755" s="113"/>
      <c r="K755" s="113"/>
      <c r="L755" s="113"/>
      <c r="M755" s="111"/>
      <c r="N755" s="92" t="str">
        <f t="shared" si="11"/>
        <v/>
      </c>
    </row>
    <row r="756" spans="1:14" s="52" customFormat="1" ht="12.75" x14ac:dyDescent="0.2">
      <c r="A756" s="75">
        <v>739</v>
      </c>
      <c r="B756" s="63"/>
      <c r="C756" s="60"/>
      <c r="D756" s="61"/>
      <c r="E756" s="61"/>
      <c r="F756" s="94"/>
      <c r="G756" s="113"/>
      <c r="H756" s="113"/>
      <c r="I756" s="113"/>
      <c r="J756" s="113"/>
      <c r="K756" s="113"/>
      <c r="L756" s="113"/>
      <c r="M756" s="111"/>
      <c r="N756" s="92" t="str">
        <f t="shared" si="11"/>
        <v/>
      </c>
    </row>
    <row r="757" spans="1:14" s="52" customFormat="1" ht="12.75" x14ac:dyDescent="0.2">
      <c r="A757" s="75">
        <v>740</v>
      </c>
      <c r="B757" s="63"/>
      <c r="C757" s="60"/>
      <c r="D757" s="61"/>
      <c r="E757" s="61"/>
      <c r="F757" s="94"/>
      <c r="G757" s="113"/>
      <c r="H757" s="113"/>
      <c r="I757" s="113"/>
      <c r="J757" s="113"/>
      <c r="K757" s="113"/>
      <c r="L757" s="113"/>
      <c r="M757" s="111"/>
      <c r="N757" s="92" t="str">
        <f t="shared" si="11"/>
        <v/>
      </c>
    </row>
    <row r="758" spans="1:14" s="52" customFormat="1" ht="12.75" x14ac:dyDescent="0.2">
      <c r="A758" s="75">
        <v>741</v>
      </c>
      <c r="B758" s="63"/>
      <c r="C758" s="60"/>
      <c r="D758" s="61"/>
      <c r="E758" s="61"/>
      <c r="F758" s="94"/>
      <c r="G758" s="113"/>
      <c r="H758" s="113"/>
      <c r="I758" s="113"/>
      <c r="J758" s="113"/>
      <c r="K758" s="113"/>
      <c r="L758" s="113"/>
      <c r="M758" s="111"/>
      <c r="N758" s="92" t="str">
        <f t="shared" si="11"/>
        <v/>
      </c>
    </row>
    <row r="759" spans="1:14" s="52" customFormat="1" ht="12.75" x14ac:dyDescent="0.2">
      <c r="A759" s="75">
        <v>742</v>
      </c>
      <c r="B759" s="63"/>
      <c r="C759" s="60"/>
      <c r="D759" s="61"/>
      <c r="E759" s="61"/>
      <c r="F759" s="94"/>
      <c r="G759" s="113"/>
      <c r="H759" s="113"/>
      <c r="I759" s="113"/>
      <c r="J759" s="113"/>
      <c r="K759" s="113"/>
      <c r="L759" s="113"/>
      <c r="M759" s="111"/>
      <c r="N759" s="92" t="str">
        <f t="shared" si="11"/>
        <v/>
      </c>
    </row>
    <row r="760" spans="1:14" s="52" customFormat="1" ht="12.75" x14ac:dyDescent="0.2">
      <c r="A760" s="75">
        <v>743</v>
      </c>
      <c r="B760" s="63"/>
      <c r="C760" s="60"/>
      <c r="D760" s="61"/>
      <c r="E760" s="61"/>
      <c r="F760" s="94"/>
      <c r="G760" s="113"/>
      <c r="H760" s="113"/>
      <c r="I760" s="113"/>
      <c r="J760" s="113"/>
      <c r="K760" s="113"/>
      <c r="L760" s="113"/>
      <c r="M760" s="111"/>
      <c r="N760" s="92" t="str">
        <f t="shared" si="11"/>
        <v/>
      </c>
    </row>
    <row r="761" spans="1:14" s="52" customFormat="1" ht="12.75" x14ac:dyDescent="0.2">
      <c r="A761" s="75">
        <v>744</v>
      </c>
      <c r="B761" s="63"/>
      <c r="C761" s="60"/>
      <c r="D761" s="61"/>
      <c r="E761" s="61"/>
      <c r="F761" s="94"/>
      <c r="G761" s="113"/>
      <c r="H761" s="113"/>
      <c r="I761" s="113"/>
      <c r="J761" s="113"/>
      <c r="K761" s="113"/>
      <c r="L761" s="113"/>
      <c r="M761" s="111"/>
      <c r="N761" s="92" t="str">
        <f t="shared" si="11"/>
        <v/>
      </c>
    </row>
    <row r="762" spans="1:14" s="52" customFormat="1" ht="12.75" x14ac:dyDescent="0.2">
      <c r="A762" s="75">
        <v>745</v>
      </c>
      <c r="B762" s="63"/>
      <c r="C762" s="60"/>
      <c r="D762" s="61"/>
      <c r="E762" s="61"/>
      <c r="F762" s="94"/>
      <c r="G762" s="113"/>
      <c r="H762" s="113"/>
      <c r="I762" s="113"/>
      <c r="J762" s="113"/>
      <c r="K762" s="113"/>
      <c r="L762" s="113"/>
      <c r="M762" s="111"/>
      <c r="N762" s="92" t="str">
        <f t="shared" si="11"/>
        <v/>
      </c>
    </row>
    <row r="763" spans="1:14" s="52" customFormat="1" ht="12.75" x14ac:dyDescent="0.2">
      <c r="A763" s="75">
        <v>746</v>
      </c>
      <c r="B763" s="63"/>
      <c r="C763" s="60"/>
      <c r="D763" s="61"/>
      <c r="E763" s="61"/>
      <c r="F763" s="94"/>
      <c r="G763" s="113"/>
      <c r="H763" s="113"/>
      <c r="I763" s="113"/>
      <c r="J763" s="113"/>
      <c r="K763" s="113"/>
      <c r="L763" s="113"/>
      <c r="M763" s="111"/>
      <c r="N763" s="92" t="str">
        <f t="shared" si="11"/>
        <v/>
      </c>
    </row>
    <row r="764" spans="1:14" s="52" customFormat="1" ht="12.75" x14ac:dyDescent="0.2">
      <c r="A764" s="75">
        <v>747</v>
      </c>
      <c r="B764" s="63"/>
      <c r="C764" s="60"/>
      <c r="D764" s="61"/>
      <c r="E764" s="61"/>
      <c r="F764" s="94"/>
      <c r="G764" s="113"/>
      <c r="H764" s="113"/>
      <c r="I764" s="113"/>
      <c r="J764" s="113"/>
      <c r="K764" s="113"/>
      <c r="L764" s="113"/>
      <c r="M764" s="111"/>
      <c r="N764" s="92" t="str">
        <f t="shared" si="11"/>
        <v/>
      </c>
    </row>
    <row r="765" spans="1:14" s="52" customFormat="1" ht="12.75" x14ac:dyDescent="0.2">
      <c r="A765" s="75">
        <v>748</v>
      </c>
      <c r="B765" s="63"/>
      <c r="C765" s="60"/>
      <c r="D765" s="61"/>
      <c r="E765" s="61"/>
      <c r="F765" s="94"/>
      <c r="G765" s="113"/>
      <c r="H765" s="113"/>
      <c r="I765" s="113"/>
      <c r="J765" s="113"/>
      <c r="K765" s="113"/>
      <c r="L765" s="113"/>
      <c r="M765" s="111"/>
      <c r="N765" s="92" t="str">
        <f t="shared" si="11"/>
        <v/>
      </c>
    </row>
    <row r="766" spans="1:14" s="52" customFormat="1" ht="12.75" x14ac:dyDescent="0.2">
      <c r="A766" s="75">
        <v>749</v>
      </c>
      <c r="B766" s="63"/>
      <c r="C766" s="60"/>
      <c r="D766" s="61"/>
      <c r="E766" s="61"/>
      <c r="F766" s="94"/>
      <c r="G766" s="113"/>
      <c r="H766" s="113"/>
      <c r="I766" s="113"/>
      <c r="J766" s="113"/>
      <c r="K766" s="113"/>
      <c r="L766" s="113"/>
      <c r="M766" s="111"/>
      <c r="N766" s="92" t="str">
        <f t="shared" si="11"/>
        <v/>
      </c>
    </row>
    <row r="767" spans="1:14" s="52" customFormat="1" ht="12.75" x14ac:dyDescent="0.2">
      <c r="A767" s="75">
        <v>750</v>
      </c>
      <c r="B767" s="63"/>
      <c r="C767" s="60"/>
      <c r="D767" s="61"/>
      <c r="E767" s="61"/>
      <c r="F767" s="94"/>
      <c r="G767" s="113"/>
      <c r="H767" s="113"/>
      <c r="I767" s="113"/>
      <c r="J767" s="113"/>
      <c r="K767" s="113"/>
      <c r="L767" s="113"/>
      <c r="M767" s="111"/>
      <c r="N767" s="92" t="str">
        <f t="shared" si="11"/>
        <v/>
      </c>
    </row>
    <row r="768" spans="1:14" s="52" customFormat="1" ht="12.75" x14ac:dyDescent="0.2">
      <c r="A768" s="75">
        <v>751</v>
      </c>
      <c r="B768" s="63"/>
      <c r="C768" s="60"/>
      <c r="D768" s="61"/>
      <c r="E768" s="61"/>
      <c r="F768" s="94"/>
      <c r="G768" s="113"/>
      <c r="H768" s="113"/>
      <c r="I768" s="113"/>
      <c r="J768" s="113"/>
      <c r="K768" s="113"/>
      <c r="L768" s="113"/>
      <c r="M768" s="111"/>
      <c r="N768" s="92" t="str">
        <f t="shared" si="11"/>
        <v/>
      </c>
    </row>
    <row r="769" spans="1:14" s="52" customFormat="1" ht="12.75" x14ac:dyDescent="0.2">
      <c r="A769" s="75">
        <v>752</v>
      </c>
      <c r="B769" s="63"/>
      <c r="C769" s="60"/>
      <c r="D769" s="61"/>
      <c r="E769" s="61"/>
      <c r="F769" s="94"/>
      <c r="G769" s="113"/>
      <c r="H769" s="113"/>
      <c r="I769" s="113"/>
      <c r="J769" s="113"/>
      <c r="K769" s="113"/>
      <c r="L769" s="113"/>
      <c r="M769" s="111"/>
      <c r="N769" s="92" t="str">
        <f t="shared" si="11"/>
        <v/>
      </c>
    </row>
    <row r="770" spans="1:14" s="52" customFormat="1" ht="12.75" x14ac:dyDescent="0.2">
      <c r="A770" s="75">
        <v>753</v>
      </c>
      <c r="B770" s="63"/>
      <c r="C770" s="60"/>
      <c r="D770" s="61"/>
      <c r="E770" s="61"/>
      <c r="F770" s="94"/>
      <c r="G770" s="113"/>
      <c r="H770" s="113"/>
      <c r="I770" s="113"/>
      <c r="J770" s="113"/>
      <c r="K770" s="113"/>
      <c r="L770" s="113"/>
      <c r="M770" s="111"/>
      <c r="N770" s="92" t="str">
        <f t="shared" si="11"/>
        <v/>
      </c>
    </row>
    <row r="771" spans="1:14" s="52" customFormat="1" ht="12.75" x14ac:dyDescent="0.2">
      <c r="A771" s="75">
        <v>754</v>
      </c>
      <c r="B771" s="63"/>
      <c r="C771" s="60"/>
      <c r="D771" s="61"/>
      <c r="E771" s="61"/>
      <c r="F771" s="94"/>
      <c r="G771" s="113"/>
      <c r="H771" s="113"/>
      <c r="I771" s="113"/>
      <c r="J771" s="113"/>
      <c r="K771" s="113"/>
      <c r="L771" s="113"/>
      <c r="M771" s="111"/>
      <c r="N771" s="92" t="str">
        <f t="shared" si="11"/>
        <v/>
      </c>
    </row>
    <row r="772" spans="1:14" s="52" customFormat="1" ht="12.75" x14ac:dyDescent="0.2">
      <c r="A772" s="75">
        <v>755</v>
      </c>
      <c r="B772" s="63"/>
      <c r="C772" s="60"/>
      <c r="D772" s="61"/>
      <c r="E772" s="61"/>
      <c r="F772" s="94"/>
      <c r="G772" s="113"/>
      <c r="H772" s="113"/>
      <c r="I772" s="113"/>
      <c r="J772" s="113"/>
      <c r="K772" s="113"/>
      <c r="L772" s="113"/>
      <c r="M772" s="111"/>
      <c r="N772" s="92" t="str">
        <f t="shared" si="11"/>
        <v/>
      </c>
    </row>
    <row r="773" spans="1:14" s="52" customFormat="1" ht="12.75" x14ac:dyDescent="0.2">
      <c r="A773" s="75">
        <v>756</v>
      </c>
      <c r="B773" s="63"/>
      <c r="C773" s="60"/>
      <c r="D773" s="61"/>
      <c r="E773" s="61"/>
      <c r="F773" s="94"/>
      <c r="G773" s="113"/>
      <c r="H773" s="113"/>
      <c r="I773" s="113"/>
      <c r="J773" s="113"/>
      <c r="K773" s="113"/>
      <c r="L773" s="113"/>
      <c r="M773" s="111"/>
      <c r="N773" s="92" t="str">
        <f t="shared" si="11"/>
        <v/>
      </c>
    </row>
    <row r="774" spans="1:14" s="52" customFormat="1" ht="12.75" x14ac:dyDescent="0.2">
      <c r="A774" s="75">
        <v>757</v>
      </c>
      <c r="B774" s="63"/>
      <c r="C774" s="60"/>
      <c r="D774" s="61"/>
      <c r="E774" s="61"/>
      <c r="F774" s="94"/>
      <c r="G774" s="113"/>
      <c r="H774" s="113"/>
      <c r="I774" s="113"/>
      <c r="J774" s="113"/>
      <c r="K774" s="113"/>
      <c r="L774" s="113"/>
      <c r="M774" s="111"/>
      <c r="N774" s="92" t="str">
        <f t="shared" si="11"/>
        <v/>
      </c>
    </row>
    <row r="775" spans="1:14" s="52" customFormat="1" ht="12.75" x14ac:dyDescent="0.2">
      <c r="A775" s="75">
        <v>758</v>
      </c>
      <c r="B775" s="63"/>
      <c r="C775" s="60"/>
      <c r="D775" s="61"/>
      <c r="E775" s="61"/>
      <c r="F775" s="94"/>
      <c r="G775" s="113"/>
      <c r="H775" s="113"/>
      <c r="I775" s="113"/>
      <c r="J775" s="113"/>
      <c r="K775" s="113"/>
      <c r="L775" s="113"/>
      <c r="M775" s="111"/>
      <c r="N775" s="92" t="str">
        <f t="shared" si="11"/>
        <v/>
      </c>
    </row>
    <row r="776" spans="1:14" s="52" customFormat="1" ht="12.75" x14ac:dyDescent="0.2">
      <c r="A776" s="75">
        <v>759</v>
      </c>
      <c r="B776" s="63"/>
      <c r="C776" s="60"/>
      <c r="D776" s="61"/>
      <c r="E776" s="61"/>
      <c r="F776" s="94"/>
      <c r="G776" s="113"/>
      <c r="H776" s="113"/>
      <c r="I776" s="113"/>
      <c r="J776" s="113"/>
      <c r="K776" s="113"/>
      <c r="L776" s="113"/>
      <c r="M776" s="111"/>
      <c r="N776" s="92" t="str">
        <f t="shared" si="11"/>
        <v/>
      </c>
    </row>
    <row r="777" spans="1:14" s="52" customFormat="1" ht="12.75" x14ac:dyDescent="0.2">
      <c r="A777" s="75">
        <v>760</v>
      </c>
      <c r="B777" s="63"/>
      <c r="C777" s="60"/>
      <c r="D777" s="61"/>
      <c r="E777" s="61"/>
      <c r="F777" s="94"/>
      <c r="G777" s="113"/>
      <c r="H777" s="113"/>
      <c r="I777" s="113"/>
      <c r="J777" s="113"/>
      <c r="K777" s="113"/>
      <c r="L777" s="113"/>
      <c r="M777" s="111"/>
      <c r="N777" s="92" t="str">
        <f t="shared" si="11"/>
        <v/>
      </c>
    </row>
    <row r="778" spans="1:14" s="52" customFormat="1" ht="12.75" x14ac:dyDescent="0.2">
      <c r="A778" s="75">
        <v>761</v>
      </c>
      <c r="B778" s="63"/>
      <c r="C778" s="60"/>
      <c r="D778" s="61"/>
      <c r="E778" s="61"/>
      <c r="F778" s="94"/>
      <c r="G778" s="113"/>
      <c r="H778" s="113"/>
      <c r="I778" s="113"/>
      <c r="J778" s="113"/>
      <c r="K778" s="113"/>
      <c r="L778" s="113"/>
      <c r="M778" s="111"/>
      <c r="N778" s="92" t="str">
        <f t="shared" si="11"/>
        <v/>
      </c>
    </row>
    <row r="779" spans="1:14" s="52" customFormat="1" ht="12.75" x14ac:dyDescent="0.2">
      <c r="A779" s="75">
        <v>762</v>
      </c>
      <c r="B779" s="63"/>
      <c r="C779" s="60"/>
      <c r="D779" s="61"/>
      <c r="E779" s="61"/>
      <c r="F779" s="94"/>
      <c r="G779" s="113"/>
      <c r="H779" s="113"/>
      <c r="I779" s="113"/>
      <c r="J779" s="113"/>
      <c r="K779" s="113"/>
      <c r="L779" s="113"/>
      <c r="M779" s="111"/>
      <c r="N779" s="92" t="str">
        <f t="shared" si="11"/>
        <v/>
      </c>
    </row>
    <row r="780" spans="1:14" s="52" customFormat="1" ht="12.75" x14ac:dyDescent="0.2">
      <c r="A780" s="75">
        <v>763</v>
      </c>
      <c r="B780" s="63"/>
      <c r="C780" s="60"/>
      <c r="D780" s="61"/>
      <c r="E780" s="61"/>
      <c r="F780" s="94"/>
      <c r="G780" s="113"/>
      <c r="H780" s="113"/>
      <c r="I780" s="113"/>
      <c r="J780" s="113"/>
      <c r="K780" s="113"/>
      <c r="L780" s="113"/>
      <c r="M780" s="111"/>
      <c r="N780" s="92" t="str">
        <f t="shared" si="11"/>
        <v/>
      </c>
    </row>
    <row r="781" spans="1:14" s="52" customFormat="1" ht="12.75" x14ac:dyDescent="0.2">
      <c r="A781" s="75">
        <v>764</v>
      </c>
      <c r="B781" s="63"/>
      <c r="C781" s="60"/>
      <c r="D781" s="61"/>
      <c r="E781" s="61"/>
      <c r="F781" s="94"/>
      <c r="G781" s="113"/>
      <c r="H781" s="113"/>
      <c r="I781" s="113"/>
      <c r="J781" s="113"/>
      <c r="K781" s="113"/>
      <c r="L781" s="113"/>
      <c r="M781" s="111"/>
      <c r="N781" s="92" t="str">
        <f t="shared" si="11"/>
        <v/>
      </c>
    </row>
    <row r="782" spans="1:14" s="52" customFormat="1" ht="12.75" x14ac:dyDescent="0.2">
      <c r="A782" s="75">
        <v>765</v>
      </c>
      <c r="B782" s="63"/>
      <c r="C782" s="60"/>
      <c r="D782" s="61"/>
      <c r="E782" s="61"/>
      <c r="F782" s="94"/>
      <c r="G782" s="113"/>
      <c r="H782" s="113"/>
      <c r="I782" s="113"/>
      <c r="J782" s="113"/>
      <c r="K782" s="113"/>
      <c r="L782" s="113"/>
      <c r="M782" s="111"/>
      <c r="N782" s="92" t="str">
        <f t="shared" si="11"/>
        <v/>
      </c>
    </row>
    <row r="783" spans="1:14" s="52" customFormat="1" ht="12.75" x14ac:dyDescent="0.2">
      <c r="A783" s="75">
        <v>766</v>
      </c>
      <c r="B783" s="63"/>
      <c r="C783" s="60"/>
      <c r="D783" s="61"/>
      <c r="E783" s="61"/>
      <c r="F783" s="94"/>
      <c r="G783" s="113"/>
      <c r="H783" s="113"/>
      <c r="I783" s="113"/>
      <c r="J783" s="113"/>
      <c r="K783" s="113"/>
      <c r="L783" s="113"/>
      <c r="M783" s="111"/>
      <c r="N783" s="92" t="str">
        <f t="shared" si="11"/>
        <v/>
      </c>
    </row>
    <row r="784" spans="1:14" s="52" customFormat="1" ht="12.75" x14ac:dyDescent="0.2">
      <c r="A784" s="75">
        <v>767</v>
      </c>
      <c r="B784" s="63"/>
      <c r="C784" s="60"/>
      <c r="D784" s="61"/>
      <c r="E784" s="61"/>
      <c r="F784" s="94"/>
      <c r="G784" s="113"/>
      <c r="H784" s="113"/>
      <c r="I784" s="113"/>
      <c r="J784" s="113"/>
      <c r="K784" s="113"/>
      <c r="L784" s="113"/>
      <c r="M784" s="111"/>
      <c r="N784" s="92" t="str">
        <f t="shared" si="11"/>
        <v/>
      </c>
    </row>
    <row r="785" spans="1:14" s="52" customFormat="1" ht="12.75" x14ac:dyDescent="0.2">
      <c r="A785" s="75">
        <v>768</v>
      </c>
      <c r="B785" s="63"/>
      <c r="C785" s="60"/>
      <c r="D785" s="61"/>
      <c r="E785" s="61"/>
      <c r="F785" s="94"/>
      <c r="G785" s="113"/>
      <c r="H785" s="113"/>
      <c r="I785" s="113"/>
      <c r="J785" s="113"/>
      <c r="K785" s="113"/>
      <c r="L785" s="113"/>
      <c r="M785" s="111"/>
      <c r="N785" s="92" t="str">
        <f t="shared" si="11"/>
        <v/>
      </c>
    </row>
    <row r="786" spans="1:14" s="52" customFormat="1" ht="12.75" x14ac:dyDescent="0.2">
      <c r="A786" s="75">
        <v>769</v>
      </c>
      <c r="B786" s="63"/>
      <c r="C786" s="60"/>
      <c r="D786" s="61"/>
      <c r="E786" s="61"/>
      <c r="F786" s="94"/>
      <c r="G786" s="113"/>
      <c r="H786" s="113"/>
      <c r="I786" s="113"/>
      <c r="J786" s="113"/>
      <c r="K786" s="113"/>
      <c r="L786" s="113"/>
      <c r="M786" s="111"/>
      <c r="N786" s="92" t="str">
        <f t="shared" ref="N786:N849" si="12">IF(B786="","",IF(OR(F786&gt;14,G786&gt;14,H786&gt;14,I786&gt;14,M786&gt;14),"Eligible","Not Eligible"))</f>
        <v/>
      </c>
    </row>
    <row r="787" spans="1:14" s="52" customFormat="1" ht="12.75" x14ac:dyDescent="0.2">
      <c r="A787" s="75">
        <v>770</v>
      </c>
      <c r="B787" s="63"/>
      <c r="C787" s="60"/>
      <c r="D787" s="61"/>
      <c r="E787" s="61"/>
      <c r="F787" s="94"/>
      <c r="G787" s="113"/>
      <c r="H787" s="113"/>
      <c r="I787" s="113"/>
      <c r="J787" s="113"/>
      <c r="K787" s="113"/>
      <c r="L787" s="113"/>
      <c r="M787" s="111"/>
      <c r="N787" s="92" t="str">
        <f t="shared" si="12"/>
        <v/>
      </c>
    </row>
    <row r="788" spans="1:14" s="52" customFormat="1" ht="12.75" x14ac:dyDescent="0.2">
      <c r="A788" s="75">
        <v>771</v>
      </c>
      <c r="B788" s="63"/>
      <c r="C788" s="60"/>
      <c r="D788" s="61"/>
      <c r="E788" s="61"/>
      <c r="F788" s="94"/>
      <c r="G788" s="113"/>
      <c r="H788" s="113"/>
      <c r="I788" s="113"/>
      <c r="J788" s="113"/>
      <c r="K788" s="113"/>
      <c r="L788" s="113"/>
      <c r="M788" s="111"/>
      <c r="N788" s="92" t="str">
        <f t="shared" si="12"/>
        <v/>
      </c>
    </row>
    <row r="789" spans="1:14" s="52" customFormat="1" ht="12.75" x14ac:dyDescent="0.2">
      <c r="A789" s="75">
        <v>772</v>
      </c>
      <c r="B789" s="63"/>
      <c r="C789" s="60"/>
      <c r="D789" s="61"/>
      <c r="E789" s="61"/>
      <c r="F789" s="94"/>
      <c r="G789" s="113"/>
      <c r="H789" s="113"/>
      <c r="I789" s="113"/>
      <c r="J789" s="113"/>
      <c r="K789" s="113"/>
      <c r="L789" s="113"/>
      <c r="M789" s="111"/>
      <c r="N789" s="92" t="str">
        <f t="shared" si="12"/>
        <v/>
      </c>
    </row>
    <row r="790" spans="1:14" s="52" customFormat="1" ht="12.75" x14ac:dyDescent="0.2">
      <c r="A790" s="75">
        <v>773</v>
      </c>
      <c r="B790" s="63"/>
      <c r="C790" s="60"/>
      <c r="D790" s="61"/>
      <c r="E790" s="61"/>
      <c r="F790" s="94"/>
      <c r="G790" s="113"/>
      <c r="H790" s="113"/>
      <c r="I790" s="113"/>
      <c r="J790" s="113"/>
      <c r="K790" s="113"/>
      <c r="L790" s="113"/>
      <c r="M790" s="111"/>
      <c r="N790" s="92" t="str">
        <f t="shared" si="12"/>
        <v/>
      </c>
    </row>
    <row r="791" spans="1:14" s="52" customFormat="1" ht="12.75" x14ac:dyDescent="0.2">
      <c r="A791" s="75">
        <v>774</v>
      </c>
      <c r="B791" s="63"/>
      <c r="C791" s="60"/>
      <c r="D791" s="61"/>
      <c r="E791" s="61"/>
      <c r="F791" s="94"/>
      <c r="G791" s="113"/>
      <c r="H791" s="113"/>
      <c r="I791" s="113"/>
      <c r="J791" s="113"/>
      <c r="K791" s="113"/>
      <c r="L791" s="113"/>
      <c r="M791" s="111"/>
      <c r="N791" s="92" t="str">
        <f t="shared" si="12"/>
        <v/>
      </c>
    </row>
    <row r="792" spans="1:14" s="52" customFormat="1" ht="12.75" x14ac:dyDescent="0.2">
      <c r="A792" s="75">
        <v>775</v>
      </c>
      <c r="B792" s="63"/>
      <c r="C792" s="60"/>
      <c r="D792" s="61"/>
      <c r="E792" s="61"/>
      <c r="F792" s="94"/>
      <c r="G792" s="113"/>
      <c r="H792" s="113"/>
      <c r="I792" s="113"/>
      <c r="J792" s="113"/>
      <c r="K792" s="113"/>
      <c r="L792" s="113"/>
      <c r="M792" s="111"/>
      <c r="N792" s="92" t="str">
        <f t="shared" si="12"/>
        <v/>
      </c>
    </row>
    <row r="793" spans="1:14" s="52" customFormat="1" ht="12.75" x14ac:dyDescent="0.2">
      <c r="A793" s="75">
        <v>776</v>
      </c>
      <c r="B793" s="63"/>
      <c r="C793" s="60"/>
      <c r="D793" s="61"/>
      <c r="E793" s="61"/>
      <c r="F793" s="94"/>
      <c r="G793" s="113"/>
      <c r="H793" s="113"/>
      <c r="I793" s="113"/>
      <c r="J793" s="113"/>
      <c r="K793" s="113"/>
      <c r="L793" s="113"/>
      <c r="M793" s="111"/>
      <c r="N793" s="92" t="str">
        <f t="shared" si="12"/>
        <v/>
      </c>
    </row>
    <row r="794" spans="1:14" s="52" customFormat="1" ht="12.75" x14ac:dyDescent="0.2">
      <c r="A794" s="75">
        <v>777</v>
      </c>
      <c r="B794" s="63"/>
      <c r="C794" s="60"/>
      <c r="D794" s="61"/>
      <c r="E794" s="61"/>
      <c r="F794" s="94"/>
      <c r="G794" s="113"/>
      <c r="H794" s="113"/>
      <c r="I794" s="113"/>
      <c r="J794" s="113"/>
      <c r="K794" s="113"/>
      <c r="L794" s="113"/>
      <c r="M794" s="111"/>
      <c r="N794" s="92" t="str">
        <f t="shared" si="12"/>
        <v/>
      </c>
    </row>
    <row r="795" spans="1:14" s="52" customFormat="1" ht="12.75" x14ac:dyDescent="0.2">
      <c r="A795" s="75">
        <v>778</v>
      </c>
      <c r="B795" s="63"/>
      <c r="C795" s="60"/>
      <c r="D795" s="61"/>
      <c r="E795" s="61"/>
      <c r="F795" s="94"/>
      <c r="G795" s="113"/>
      <c r="H795" s="113"/>
      <c r="I795" s="113"/>
      <c r="J795" s="113"/>
      <c r="K795" s="113"/>
      <c r="L795" s="113"/>
      <c r="M795" s="111"/>
      <c r="N795" s="92" t="str">
        <f t="shared" si="12"/>
        <v/>
      </c>
    </row>
    <row r="796" spans="1:14" s="52" customFormat="1" ht="12.75" x14ac:dyDescent="0.2">
      <c r="A796" s="75">
        <v>779</v>
      </c>
      <c r="B796" s="63"/>
      <c r="C796" s="60"/>
      <c r="D796" s="61"/>
      <c r="E796" s="61"/>
      <c r="F796" s="94"/>
      <c r="G796" s="113"/>
      <c r="H796" s="113"/>
      <c r="I796" s="113"/>
      <c r="J796" s="113"/>
      <c r="K796" s="113"/>
      <c r="L796" s="113"/>
      <c r="M796" s="111"/>
      <c r="N796" s="92" t="str">
        <f t="shared" si="12"/>
        <v/>
      </c>
    </row>
    <row r="797" spans="1:14" s="52" customFormat="1" ht="12.75" x14ac:dyDescent="0.2">
      <c r="A797" s="75">
        <v>780</v>
      </c>
      <c r="B797" s="63"/>
      <c r="C797" s="60"/>
      <c r="D797" s="61"/>
      <c r="E797" s="61"/>
      <c r="F797" s="94"/>
      <c r="G797" s="113"/>
      <c r="H797" s="113"/>
      <c r="I797" s="113"/>
      <c r="J797" s="113"/>
      <c r="K797" s="113"/>
      <c r="L797" s="113"/>
      <c r="M797" s="111"/>
      <c r="N797" s="92" t="str">
        <f t="shared" si="12"/>
        <v/>
      </c>
    </row>
    <row r="798" spans="1:14" s="52" customFormat="1" ht="12.75" x14ac:dyDescent="0.2">
      <c r="A798" s="75">
        <v>781</v>
      </c>
      <c r="B798" s="63"/>
      <c r="C798" s="60"/>
      <c r="D798" s="61"/>
      <c r="E798" s="61"/>
      <c r="F798" s="94"/>
      <c r="G798" s="113"/>
      <c r="H798" s="113"/>
      <c r="I798" s="113"/>
      <c r="J798" s="113"/>
      <c r="K798" s="113"/>
      <c r="L798" s="113"/>
      <c r="M798" s="111"/>
      <c r="N798" s="92" t="str">
        <f t="shared" si="12"/>
        <v/>
      </c>
    </row>
    <row r="799" spans="1:14" s="52" customFormat="1" ht="12.75" x14ac:dyDescent="0.2">
      <c r="A799" s="75">
        <v>782</v>
      </c>
      <c r="B799" s="63"/>
      <c r="C799" s="60"/>
      <c r="D799" s="61"/>
      <c r="E799" s="61"/>
      <c r="F799" s="94"/>
      <c r="G799" s="113"/>
      <c r="H799" s="113"/>
      <c r="I799" s="113"/>
      <c r="J799" s="113"/>
      <c r="K799" s="113"/>
      <c r="L799" s="113"/>
      <c r="M799" s="111"/>
      <c r="N799" s="92" t="str">
        <f t="shared" si="12"/>
        <v/>
      </c>
    </row>
    <row r="800" spans="1:14" s="52" customFormat="1" ht="12.75" x14ac:dyDescent="0.2">
      <c r="A800" s="75">
        <v>783</v>
      </c>
      <c r="B800" s="63"/>
      <c r="C800" s="60"/>
      <c r="D800" s="61"/>
      <c r="E800" s="61"/>
      <c r="F800" s="94"/>
      <c r="G800" s="113"/>
      <c r="H800" s="113"/>
      <c r="I800" s="113"/>
      <c r="J800" s="113"/>
      <c r="K800" s="113"/>
      <c r="L800" s="113"/>
      <c r="M800" s="111"/>
      <c r="N800" s="92" t="str">
        <f t="shared" si="12"/>
        <v/>
      </c>
    </row>
    <row r="801" spans="1:14" s="52" customFormat="1" ht="12.75" x14ac:dyDescent="0.2">
      <c r="A801" s="75">
        <v>784</v>
      </c>
      <c r="B801" s="63"/>
      <c r="C801" s="60"/>
      <c r="D801" s="61"/>
      <c r="E801" s="61"/>
      <c r="F801" s="94"/>
      <c r="G801" s="113"/>
      <c r="H801" s="113"/>
      <c r="I801" s="113"/>
      <c r="J801" s="113"/>
      <c r="K801" s="113"/>
      <c r="L801" s="113"/>
      <c r="M801" s="111"/>
      <c r="N801" s="92" t="str">
        <f t="shared" si="12"/>
        <v/>
      </c>
    </row>
    <row r="802" spans="1:14" s="52" customFormat="1" ht="12.75" x14ac:dyDescent="0.2">
      <c r="A802" s="75">
        <v>785</v>
      </c>
      <c r="B802" s="63"/>
      <c r="C802" s="60"/>
      <c r="D802" s="61"/>
      <c r="E802" s="61"/>
      <c r="F802" s="94"/>
      <c r="G802" s="113"/>
      <c r="H802" s="113"/>
      <c r="I802" s="113"/>
      <c r="J802" s="113"/>
      <c r="K802" s="113"/>
      <c r="L802" s="113"/>
      <c r="M802" s="111"/>
      <c r="N802" s="92" t="str">
        <f t="shared" si="12"/>
        <v/>
      </c>
    </row>
    <row r="803" spans="1:14" s="52" customFormat="1" ht="12.75" x14ac:dyDescent="0.2">
      <c r="A803" s="75">
        <v>786</v>
      </c>
      <c r="B803" s="63"/>
      <c r="C803" s="60"/>
      <c r="D803" s="61"/>
      <c r="E803" s="61"/>
      <c r="F803" s="94"/>
      <c r="G803" s="113"/>
      <c r="H803" s="113"/>
      <c r="I803" s="113"/>
      <c r="J803" s="113"/>
      <c r="K803" s="113"/>
      <c r="L803" s="113"/>
      <c r="M803" s="111"/>
      <c r="N803" s="92" t="str">
        <f t="shared" si="12"/>
        <v/>
      </c>
    </row>
    <row r="804" spans="1:14" s="52" customFormat="1" ht="12.75" x14ac:dyDescent="0.2">
      <c r="A804" s="75">
        <v>787</v>
      </c>
      <c r="B804" s="63"/>
      <c r="C804" s="60"/>
      <c r="D804" s="61"/>
      <c r="E804" s="61"/>
      <c r="F804" s="94"/>
      <c r="G804" s="113"/>
      <c r="H804" s="113"/>
      <c r="I804" s="113"/>
      <c r="J804" s="113"/>
      <c r="K804" s="113"/>
      <c r="L804" s="113"/>
      <c r="M804" s="111"/>
      <c r="N804" s="92" t="str">
        <f t="shared" si="12"/>
        <v/>
      </c>
    </row>
    <row r="805" spans="1:14" s="52" customFormat="1" ht="12.75" x14ac:dyDescent="0.2">
      <c r="A805" s="75">
        <v>788</v>
      </c>
      <c r="B805" s="63"/>
      <c r="C805" s="60"/>
      <c r="D805" s="61"/>
      <c r="E805" s="61"/>
      <c r="F805" s="94"/>
      <c r="G805" s="113"/>
      <c r="H805" s="113"/>
      <c r="I805" s="113"/>
      <c r="J805" s="113"/>
      <c r="K805" s="113"/>
      <c r="L805" s="113"/>
      <c r="M805" s="111"/>
      <c r="N805" s="92" t="str">
        <f t="shared" si="12"/>
        <v/>
      </c>
    </row>
    <row r="806" spans="1:14" s="52" customFormat="1" ht="12.75" x14ac:dyDescent="0.2">
      <c r="A806" s="75">
        <v>789</v>
      </c>
      <c r="B806" s="63"/>
      <c r="C806" s="60"/>
      <c r="D806" s="61"/>
      <c r="E806" s="61"/>
      <c r="F806" s="94"/>
      <c r="G806" s="113"/>
      <c r="H806" s="113"/>
      <c r="I806" s="113"/>
      <c r="J806" s="113"/>
      <c r="K806" s="113"/>
      <c r="L806" s="113"/>
      <c r="M806" s="111"/>
      <c r="N806" s="92" t="str">
        <f t="shared" si="12"/>
        <v/>
      </c>
    </row>
    <row r="807" spans="1:14" s="52" customFormat="1" ht="12.75" x14ac:dyDescent="0.2">
      <c r="A807" s="75">
        <v>790</v>
      </c>
      <c r="B807" s="63"/>
      <c r="C807" s="60"/>
      <c r="D807" s="61"/>
      <c r="E807" s="61"/>
      <c r="F807" s="94"/>
      <c r="G807" s="113"/>
      <c r="H807" s="113"/>
      <c r="I807" s="113"/>
      <c r="J807" s="113"/>
      <c r="K807" s="113"/>
      <c r="L807" s="113"/>
      <c r="M807" s="111"/>
      <c r="N807" s="92" t="str">
        <f t="shared" si="12"/>
        <v/>
      </c>
    </row>
    <row r="808" spans="1:14" s="52" customFormat="1" ht="12.75" x14ac:dyDescent="0.2">
      <c r="A808" s="75">
        <v>791</v>
      </c>
      <c r="B808" s="63"/>
      <c r="C808" s="60"/>
      <c r="D808" s="61"/>
      <c r="E808" s="61"/>
      <c r="F808" s="94"/>
      <c r="G808" s="113"/>
      <c r="H808" s="113"/>
      <c r="I808" s="113"/>
      <c r="J808" s="113"/>
      <c r="K808" s="113"/>
      <c r="L808" s="113"/>
      <c r="M808" s="111"/>
      <c r="N808" s="92" t="str">
        <f t="shared" si="12"/>
        <v/>
      </c>
    </row>
    <row r="809" spans="1:14" s="52" customFormat="1" ht="12.75" x14ac:dyDescent="0.2">
      <c r="A809" s="75">
        <v>792</v>
      </c>
      <c r="B809" s="63"/>
      <c r="C809" s="60"/>
      <c r="D809" s="61"/>
      <c r="E809" s="61"/>
      <c r="F809" s="94"/>
      <c r="G809" s="113"/>
      <c r="H809" s="113"/>
      <c r="I809" s="113"/>
      <c r="J809" s="113"/>
      <c r="K809" s="113"/>
      <c r="L809" s="113"/>
      <c r="M809" s="111"/>
      <c r="N809" s="92" t="str">
        <f t="shared" si="12"/>
        <v/>
      </c>
    </row>
    <row r="810" spans="1:14" s="52" customFormat="1" ht="12.75" x14ac:dyDescent="0.2">
      <c r="A810" s="75">
        <v>793</v>
      </c>
      <c r="B810" s="63"/>
      <c r="C810" s="60"/>
      <c r="D810" s="61"/>
      <c r="E810" s="61"/>
      <c r="F810" s="94"/>
      <c r="G810" s="113"/>
      <c r="H810" s="113"/>
      <c r="I810" s="113"/>
      <c r="J810" s="113"/>
      <c r="K810" s="113"/>
      <c r="L810" s="113"/>
      <c r="M810" s="111"/>
      <c r="N810" s="92" t="str">
        <f t="shared" si="12"/>
        <v/>
      </c>
    </row>
    <row r="811" spans="1:14" s="52" customFormat="1" ht="12.75" x14ac:dyDescent="0.2">
      <c r="A811" s="75">
        <v>794</v>
      </c>
      <c r="B811" s="63"/>
      <c r="C811" s="60"/>
      <c r="D811" s="61"/>
      <c r="E811" s="61"/>
      <c r="F811" s="94"/>
      <c r="G811" s="113"/>
      <c r="H811" s="113"/>
      <c r="I811" s="113"/>
      <c r="J811" s="113"/>
      <c r="K811" s="113"/>
      <c r="L811" s="113"/>
      <c r="M811" s="111"/>
      <c r="N811" s="92" t="str">
        <f t="shared" si="12"/>
        <v/>
      </c>
    </row>
    <row r="812" spans="1:14" s="52" customFormat="1" ht="12.75" x14ac:dyDescent="0.2">
      <c r="A812" s="75">
        <v>795</v>
      </c>
      <c r="B812" s="63"/>
      <c r="C812" s="60"/>
      <c r="D812" s="61"/>
      <c r="E812" s="61"/>
      <c r="F812" s="94"/>
      <c r="G812" s="113"/>
      <c r="H812" s="113"/>
      <c r="I812" s="113"/>
      <c r="J812" s="113"/>
      <c r="K812" s="113"/>
      <c r="L812" s="113"/>
      <c r="M812" s="111"/>
      <c r="N812" s="92" t="str">
        <f t="shared" si="12"/>
        <v/>
      </c>
    </row>
    <row r="813" spans="1:14" s="52" customFormat="1" ht="12.75" x14ac:dyDescent="0.2">
      <c r="A813" s="75">
        <v>796</v>
      </c>
      <c r="B813" s="63"/>
      <c r="C813" s="60"/>
      <c r="D813" s="61"/>
      <c r="E813" s="61"/>
      <c r="F813" s="94"/>
      <c r="G813" s="113"/>
      <c r="H813" s="113"/>
      <c r="I813" s="113"/>
      <c r="J813" s="113"/>
      <c r="K813" s="113"/>
      <c r="L813" s="113"/>
      <c r="M813" s="111"/>
      <c r="N813" s="92" t="str">
        <f t="shared" si="12"/>
        <v/>
      </c>
    </row>
    <row r="814" spans="1:14" s="52" customFormat="1" ht="12.75" x14ac:dyDescent="0.2">
      <c r="A814" s="75">
        <v>797</v>
      </c>
      <c r="B814" s="63"/>
      <c r="C814" s="60"/>
      <c r="D814" s="61"/>
      <c r="E814" s="61"/>
      <c r="F814" s="94"/>
      <c r="G814" s="113"/>
      <c r="H814" s="113"/>
      <c r="I814" s="113"/>
      <c r="J814" s="113"/>
      <c r="K814" s="113"/>
      <c r="L814" s="113"/>
      <c r="M814" s="111"/>
      <c r="N814" s="92" t="str">
        <f t="shared" si="12"/>
        <v/>
      </c>
    </row>
    <row r="815" spans="1:14" s="52" customFormat="1" ht="12.75" x14ac:dyDescent="0.2">
      <c r="A815" s="75">
        <v>798</v>
      </c>
      <c r="B815" s="63"/>
      <c r="C815" s="60"/>
      <c r="D815" s="61"/>
      <c r="E815" s="61"/>
      <c r="F815" s="94"/>
      <c r="G815" s="113"/>
      <c r="H815" s="113"/>
      <c r="I815" s="113"/>
      <c r="J815" s="113"/>
      <c r="K815" s="113"/>
      <c r="L815" s="113"/>
      <c r="M815" s="111"/>
      <c r="N815" s="92" t="str">
        <f t="shared" si="12"/>
        <v/>
      </c>
    </row>
    <row r="816" spans="1:14" s="52" customFormat="1" ht="12.75" x14ac:dyDescent="0.2">
      <c r="A816" s="75">
        <v>799</v>
      </c>
      <c r="B816" s="63"/>
      <c r="C816" s="60"/>
      <c r="D816" s="61"/>
      <c r="E816" s="61"/>
      <c r="F816" s="94"/>
      <c r="G816" s="113"/>
      <c r="H816" s="113"/>
      <c r="I816" s="113"/>
      <c r="J816" s="113"/>
      <c r="K816" s="113"/>
      <c r="L816" s="113"/>
      <c r="M816" s="111"/>
      <c r="N816" s="92" t="str">
        <f t="shared" si="12"/>
        <v/>
      </c>
    </row>
    <row r="817" spans="1:14" s="52" customFormat="1" ht="12.75" x14ac:dyDescent="0.2">
      <c r="A817" s="75">
        <v>800</v>
      </c>
      <c r="B817" s="63"/>
      <c r="C817" s="60"/>
      <c r="D817" s="61"/>
      <c r="E817" s="61"/>
      <c r="F817" s="94"/>
      <c r="G817" s="113"/>
      <c r="H817" s="113"/>
      <c r="I817" s="113"/>
      <c r="J817" s="113"/>
      <c r="K817" s="113"/>
      <c r="L817" s="113"/>
      <c r="M817" s="111"/>
      <c r="N817" s="92" t="str">
        <f t="shared" si="12"/>
        <v/>
      </c>
    </row>
    <row r="818" spans="1:14" s="52" customFormat="1" ht="12.75" x14ac:dyDescent="0.2">
      <c r="A818" s="75">
        <v>801</v>
      </c>
      <c r="B818" s="63"/>
      <c r="C818" s="60"/>
      <c r="D818" s="61"/>
      <c r="E818" s="61"/>
      <c r="F818" s="94"/>
      <c r="G818" s="113"/>
      <c r="H818" s="113"/>
      <c r="I818" s="113"/>
      <c r="J818" s="113"/>
      <c r="K818" s="113"/>
      <c r="L818" s="113"/>
      <c r="M818" s="111"/>
      <c r="N818" s="92" t="str">
        <f t="shared" si="12"/>
        <v/>
      </c>
    </row>
    <row r="819" spans="1:14" s="52" customFormat="1" ht="12.75" x14ac:dyDescent="0.2">
      <c r="A819" s="75">
        <v>802</v>
      </c>
      <c r="B819" s="63"/>
      <c r="C819" s="60"/>
      <c r="D819" s="61"/>
      <c r="E819" s="61"/>
      <c r="F819" s="94"/>
      <c r="G819" s="113"/>
      <c r="H819" s="113"/>
      <c r="I819" s="113"/>
      <c r="J819" s="113"/>
      <c r="K819" s="113"/>
      <c r="L819" s="113"/>
      <c r="M819" s="111"/>
      <c r="N819" s="92" t="str">
        <f t="shared" si="12"/>
        <v/>
      </c>
    </row>
    <row r="820" spans="1:14" s="52" customFormat="1" ht="12.75" x14ac:dyDescent="0.2">
      <c r="A820" s="75">
        <v>803</v>
      </c>
      <c r="B820" s="63"/>
      <c r="C820" s="60"/>
      <c r="D820" s="61"/>
      <c r="E820" s="61"/>
      <c r="F820" s="94"/>
      <c r="G820" s="113"/>
      <c r="H820" s="113"/>
      <c r="I820" s="113"/>
      <c r="J820" s="113"/>
      <c r="K820" s="113"/>
      <c r="L820" s="113"/>
      <c r="M820" s="111"/>
      <c r="N820" s="92" t="str">
        <f t="shared" si="12"/>
        <v/>
      </c>
    </row>
    <row r="821" spans="1:14" s="52" customFormat="1" ht="12.75" x14ac:dyDescent="0.2">
      <c r="A821" s="75">
        <v>804</v>
      </c>
      <c r="B821" s="63"/>
      <c r="C821" s="60"/>
      <c r="D821" s="61"/>
      <c r="E821" s="61"/>
      <c r="F821" s="94"/>
      <c r="G821" s="113"/>
      <c r="H821" s="113"/>
      <c r="I821" s="113"/>
      <c r="J821" s="113"/>
      <c r="K821" s="113"/>
      <c r="L821" s="113"/>
      <c r="M821" s="111"/>
      <c r="N821" s="92" t="str">
        <f t="shared" si="12"/>
        <v/>
      </c>
    </row>
    <row r="822" spans="1:14" s="52" customFormat="1" ht="12.75" x14ac:dyDescent="0.2">
      <c r="A822" s="75">
        <v>805</v>
      </c>
      <c r="B822" s="63"/>
      <c r="C822" s="60"/>
      <c r="D822" s="61"/>
      <c r="E822" s="61"/>
      <c r="F822" s="94"/>
      <c r="G822" s="113"/>
      <c r="H822" s="113"/>
      <c r="I822" s="113"/>
      <c r="J822" s="113"/>
      <c r="K822" s="113"/>
      <c r="L822" s="113"/>
      <c r="M822" s="111"/>
      <c r="N822" s="92" t="str">
        <f t="shared" si="12"/>
        <v/>
      </c>
    </row>
    <row r="823" spans="1:14" s="52" customFormat="1" ht="12.75" x14ac:dyDescent="0.2">
      <c r="A823" s="75">
        <v>806</v>
      </c>
      <c r="B823" s="63"/>
      <c r="C823" s="60"/>
      <c r="D823" s="61"/>
      <c r="E823" s="61"/>
      <c r="F823" s="94"/>
      <c r="G823" s="113"/>
      <c r="H823" s="113"/>
      <c r="I823" s="113"/>
      <c r="J823" s="113"/>
      <c r="K823" s="113"/>
      <c r="L823" s="113"/>
      <c r="M823" s="111"/>
      <c r="N823" s="92" t="str">
        <f t="shared" si="12"/>
        <v/>
      </c>
    </row>
    <row r="824" spans="1:14" s="52" customFormat="1" ht="12.75" x14ac:dyDescent="0.2">
      <c r="A824" s="75">
        <v>807</v>
      </c>
      <c r="B824" s="63"/>
      <c r="C824" s="60"/>
      <c r="D824" s="61"/>
      <c r="E824" s="61"/>
      <c r="F824" s="94"/>
      <c r="G824" s="113"/>
      <c r="H824" s="113"/>
      <c r="I824" s="113"/>
      <c r="J824" s="113"/>
      <c r="K824" s="113"/>
      <c r="L824" s="113"/>
      <c r="M824" s="111"/>
      <c r="N824" s="92" t="str">
        <f t="shared" si="12"/>
        <v/>
      </c>
    </row>
    <row r="825" spans="1:14" s="52" customFormat="1" ht="12.75" x14ac:dyDescent="0.2">
      <c r="A825" s="75">
        <v>808</v>
      </c>
      <c r="B825" s="63"/>
      <c r="C825" s="60"/>
      <c r="D825" s="61"/>
      <c r="E825" s="61"/>
      <c r="F825" s="94"/>
      <c r="G825" s="113"/>
      <c r="H825" s="113"/>
      <c r="I825" s="113"/>
      <c r="J825" s="113"/>
      <c r="K825" s="113"/>
      <c r="L825" s="113"/>
      <c r="M825" s="111"/>
      <c r="N825" s="92" t="str">
        <f t="shared" si="12"/>
        <v/>
      </c>
    </row>
    <row r="826" spans="1:14" s="52" customFormat="1" ht="12.75" x14ac:dyDescent="0.2">
      <c r="A826" s="75">
        <v>809</v>
      </c>
      <c r="B826" s="63"/>
      <c r="C826" s="60"/>
      <c r="D826" s="61"/>
      <c r="E826" s="61"/>
      <c r="F826" s="94"/>
      <c r="G826" s="113"/>
      <c r="H826" s="113"/>
      <c r="I826" s="113"/>
      <c r="J826" s="113"/>
      <c r="K826" s="113"/>
      <c r="L826" s="113"/>
      <c r="M826" s="111"/>
      <c r="N826" s="92" t="str">
        <f t="shared" si="12"/>
        <v/>
      </c>
    </row>
    <row r="827" spans="1:14" s="52" customFormat="1" ht="12.75" x14ac:dyDescent="0.2">
      <c r="A827" s="75">
        <v>810</v>
      </c>
      <c r="B827" s="63"/>
      <c r="C827" s="60"/>
      <c r="D827" s="61"/>
      <c r="E827" s="61"/>
      <c r="F827" s="94"/>
      <c r="G827" s="113"/>
      <c r="H827" s="113"/>
      <c r="I827" s="113"/>
      <c r="J827" s="113"/>
      <c r="K827" s="113"/>
      <c r="L827" s="113"/>
      <c r="M827" s="111"/>
      <c r="N827" s="92" t="str">
        <f t="shared" si="12"/>
        <v/>
      </c>
    </row>
    <row r="828" spans="1:14" s="52" customFormat="1" ht="12.75" x14ac:dyDescent="0.2">
      <c r="A828" s="75">
        <v>811</v>
      </c>
      <c r="B828" s="63"/>
      <c r="C828" s="60"/>
      <c r="D828" s="61"/>
      <c r="E828" s="61"/>
      <c r="F828" s="94"/>
      <c r="G828" s="113"/>
      <c r="H828" s="113"/>
      <c r="I828" s="113"/>
      <c r="J828" s="113"/>
      <c r="K828" s="113"/>
      <c r="L828" s="113"/>
      <c r="M828" s="111"/>
      <c r="N828" s="92" t="str">
        <f t="shared" si="12"/>
        <v/>
      </c>
    </row>
    <row r="829" spans="1:14" s="52" customFormat="1" ht="12.75" x14ac:dyDescent="0.2">
      <c r="A829" s="75">
        <v>812</v>
      </c>
      <c r="B829" s="63"/>
      <c r="C829" s="60"/>
      <c r="D829" s="61"/>
      <c r="E829" s="61"/>
      <c r="F829" s="94"/>
      <c r="G829" s="113"/>
      <c r="H829" s="113"/>
      <c r="I829" s="113"/>
      <c r="J829" s="113"/>
      <c r="K829" s="113"/>
      <c r="L829" s="113"/>
      <c r="M829" s="111"/>
      <c r="N829" s="92" t="str">
        <f t="shared" si="12"/>
        <v/>
      </c>
    </row>
    <row r="830" spans="1:14" s="52" customFormat="1" ht="12.75" x14ac:dyDescent="0.2">
      <c r="A830" s="75">
        <v>813</v>
      </c>
      <c r="B830" s="63"/>
      <c r="C830" s="60"/>
      <c r="D830" s="61"/>
      <c r="E830" s="61"/>
      <c r="F830" s="94"/>
      <c r="G830" s="113"/>
      <c r="H830" s="113"/>
      <c r="I830" s="113"/>
      <c r="J830" s="113"/>
      <c r="K830" s="113"/>
      <c r="L830" s="113"/>
      <c r="M830" s="111"/>
      <c r="N830" s="92" t="str">
        <f t="shared" si="12"/>
        <v/>
      </c>
    </row>
    <row r="831" spans="1:14" s="52" customFormat="1" ht="12.75" x14ac:dyDescent="0.2">
      <c r="A831" s="75">
        <v>814</v>
      </c>
      <c r="B831" s="63"/>
      <c r="C831" s="60"/>
      <c r="D831" s="61"/>
      <c r="E831" s="61"/>
      <c r="F831" s="94"/>
      <c r="G831" s="113"/>
      <c r="H831" s="113"/>
      <c r="I831" s="113"/>
      <c r="J831" s="113"/>
      <c r="K831" s="113"/>
      <c r="L831" s="113"/>
      <c r="M831" s="111"/>
      <c r="N831" s="92" t="str">
        <f t="shared" si="12"/>
        <v/>
      </c>
    </row>
    <row r="832" spans="1:14" s="52" customFormat="1" ht="12.75" x14ac:dyDescent="0.2">
      <c r="A832" s="75">
        <v>815</v>
      </c>
      <c r="B832" s="63"/>
      <c r="C832" s="60"/>
      <c r="D832" s="61"/>
      <c r="E832" s="61"/>
      <c r="F832" s="94"/>
      <c r="G832" s="113"/>
      <c r="H832" s="113"/>
      <c r="I832" s="113"/>
      <c r="J832" s="113"/>
      <c r="K832" s="113"/>
      <c r="L832" s="113"/>
      <c r="M832" s="111"/>
      <c r="N832" s="92" t="str">
        <f t="shared" si="12"/>
        <v/>
      </c>
    </row>
    <row r="833" spans="1:14" s="52" customFormat="1" ht="12.75" x14ac:dyDescent="0.2">
      <c r="A833" s="75">
        <v>816</v>
      </c>
      <c r="B833" s="63"/>
      <c r="C833" s="60"/>
      <c r="D833" s="61"/>
      <c r="E833" s="61"/>
      <c r="F833" s="94"/>
      <c r="G833" s="113"/>
      <c r="H833" s="113"/>
      <c r="I833" s="113"/>
      <c r="J833" s="113"/>
      <c r="K833" s="113"/>
      <c r="L833" s="113"/>
      <c r="M833" s="111"/>
      <c r="N833" s="92" t="str">
        <f t="shared" si="12"/>
        <v/>
      </c>
    </row>
    <row r="834" spans="1:14" s="52" customFormat="1" ht="12.75" x14ac:dyDescent="0.2">
      <c r="A834" s="75">
        <v>817</v>
      </c>
      <c r="B834" s="63"/>
      <c r="C834" s="60"/>
      <c r="D834" s="61"/>
      <c r="E834" s="61"/>
      <c r="F834" s="94"/>
      <c r="G834" s="113"/>
      <c r="H834" s="113"/>
      <c r="I834" s="113"/>
      <c r="J834" s="113"/>
      <c r="K834" s="113"/>
      <c r="L834" s="113"/>
      <c r="M834" s="111"/>
      <c r="N834" s="92" t="str">
        <f t="shared" si="12"/>
        <v/>
      </c>
    </row>
    <row r="835" spans="1:14" s="52" customFormat="1" ht="12.75" x14ac:dyDescent="0.2">
      <c r="A835" s="75">
        <v>818</v>
      </c>
      <c r="B835" s="63"/>
      <c r="C835" s="60"/>
      <c r="D835" s="61"/>
      <c r="E835" s="61"/>
      <c r="F835" s="94"/>
      <c r="G835" s="113"/>
      <c r="H835" s="113"/>
      <c r="I835" s="113"/>
      <c r="J835" s="113"/>
      <c r="K835" s="113"/>
      <c r="L835" s="113"/>
      <c r="M835" s="111"/>
      <c r="N835" s="92" t="str">
        <f t="shared" si="12"/>
        <v/>
      </c>
    </row>
    <row r="836" spans="1:14" s="52" customFormat="1" ht="12.75" x14ac:dyDescent="0.2">
      <c r="A836" s="75">
        <v>819</v>
      </c>
      <c r="B836" s="63"/>
      <c r="C836" s="60"/>
      <c r="D836" s="61"/>
      <c r="E836" s="61"/>
      <c r="F836" s="94"/>
      <c r="G836" s="113"/>
      <c r="H836" s="113"/>
      <c r="I836" s="113"/>
      <c r="J836" s="113"/>
      <c r="K836" s="113"/>
      <c r="L836" s="113"/>
      <c r="M836" s="111"/>
      <c r="N836" s="92" t="str">
        <f t="shared" si="12"/>
        <v/>
      </c>
    </row>
    <row r="837" spans="1:14" s="52" customFormat="1" ht="12.75" x14ac:dyDescent="0.2">
      <c r="A837" s="75">
        <v>820</v>
      </c>
      <c r="B837" s="63"/>
      <c r="C837" s="60"/>
      <c r="D837" s="61"/>
      <c r="E837" s="61"/>
      <c r="F837" s="94"/>
      <c r="G837" s="113"/>
      <c r="H837" s="113"/>
      <c r="I837" s="113"/>
      <c r="J837" s="113"/>
      <c r="K837" s="113"/>
      <c r="L837" s="113"/>
      <c r="M837" s="111"/>
      <c r="N837" s="92" t="str">
        <f t="shared" si="12"/>
        <v/>
      </c>
    </row>
    <row r="838" spans="1:14" s="52" customFormat="1" ht="12.75" x14ac:dyDescent="0.2">
      <c r="A838" s="75">
        <v>821</v>
      </c>
      <c r="B838" s="63"/>
      <c r="C838" s="60"/>
      <c r="D838" s="61"/>
      <c r="E838" s="61"/>
      <c r="F838" s="94"/>
      <c r="G838" s="113"/>
      <c r="H838" s="113"/>
      <c r="I838" s="113"/>
      <c r="J838" s="113"/>
      <c r="K838" s="113"/>
      <c r="L838" s="113"/>
      <c r="M838" s="111"/>
      <c r="N838" s="92" t="str">
        <f t="shared" si="12"/>
        <v/>
      </c>
    </row>
    <row r="839" spans="1:14" s="52" customFormat="1" ht="12.75" x14ac:dyDescent="0.2">
      <c r="A839" s="75">
        <v>822</v>
      </c>
      <c r="B839" s="63"/>
      <c r="C839" s="60"/>
      <c r="D839" s="61"/>
      <c r="E839" s="61"/>
      <c r="F839" s="94"/>
      <c r="G839" s="113"/>
      <c r="H839" s="113"/>
      <c r="I839" s="113"/>
      <c r="J839" s="113"/>
      <c r="K839" s="113"/>
      <c r="L839" s="113"/>
      <c r="M839" s="111"/>
      <c r="N839" s="92" t="str">
        <f t="shared" si="12"/>
        <v/>
      </c>
    </row>
    <row r="840" spans="1:14" s="52" customFormat="1" ht="12.75" x14ac:dyDescent="0.2">
      <c r="A840" s="75">
        <v>823</v>
      </c>
      <c r="B840" s="63"/>
      <c r="C840" s="60"/>
      <c r="D840" s="61"/>
      <c r="E840" s="61"/>
      <c r="F840" s="94"/>
      <c r="G840" s="113"/>
      <c r="H840" s="113"/>
      <c r="I840" s="113"/>
      <c r="J840" s="113"/>
      <c r="K840" s="113"/>
      <c r="L840" s="113"/>
      <c r="M840" s="111"/>
      <c r="N840" s="92" t="str">
        <f t="shared" si="12"/>
        <v/>
      </c>
    </row>
    <row r="841" spans="1:14" s="52" customFormat="1" ht="12.75" x14ac:dyDescent="0.2">
      <c r="A841" s="75">
        <v>824</v>
      </c>
      <c r="B841" s="63"/>
      <c r="C841" s="60"/>
      <c r="D841" s="61"/>
      <c r="E841" s="61"/>
      <c r="F841" s="94"/>
      <c r="G841" s="113"/>
      <c r="H841" s="113"/>
      <c r="I841" s="113"/>
      <c r="J841" s="113"/>
      <c r="K841" s="113"/>
      <c r="L841" s="113"/>
      <c r="M841" s="111"/>
      <c r="N841" s="92" t="str">
        <f t="shared" si="12"/>
        <v/>
      </c>
    </row>
    <row r="842" spans="1:14" s="52" customFormat="1" ht="12.75" x14ac:dyDescent="0.2">
      <c r="A842" s="75">
        <v>825</v>
      </c>
      <c r="B842" s="63"/>
      <c r="C842" s="60"/>
      <c r="D842" s="61"/>
      <c r="E842" s="61"/>
      <c r="F842" s="94"/>
      <c r="G842" s="113"/>
      <c r="H842" s="113"/>
      <c r="I842" s="113"/>
      <c r="J842" s="113"/>
      <c r="K842" s="113"/>
      <c r="L842" s="113"/>
      <c r="M842" s="111"/>
      <c r="N842" s="92" t="str">
        <f t="shared" si="12"/>
        <v/>
      </c>
    </row>
    <row r="843" spans="1:14" s="52" customFormat="1" ht="12.75" x14ac:dyDescent="0.2">
      <c r="A843" s="75">
        <v>826</v>
      </c>
      <c r="B843" s="63"/>
      <c r="C843" s="60"/>
      <c r="D843" s="61"/>
      <c r="E843" s="61"/>
      <c r="F843" s="94"/>
      <c r="G843" s="113"/>
      <c r="H843" s="113"/>
      <c r="I843" s="113"/>
      <c r="J843" s="113"/>
      <c r="K843" s="113"/>
      <c r="L843" s="113"/>
      <c r="M843" s="111"/>
      <c r="N843" s="92" t="str">
        <f t="shared" si="12"/>
        <v/>
      </c>
    </row>
    <row r="844" spans="1:14" s="52" customFormat="1" ht="12.75" x14ac:dyDescent="0.2">
      <c r="A844" s="75">
        <v>827</v>
      </c>
      <c r="B844" s="63"/>
      <c r="C844" s="60"/>
      <c r="D844" s="61"/>
      <c r="E844" s="61"/>
      <c r="F844" s="94"/>
      <c r="G844" s="113"/>
      <c r="H844" s="113"/>
      <c r="I844" s="113"/>
      <c r="J844" s="113"/>
      <c r="K844" s="113"/>
      <c r="L844" s="113"/>
      <c r="M844" s="111"/>
      <c r="N844" s="92" t="str">
        <f t="shared" si="12"/>
        <v/>
      </c>
    </row>
    <row r="845" spans="1:14" s="52" customFormat="1" ht="12.75" x14ac:dyDescent="0.2">
      <c r="A845" s="75">
        <v>828</v>
      </c>
      <c r="B845" s="63"/>
      <c r="C845" s="60"/>
      <c r="D845" s="61"/>
      <c r="E845" s="61"/>
      <c r="F845" s="94"/>
      <c r="G845" s="113"/>
      <c r="H845" s="113"/>
      <c r="I845" s="113"/>
      <c r="J845" s="113"/>
      <c r="K845" s="113"/>
      <c r="L845" s="113"/>
      <c r="M845" s="111"/>
      <c r="N845" s="92" t="str">
        <f t="shared" si="12"/>
        <v/>
      </c>
    </row>
    <row r="846" spans="1:14" s="52" customFormat="1" ht="12.75" x14ac:dyDescent="0.2">
      <c r="A846" s="75">
        <v>829</v>
      </c>
      <c r="B846" s="63"/>
      <c r="C846" s="60"/>
      <c r="D846" s="61"/>
      <c r="E846" s="61"/>
      <c r="F846" s="94"/>
      <c r="G846" s="113"/>
      <c r="H846" s="113"/>
      <c r="I846" s="113"/>
      <c r="J846" s="113"/>
      <c r="K846" s="113"/>
      <c r="L846" s="113"/>
      <c r="M846" s="111"/>
      <c r="N846" s="92" t="str">
        <f t="shared" si="12"/>
        <v/>
      </c>
    </row>
    <row r="847" spans="1:14" s="52" customFormat="1" ht="12.75" x14ac:dyDescent="0.2">
      <c r="A847" s="75">
        <v>830</v>
      </c>
      <c r="B847" s="63"/>
      <c r="C847" s="60"/>
      <c r="D847" s="61"/>
      <c r="E847" s="61"/>
      <c r="F847" s="94"/>
      <c r="G847" s="113"/>
      <c r="H847" s="113"/>
      <c r="I847" s="113"/>
      <c r="J847" s="113"/>
      <c r="K847" s="113"/>
      <c r="L847" s="113"/>
      <c r="M847" s="111"/>
      <c r="N847" s="92" t="str">
        <f t="shared" si="12"/>
        <v/>
      </c>
    </row>
    <row r="848" spans="1:14" s="52" customFormat="1" ht="12.75" x14ac:dyDescent="0.2">
      <c r="A848" s="75">
        <v>831</v>
      </c>
      <c r="B848" s="63"/>
      <c r="C848" s="60"/>
      <c r="D848" s="61"/>
      <c r="E848" s="61"/>
      <c r="F848" s="94"/>
      <c r="G848" s="113"/>
      <c r="H848" s="113"/>
      <c r="I848" s="113"/>
      <c r="J848" s="113"/>
      <c r="K848" s="113"/>
      <c r="L848" s="113"/>
      <c r="M848" s="111"/>
      <c r="N848" s="92" t="str">
        <f t="shared" si="12"/>
        <v/>
      </c>
    </row>
    <row r="849" spans="1:14" s="52" customFormat="1" ht="12.75" x14ac:dyDescent="0.2">
      <c r="A849" s="75">
        <v>832</v>
      </c>
      <c r="B849" s="63"/>
      <c r="C849" s="60"/>
      <c r="D849" s="61"/>
      <c r="E849" s="61"/>
      <c r="F849" s="94"/>
      <c r="G849" s="113"/>
      <c r="H849" s="113"/>
      <c r="I849" s="113"/>
      <c r="J849" s="113"/>
      <c r="K849" s="113"/>
      <c r="L849" s="113"/>
      <c r="M849" s="111"/>
      <c r="N849" s="92" t="str">
        <f t="shared" si="12"/>
        <v/>
      </c>
    </row>
    <row r="850" spans="1:14" s="52" customFormat="1" ht="12.75" x14ac:dyDescent="0.2">
      <c r="A850" s="75">
        <v>833</v>
      </c>
      <c r="B850" s="63"/>
      <c r="C850" s="60"/>
      <c r="D850" s="61"/>
      <c r="E850" s="61"/>
      <c r="F850" s="94"/>
      <c r="G850" s="113"/>
      <c r="H850" s="113"/>
      <c r="I850" s="113"/>
      <c r="J850" s="113"/>
      <c r="K850" s="113"/>
      <c r="L850" s="113"/>
      <c r="M850" s="111"/>
      <c r="N850" s="92" t="str">
        <f t="shared" ref="N850:N913" si="13">IF(B850="","",IF(OR(F850&gt;14,G850&gt;14,H850&gt;14,I850&gt;14,M850&gt;14),"Eligible","Not Eligible"))</f>
        <v/>
      </c>
    </row>
    <row r="851" spans="1:14" s="52" customFormat="1" ht="12.75" x14ac:dyDescent="0.2">
      <c r="A851" s="75">
        <v>834</v>
      </c>
      <c r="B851" s="63"/>
      <c r="C851" s="60"/>
      <c r="D851" s="61"/>
      <c r="E851" s="61"/>
      <c r="F851" s="94"/>
      <c r="G851" s="113"/>
      <c r="H851" s="113"/>
      <c r="I851" s="113"/>
      <c r="J851" s="113"/>
      <c r="K851" s="113"/>
      <c r="L851" s="113"/>
      <c r="M851" s="111"/>
      <c r="N851" s="92" t="str">
        <f t="shared" si="13"/>
        <v/>
      </c>
    </row>
    <row r="852" spans="1:14" s="52" customFormat="1" ht="12.75" x14ac:dyDescent="0.2">
      <c r="A852" s="75">
        <v>835</v>
      </c>
      <c r="B852" s="63"/>
      <c r="C852" s="60"/>
      <c r="D852" s="61"/>
      <c r="E852" s="61"/>
      <c r="F852" s="94"/>
      <c r="G852" s="113"/>
      <c r="H852" s="113"/>
      <c r="I852" s="113"/>
      <c r="J852" s="113"/>
      <c r="K852" s="113"/>
      <c r="L852" s="113"/>
      <c r="M852" s="111"/>
      <c r="N852" s="92" t="str">
        <f t="shared" si="13"/>
        <v/>
      </c>
    </row>
    <row r="853" spans="1:14" s="52" customFormat="1" ht="12.75" x14ac:dyDescent="0.2">
      <c r="A853" s="75">
        <v>836</v>
      </c>
      <c r="B853" s="63"/>
      <c r="C853" s="60"/>
      <c r="D853" s="61"/>
      <c r="E853" s="61"/>
      <c r="F853" s="94"/>
      <c r="G853" s="113"/>
      <c r="H853" s="113"/>
      <c r="I853" s="113"/>
      <c r="J853" s="113"/>
      <c r="K853" s="113"/>
      <c r="L853" s="113"/>
      <c r="M853" s="111"/>
      <c r="N853" s="92" t="str">
        <f t="shared" si="13"/>
        <v/>
      </c>
    </row>
    <row r="854" spans="1:14" s="52" customFormat="1" ht="12.75" x14ac:dyDescent="0.2">
      <c r="A854" s="75">
        <v>837</v>
      </c>
      <c r="B854" s="63"/>
      <c r="C854" s="60"/>
      <c r="D854" s="61"/>
      <c r="E854" s="61"/>
      <c r="F854" s="94"/>
      <c r="G854" s="113"/>
      <c r="H854" s="113"/>
      <c r="I854" s="113"/>
      <c r="J854" s="113"/>
      <c r="K854" s="113"/>
      <c r="L854" s="113"/>
      <c r="M854" s="111"/>
      <c r="N854" s="92" t="str">
        <f t="shared" si="13"/>
        <v/>
      </c>
    </row>
    <row r="855" spans="1:14" s="52" customFormat="1" ht="12.75" x14ac:dyDescent="0.2">
      <c r="A855" s="75">
        <v>838</v>
      </c>
      <c r="B855" s="63"/>
      <c r="C855" s="60"/>
      <c r="D855" s="61"/>
      <c r="E855" s="61"/>
      <c r="F855" s="94"/>
      <c r="G855" s="113"/>
      <c r="H855" s="113"/>
      <c r="I855" s="113"/>
      <c r="J855" s="113"/>
      <c r="K855" s="113"/>
      <c r="L855" s="113"/>
      <c r="M855" s="111"/>
      <c r="N855" s="92" t="str">
        <f t="shared" si="13"/>
        <v/>
      </c>
    </row>
    <row r="856" spans="1:14" s="52" customFormat="1" ht="12.75" x14ac:dyDescent="0.2">
      <c r="A856" s="75">
        <v>839</v>
      </c>
      <c r="B856" s="63"/>
      <c r="C856" s="60"/>
      <c r="D856" s="61"/>
      <c r="E856" s="61"/>
      <c r="F856" s="94"/>
      <c r="G856" s="113"/>
      <c r="H856" s="113"/>
      <c r="I856" s="113"/>
      <c r="J856" s="113"/>
      <c r="K856" s="113"/>
      <c r="L856" s="113"/>
      <c r="M856" s="111"/>
      <c r="N856" s="92" t="str">
        <f t="shared" si="13"/>
        <v/>
      </c>
    </row>
    <row r="857" spans="1:14" s="52" customFormat="1" ht="12.75" x14ac:dyDescent="0.2">
      <c r="A857" s="75">
        <v>840</v>
      </c>
      <c r="B857" s="63"/>
      <c r="C857" s="60"/>
      <c r="D857" s="61"/>
      <c r="E857" s="61"/>
      <c r="F857" s="94"/>
      <c r="G857" s="113"/>
      <c r="H857" s="113"/>
      <c r="I857" s="113"/>
      <c r="J857" s="113"/>
      <c r="K857" s="113"/>
      <c r="L857" s="113"/>
      <c r="M857" s="111"/>
      <c r="N857" s="92" t="str">
        <f t="shared" si="13"/>
        <v/>
      </c>
    </row>
    <row r="858" spans="1:14" s="52" customFormat="1" ht="12.75" x14ac:dyDescent="0.2">
      <c r="A858" s="75">
        <v>841</v>
      </c>
      <c r="B858" s="63"/>
      <c r="C858" s="60"/>
      <c r="D858" s="61"/>
      <c r="E858" s="61"/>
      <c r="F858" s="94"/>
      <c r="G858" s="113"/>
      <c r="H858" s="113"/>
      <c r="I858" s="113"/>
      <c r="J858" s="113"/>
      <c r="K858" s="113"/>
      <c r="L858" s="113"/>
      <c r="M858" s="111"/>
      <c r="N858" s="92" t="str">
        <f t="shared" si="13"/>
        <v/>
      </c>
    </row>
    <row r="859" spans="1:14" s="52" customFormat="1" ht="12.75" x14ac:dyDescent="0.2">
      <c r="A859" s="75">
        <v>842</v>
      </c>
      <c r="B859" s="63"/>
      <c r="C859" s="60"/>
      <c r="D859" s="61"/>
      <c r="E859" s="61"/>
      <c r="F859" s="94"/>
      <c r="G859" s="113"/>
      <c r="H859" s="113"/>
      <c r="I859" s="113"/>
      <c r="J859" s="113"/>
      <c r="K859" s="113"/>
      <c r="L859" s="113"/>
      <c r="M859" s="111"/>
      <c r="N859" s="92" t="str">
        <f t="shared" si="13"/>
        <v/>
      </c>
    </row>
    <row r="860" spans="1:14" s="52" customFormat="1" ht="12.75" x14ac:dyDescent="0.2">
      <c r="A860" s="75">
        <v>843</v>
      </c>
      <c r="B860" s="63"/>
      <c r="C860" s="60"/>
      <c r="D860" s="61"/>
      <c r="E860" s="61"/>
      <c r="F860" s="94"/>
      <c r="G860" s="113"/>
      <c r="H860" s="113"/>
      <c r="I860" s="113"/>
      <c r="J860" s="113"/>
      <c r="K860" s="113"/>
      <c r="L860" s="113"/>
      <c r="M860" s="111"/>
      <c r="N860" s="92" t="str">
        <f t="shared" si="13"/>
        <v/>
      </c>
    </row>
    <row r="861" spans="1:14" s="52" customFormat="1" ht="12.75" x14ac:dyDescent="0.2">
      <c r="A861" s="75">
        <v>844</v>
      </c>
      <c r="B861" s="63"/>
      <c r="C861" s="60"/>
      <c r="D861" s="61"/>
      <c r="E861" s="61"/>
      <c r="F861" s="94"/>
      <c r="G861" s="113"/>
      <c r="H861" s="113"/>
      <c r="I861" s="113"/>
      <c r="J861" s="113"/>
      <c r="K861" s="113"/>
      <c r="L861" s="113"/>
      <c r="M861" s="111"/>
      <c r="N861" s="92" t="str">
        <f t="shared" si="13"/>
        <v/>
      </c>
    </row>
    <row r="862" spans="1:14" s="52" customFormat="1" ht="12.75" x14ac:dyDescent="0.2">
      <c r="A862" s="75">
        <v>845</v>
      </c>
      <c r="B862" s="63"/>
      <c r="C862" s="60"/>
      <c r="D862" s="61"/>
      <c r="E862" s="61"/>
      <c r="F862" s="94"/>
      <c r="G862" s="113"/>
      <c r="H862" s="113"/>
      <c r="I862" s="113"/>
      <c r="J862" s="113"/>
      <c r="K862" s="113"/>
      <c r="L862" s="113"/>
      <c r="M862" s="111"/>
      <c r="N862" s="92" t="str">
        <f t="shared" si="13"/>
        <v/>
      </c>
    </row>
    <row r="863" spans="1:14" s="52" customFormat="1" ht="12.75" x14ac:dyDescent="0.2">
      <c r="A863" s="75">
        <v>846</v>
      </c>
      <c r="B863" s="63"/>
      <c r="C863" s="60"/>
      <c r="D863" s="61"/>
      <c r="E863" s="61"/>
      <c r="F863" s="94"/>
      <c r="G863" s="113"/>
      <c r="H863" s="113"/>
      <c r="I863" s="113"/>
      <c r="J863" s="113"/>
      <c r="K863" s="113"/>
      <c r="L863" s="113"/>
      <c r="M863" s="111"/>
      <c r="N863" s="92" t="str">
        <f t="shared" si="13"/>
        <v/>
      </c>
    </row>
    <row r="864" spans="1:14" s="52" customFormat="1" ht="12.75" x14ac:dyDescent="0.2">
      <c r="A864" s="75">
        <v>847</v>
      </c>
      <c r="B864" s="63"/>
      <c r="C864" s="60"/>
      <c r="D864" s="61"/>
      <c r="E864" s="61"/>
      <c r="F864" s="94"/>
      <c r="G864" s="113"/>
      <c r="H864" s="113"/>
      <c r="I864" s="113"/>
      <c r="J864" s="113"/>
      <c r="K864" s="113"/>
      <c r="L864" s="113"/>
      <c r="M864" s="111"/>
      <c r="N864" s="92" t="str">
        <f t="shared" si="13"/>
        <v/>
      </c>
    </row>
    <row r="865" spans="1:14" s="52" customFormat="1" ht="12.75" x14ac:dyDescent="0.2">
      <c r="A865" s="75">
        <v>848</v>
      </c>
      <c r="B865" s="63"/>
      <c r="C865" s="60"/>
      <c r="D865" s="61"/>
      <c r="E865" s="61"/>
      <c r="F865" s="94"/>
      <c r="G865" s="113"/>
      <c r="H865" s="113"/>
      <c r="I865" s="113"/>
      <c r="J865" s="113"/>
      <c r="K865" s="113"/>
      <c r="L865" s="113"/>
      <c r="M865" s="111"/>
      <c r="N865" s="92" t="str">
        <f t="shared" si="13"/>
        <v/>
      </c>
    </row>
    <row r="866" spans="1:14" s="52" customFormat="1" ht="12.75" x14ac:dyDescent="0.2">
      <c r="A866" s="75">
        <v>849</v>
      </c>
      <c r="B866" s="63"/>
      <c r="C866" s="60"/>
      <c r="D866" s="61"/>
      <c r="E866" s="61"/>
      <c r="F866" s="94"/>
      <c r="G866" s="113"/>
      <c r="H866" s="113"/>
      <c r="I866" s="113"/>
      <c r="J866" s="113"/>
      <c r="K866" s="113"/>
      <c r="L866" s="113"/>
      <c r="M866" s="111"/>
      <c r="N866" s="92" t="str">
        <f t="shared" si="13"/>
        <v/>
      </c>
    </row>
    <row r="867" spans="1:14" s="52" customFormat="1" ht="12.75" x14ac:dyDescent="0.2">
      <c r="A867" s="75">
        <v>850</v>
      </c>
      <c r="B867" s="63"/>
      <c r="C867" s="60"/>
      <c r="D867" s="61"/>
      <c r="E867" s="61"/>
      <c r="F867" s="94"/>
      <c r="G867" s="113"/>
      <c r="H867" s="113"/>
      <c r="I867" s="113"/>
      <c r="J867" s="113"/>
      <c r="K867" s="113"/>
      <c r="L867" s="113"/>
      <c r="M867" s="111"/>
      <c r="N867" s="92" t="str">
        <f t="shared" si="13"/>
        <v/>
      </c>
    </row>
    <row r="868" spans="1:14" s="52" customFormat="1" ht="12.75" x14ac:dyDescent="0.2">
      <c r="A868" s="75">
        <v>851</v>
      </c>
      <c r="B868" s="63"/>
      <c r="C868" s="60"/>
      <c r="D868" s="61"/>
      <c r="E868" s="61"/>
      <c r="F868" s="94"/>
      <c r="G868" s="113"/>
      <c r="H868" s="113"/>
      <c r="I868" s="113"/>
      <c r="J868" s="113"/>
      <c r="K868" s="113"/>
      <c r="L868" s="113"/>
      <c r="M868" s="111"/>
      <c r="N868" s="92" t="str">
        <f t="shared" si="13"/>
        <v/>
      </c>
    </row>
    <row r="869" spans="1:14" s="52" customFormat="1" ht="12.75" x14ac:dyDescent="0.2">
      <c r="A869" s="75">
        <v>852</v>
      </c>
      <c r="B869" s="63"/>
      <c r="C869" s="60"/>
      <c r="D869" s="61"/>
      <c r="E869" s="61"/>
      <c r="F869" s="94"/>
      <c r="G869" s="113"/>
      <c r="H869" s="113"/>
      <c r="I869" s="113"/>
      <c r="J869" s="113"/>
      <c r="K869" s="113"/>
      <c r="L869" s="113"/>
      <c r="M869" s="111"/>
      <c r="N869" s="92" t="str">
        <f t="shared" si="13"/>
        <v/>
      </c>
    </row>
    <row r="870" spans="1:14" s="52" customFormat="1" ht="12.75" x14ac:dyDescent="0.2">
      <c r="A870" s="75">
        <v>853</v>
      </c>
      <c r="B870" s="63"/>
      <c r="C870" s="60"/>
      <c r="D870" s="61"/>
      <c r="E870" s="61"/>
      <c r="F870" s="94"/>
      <c r="G870" s="113"/>
      <c r="H870" s="113"/>
      <c r="I870" s="113"/>
      <c r="J870" s="113"/>
      <c r="K870" s="113"/>
      <c r="L870" s="113"/>
      <c r="M870" s="111"/>
      <c r="N870" s="92" t="str">
        <f t="shared" si="13"/>
        <v/>
      </c>
    </row>
    <row r="871" spans="1:14" s="52" customFormat="1" ht="12.75" x14ac:dyDescent="0.2">
      <c r="A871" s="75">
        <v>854</v>
      </c>
      <c r="B871" s="63"/>
      <c r="C871" s="60"/>
      <c r="D871" s="61"/>
      <c r="E871" s="61"/>
      <c r="F871" s="94"/>
      <c r="G871" s="113"/>
      <c r="H871" s="113"/>
      <c r="I871" s="113"/>
      <c r="J871" s="113"/>
      <c r="K871" s="113"/>
      <c r="L871" s="113"/>
      <c r="M871" s="111"/>
      <c r="N871" s="92" t="str">
        <f t="shared" si="13"/>
        <v/>
      </c>
    </row>
    <row r="872" spans="1:14" s="52" customFormat="1" ht="12.75" x14ac:dyDescent="0.2">
      <c r="A872" s="75">
        <v>855</v>
      </c>
      <c r="B872" s="63"/>
      <c r="C872" s="60"/>
      <c r="D872" s="61"/>
      <c r="E872" s="61"/>
      <c r="F872" s="94"/>
      <c r="G872" s="113"/>
      <c r="H872" s="113"/>
      <c r="I872" s="113"/>
      <c r="J872" s="113"/>
      <c r="K872" s="113"/>
      <c r="L872" s="113"/>
      <c r="M872" s="111"/>
      <c r="N872" s="92" t="str">
        <f t="shared" si="13"/>
        <v/>
      </c>
    </row>
    <row r="873" spans="1:14" s="52" customFormat="1" ht="12.75" x14ac:dyDescent="0.2">
      <c r="A873" s="75">
        <v>856</v>
      </c>
      <c r="B873" s="63"/>
      <c r="C873" s="60"/>
      <c r="D873" s="61"/>
      <c r="E873" s="61"/>
      <c r="F873" s="94"/>
      <c r="G873" s="113"/>
      <c r="H873" s="113"/>
      <c r="I873" s="113"/>
      <c r="J873" s="113"/>
      <c r="K873" s="113"/>
      <c r="L873" s="113"/>
      <c r="M873" s="111"/>
      <c r="N873" s="92" t="str">
        <f t="shared" si="13"/>
        <v/>
      </c>
    </row>
    <row r="874" spans="1:14" s="52" customFormat="1" ht="12.75" x14ac:dyDescent="0.2">
      <c r="A874" s="75">
        <v>857</v>
      </c>
      <c r="B874" s="63"/>
      <c r="C874" s="60"/>
      <c r="D874" s="61"/>
      <c r="E874" s="61"/>
      <c r="F874" s="94"/>
      <c r="G874" s="113"/>
      <c r="H874" s="113"/>
      <c r="I874" s="113"/>
      <c r="J874" s="113"/>
      <c r="K874" s="113"/>
      <c r="L874" s="113"/>
      <c r="M874" s="111"/>
      <c r="N874" s="92" t="str">
        <f t="shared" si="13"/>
        <v/>
      </c>
    </row>
    <row r="875" spans="1:14" s="52" customFormat="1" ht="12.75" x14ac:dyDescent="0.2">
      <c r="A875" s="75">
        <v>858</v>
      </c>
      <c r="B875" s="63"/>
      <c r="C875" s="60"/>
      <c r="D875" s="61"/>
      <c r="E875" s="61"/>
      <c r="F875" s="94"/>
      <c r="G875" s="113"/>
      <c r="H875" s="113"/>
      <c r="I875" s="113"/>
      <c r="J875" s="113"/>
      <c r="K875" s="113"/>
      <c r="L875" s="113"/>
      <c r="M875" s="111"/>
      <c r="N875" s="92" t="str">
        <f t="shared" si="13"/>
        <v/>
      </c>
    </row>
    <row r="876" spans="1:14" s="52" customFormat="1" ht="12.75" x14ac:dyDescent="0.2">
      <c r="A876" s="75">
        <v>859</v>
      </c>
      <c r="B876" s="63"/>
      <c r="C876" s="60"/>
      <c r="D876" s="61"/>
      <c r="E876" s="61"/>
      <c r="F876" s="94"/>
      <c r="G876" s="113"/>
      <c r="H876" s="113"/>
      <c r="I876" s="113"/>
      <c r="J876" s="113"/>
      <c r="K876" s="113"/>
      <c r="L876" s="113"/>
      <c r="M876" s="111"/>
      <c r="N876" s="92" t="str">
        <f t="shared" si="13"/>
        <v/>
      </c>
    </row>
    <row r="877" spans="1:14" s="52" customFormat="1" ht="12.75" x14ac:dyDescent="0.2">
      <c r="A877" s="75">
        <v>860</v>
      </c>
      <c r="B877" s="63"/>
      <c r="C877" s="60"/>
      <c r="D877" s="61"/>
      <c r="E877" s="61"/>
      <c r="F877" s="94"/>
      <c r="G877" s="113"/>
      <c r="H877" s="113"/>
      <c r="I877" s="113"/>
      <c r="J877" s="113"/>
      <c r="K877" s="113"/>
      <c r="L877" s="113"/>
      <c r="M877" s="111"/>
      <c r="N877" s="92" t="str">
        <f t="shared" si="13"/>
        <v/>
      </c>
    </row>
    <row r="878" spans="1:14" s="52" customFormat="1" ht="12.75" x14ac:dyDescent="0.2">
      <c r="A878" s="75">
        <v>861</v>
      </c>
      <c r="B878" s="63"/>
      <c r="C878" s="60"/>
      <c r="D878" s="61"/>
      <c r="E878" s="61"/>
      <c r="F878" s="94"/>
      <c r="G878" s="113"/>
      <c r="H878" s="113"/>
      <c r="I878" s="113"/>
      <c r="J878" s="113"/>
      <c r="K878" s="113"/>
      <c r="L878" s="113"/>
      <c r="M878" s="111"/>
      <c r="N878" s="92" t="str">
        <f t="shared" si="13"/>
        <v/>
      </c>
    </row>
    <row r="879" spans="1:14" s="52" customFormat="1" ht="12.75" x14ac:dyDescent="0.2">
      <c r="A879" s="75">
        <v>862</v>
      </c>
      <c r="B879" s="63"/>
      <c r="C879" s="60"/>
      <c r="D879" s="61"/>
      <c r="E879" s="61"/>
      <c r="F879" s="94"/>
      <c r="G879" s="113"/>
      <c r="H879" s="113"/>
      <c r="I879" s="113"/>
      <c r="J879" s="113"/>
      <c r="K879" s="113"/>
      <c r="L879" s="113"/>
      <c r="M879" s="111"/>
      <c r="N879" s="92" t="str">
        <f t="shared" si="13"/>
        <v/>
      </c>
    </row>
    <row r="880" spans="1:14" s="52" customFormat="1" ht="12.75" x14ac:dyDescent="0.2">
      <c r="A880" s="75">
        <v>863</v>
      </c>
      <c r="B880" s="63"/>
      <c r="C880" s="60"/>
      <c r="D880" s="61"/>
      <c r="E880" s="61"/>
      <c r="F880" s="94"/>
      <c r="G880" s="113"/>
      <c r="H880" s="113"/>
      <c r="I880" s="113"/>
      <c r="J880" s="113"/>
      <c r="K880" s="113"/>
      <c r="L880" s="113"/>
      <c r="M880" s="111"/>
      <c r="N880" s="92" t="str">
        <f t="shared" si="13"/>
        <v/>
      </c>
    </row>
    <row r="881" spans="1:14" s="52" customFormat="1" ht="12.75" x14ac:dyDescent="0.2">
      <c r="A881" s="75">
        <v>864</v>
      </c>
      <c r="B881" s="63"/>
      <c r="C881" s="60"/>
      <c r="D881" s="61"/>
      <c r="E881" s="61"/>
      <c r="F881" s="94"/>
      <c r="G881" s="113"/>
      <c r="H881" s="113"/>
      <c r="I881" s="113"/>
      <c r="J881" s="113"/>
      <c r="K881" s="113"/>
      <c r="L881" s="113"/>
      <c r="M881" s="111"/>
      <c r="N881" s="92" t="str">
        <f t="shared" si="13"/>
        <v/>
      </c>
    </row>
    <row r="882" spans="1:14" s="52" customFormat="1" ht="12.75" x14ac:dyDescent="0.2">
      <c r="A882" s="75">
        <v>865</v>
      </c>
      <c r="B882" s="63"/>
      <c r="C882" s="60"/>
      <c r="D882" s="61"/>
      <c r="E882" s="61"/>
      <c r="F882" s="94"/>
      <c r="G882" s="113"/>
      <c r="H882" s="113"/>
      <c r="I882" s="113"/>
      <c r="J882" s="113"/>
      <c r="K882" s="113"/>
      <c r="L882" s="113"/>
      <c r="M882" s="111"/>
      <c r="N882" s="92" t="str">
        <f t="shared" si="13"/>
        <v/>
      </c>
    </row>
    <row r="883" spans="1:14" s="52" customFormat="1" ht="12.75" x14ac:dyDescent="0.2">
      <c r="A883" s="75">
        <v>866</v>
      </c>
      <c r="B883" s="63"/>
      <c r="C883" s="60"/>
      <c r="D883" s="61"/>
      <c r="E883" s="61"/>
      <c r="F883" s="94"/>
      <c r="G883" s="113"/>
      <c r="H883" s="113"/>
      <c r="I883" s="113"/>
      <c r="J883" s="113"/>
      <c r="K883" s="113"/>
      <c r="L883" s="113"/>
      <c r="M883" s="111"/>
      <c r="N883" s="92" t="str">
        <f t="shared" si="13"/>
        <v/>
      </c>
    </row>
    <row r="884" spans="1:14" s="52" customFormat="1" ht="12.75" x14ac:dyDescent="0.2">
      <c r="A884" s="75">
        <v>867</v>
      </c>
      <c r="B884" s="63"/>
      <c r="C884" s="60"/>
      <c r="D884" s="61"/>
      <c r="E884" s="61"/>
      <c r="F884" s="94"/>
      <c r="G884" s="113"/>
      <c r="H884" s="113"/>
      <c r="I884" s="113"/>
      <c r="J884" s="113"/>
      <c r="K884" s="113"/>
      <c r="L884" s="113"/>
      <c r="M884" s="111"/>
      <c r="N884" s="92" t="str">
        <f t="shared" si="13"/>
        <v/>
      </c>
    </row>
    <row r="885" spans="1:14" s="52" customFormat="1" ht="12.75" x14ac:dyDescent="0.2">
      <c r="A885" s="75">
        <v>868</v>
      </c>
      <c r="B885" s="63"/>
      <c r="C885" s="60"/>
      <c r="D885" s="61"/>
      <c r="E885" s="61"/>
      <c r="F885" s="94"/>
      <c r="G885" s="113"/>
      <c r="H885" s="113"/>
      <c r="I885" s="113"/>
      <c r="J885" s="113"/>
      <c r="K885" s="113"/>
      <c r="L885" s="113"/>
      <c r="M885" s="111"/>
      <c r="N885" s="92" t="str">
        <f t="shared" si="13"/>
        <v/>
      </c>
    </row>
    <row r="886" spans="1:14" s="52" customFormat="1" ht="12.75" x14ac:dyDescent="0.2">
      <c r="A886" s="75">
        <v>869</v>
      </c>
      <c r="B886" s="63"/>
      <c r="C886" s="60"/>
      <c r="D886" s="61"/>
      <c r="E886" s="61"/>
      <c r="F886" s="94"/>
      <c r="G886" s="113"/>
      <c r="H886" s="113"/>
      <c r="I886" s="113"/>
      <c r="J886" s="113"/>
      <c r="K886" s="113"/>
      <c r="L886" s="113"/>
      <c r="M886" s="111"/>
      <c r="N886" s="92" t="str">
        <f t="shared" si="13"/>
        <v/>
      </c>
    </row>
    <row r="887" spans="1:14" s="52" customFormat="1" ht="12.75" x14ac:dyDescent="0.2">
      <c r="A887" s="75">
        <v>870</v>
      </c>
      <c r="B887" s="63"/>
      <c r="C887" s="60"/>
      <c r="D887" s="61"/>
      <c r="E887" s="61"/>
      <c r="F887" s="94"/>
      <c r="G887" s="113"/>
      <c r="H887" s="113"/>
      <c r="I887" s="113"/>
      <c r="J887" s="113"/>
      <c r="K887" s="113"/>
      <c r="L887" s="113"/>
      <c r="M887" s="111"/>
      <c r="N887" s="92" t="str">
        <f t="shared" si="13"/>
        <v/>
      </c>
    </row>
    <row r="888" spans="1:14" s="52" customFormat="1" ht="12.75" x14ac:dyDescent="0.2">
      <c r="A888" s="75">
        <v>871</v>
      </c>
      <c r="B888" s="63"/>
      <c r="C888" s="60"/>
      <c r="D888" s="61"/>
      <c r="E888" s="61"/>
      <c r="F888" s="94"/>
      <c r="G888" s="113"/>
      <c r="H888" s="113"/>
      <c r="I888" s="113"/>
      <c r="J888" s="113"/>
      <c r="K888" s="113"/>
      <c r="L888" s="113"/>
      <c r="M888" s="111"/>
      <c r="N888" s="92" t="str">
        <f t="shared" si="13"/>
        <v/>
      </c>
    </row>
    <row r="889" spans="1:14" s="52" customFormat="1" ht="12.75" x14ac:dyDescent="0.2">
      <c r="A889" s="75">
        <v>872</v>
      </c>
      <c r="B889" s="63"/>
      <c r="C889" s="60"/>
      <c r="D889" s="61"/>
      <c r="E889" s="61"/>
      <c r="F889" s="94"/>
      <c r="G889" s="113"/>
      <c r="H889" s="113"/>
      <c r="I889" s="113"/>
      <c r="J889" s="113"/>
      <c r="K889" s="113"/>
      <c r="L889" s="113"/>
      <c r="M889" s="111"/>
      <c r="N889" s="92" t="str">
        <f t="shared" si="13"/>
        <v/>
      </c>
    </row>
    <row r="890" spans="1:14" s="52" customFormat="1" ht="12.75" x14ac:dyDescent="0.2">
      <c r="A890" s="75">
        <v>873</v>
      </c>
      <c r="B890" s="63"/>
      <c r="C890" s="60"/>
      <c r="D890" s="61"/>
      <c r="E890" s="61"/>
      <c r="F890" s="94"/>
      <c r="G890" s="113"/>
      <c r="H890" s="113"/>
      <c r="I890" s="113"/>
      <c r="J890" s="113"/>
      <c r="K890" s="113"/>
      <c r="L890" s="113"/>
      <c r="M890" s="111"/>
      <c r="N890" s="92" t="str">
        <f t="shared" si="13"/>
        <v/>
      </c>
    </row>
    <row r="891" spans="1:14" s="52" customFormat="1" ht="12.75" x14ac:dyDescent="0.2">
      <c r="A891" s="75">
        <v>874</v>
      </c>
      <c r="B891" s="63"/>
      <c r="C891" s="60"/>
      <c r="D891" s="61"/>
      <c r="E891" s="61"/>
      <c r="F891" s="94"/>
      <c r="G891" s="113"/>
      <c r="H891" s="113"/>
      <c r="I891" s="113"/>
      <c r="J891" s="113"/>
      <c r="K891" s="113"/>
      <c r="L891" s="113"/>
      <c r="M891" s="111"/>
      <c r="N891" s="92" t="str">
        <f t="shared" si="13"/>
        <v/>
      </c>
    </row>
    <row r="892" spans="1:14" s="52" customFormat="1" ht="12.75" x14ac:dyDescent="0.2">
      <c r="A892" s="75">
        <v>875</v>
      </c>
      <c r="B892" s="63"/>
      <c r="C892" s="60"/>
      <c r="D892" s="61"/>
      <c r="E892" s="61"/>
      <c r="F892" s="94"/>
      <c r="G892" s="113"/>
      <c r="H892" s="113"/>
      <c r="I892" s="113"/>
      <c r="J892" s="113"/>
      <c r="K892" s="113"/>
      <c r="L892" s="113"/>
      <c r="M892" s="111"/>
      <c r="N892" s="92" t="str">
        <f t="shared" si="13"/>
        <v/>
      </c>
    </row>
    <row r="893" spans="1:14" s="52" customFormat="1" ht="12.75" x14ac:dyDescent="0.2">
      <c r="A893" s="75">
        <v>876</v>
      </c>
      <c r="B893" s="63"/>
      <c r="C893" s="60"/>
      <c r="D893" s="61"/>
      <c r="E893" s="61"/>
      <c r="F893" s="94"/>
      <c r="G893" s="113"/>
      <c r="H893" s="113"/>
      <c r="I893" s="113"/>
      <c r="J893" s="113"/>
      <c r="K893" s="113"/>
      <c r="L893" s="113"/>
      <c r="M893" s="111"/>
      <c r="N893" s="92" t="str">
        <f t="shared" si="13"/>
        <v/>
      </c>
    </row>
    <row r="894" spans="1:14" s="52" customFormat="1" ht="12.75" x14ac:dyDescent="0.2">
      <c r="A894" s="75">
        <v>877</v>
      </c>
      <c r="B894" s="63"/>
      <c r="C894" s="60"/>
      <c r="D894" s="61"/>
      <c r="E894" s="61"/>
      <c r="F894" s="94"/>
      <c r="G894" s="113"/>
      <c r="H894" s="113"/>
      <c r="I894" s="113"/>
      <c r="J894" s="113"/>
      <c r="K894" s="113"/>
      <c r="L894" s="113"/>
      <c r="M894" s="111"/>
      <c r="N894" s="92" t="str">
        <f t="shared" si="13"/>
        <v/>
      </c>
    </row>
    <row r="895" spans="1:14" s="52" customFormat="1" ht="12.75" x14ac:dyDescent="0.2">
      <c r="A895" s="75">
        <v>878</v>
      </c>
      <c r="B895" s="63"/>
      <c r="C895" s="60"/>
      <c r="D895" s="61"/>
      <c r="E895" s="61"/>
      <c r="F895" s="94"/>
      <c r="G895" s="113"/>
      <c r="H895" s="113"/>
      <c r="I895" s="113"/>
      <c r="J895" s="113"/>
      <c r="K895" s="113"/>
      <c r="L895" s="113"/>
      <c r="M895" s="111"/>
      <c r="N895" s="92" t="str">
        <f t="shared" si="13"/>
        <v/>
      </c>
    </row>
    <row r="896" spans="1:14" s="52" customFormat="1" ht="12.75" x14ac:dyDescent="0.2">
      <c r="A896" s="75">
        <v>879</v>
      </c>
      <c r="B896" s="63"/>
      <c r="C896" s="60"/>
      <c r="D896" s="61"/>
      <c r="E896" s="61"/>
      <c r="F896" s="94"/>
      <c r="G896" s="113"/>
      <c r="H896" s="113"/>
      <c r="I896" s="113"/>
      <c r="J896" s="113"/>
      <c r="K896" s="113"/>
      <c r="L896" s="113"/>
      <c r="M896" s="111"/>
      <c r="N896" s="92" t="str">
        <f t="shared" si="13"/>
        <v/>
      </c>
    </row>
    <row r="897" spans="1:14" s="52" customFormat="1" ht="12.75" x14ac:dyDescent="0.2">
      <c r="A897" s="75">
        <v>880</v>
      </c>
      <c r="B897" s="63"/>
      <c r="C897" s="60"/>
      <c r="D897" s="61"/>
      <c r="E897" s="61"/>
      <c r="F897" s="94"/>
      <c r="G897" s="113"/>
      <c r="H897" s="113"/>
      <c r="I897" s="113"/>
      <c r="J897" s="113"/>
      <c r="K897" s="113"/>
      <c r="L897" s="113"/>
      <c r="M897" s="111"/>
      <c r="N897" s="92" t="str">
        <f t="shared" si="13"/>
        <v/>
      </c>
    </row>
    <row r="898" spans="1:14" s="52" customFormat="1" ht="12.75" x14ac:dyDescent="0.2">
      <c r="A898" s="75">
        <v>881</v>
      </c>
      <c r="B898" s="63"/>
      <c r="C898" s="60"/>
      <c r="D898" s="61"/>
      <c r="E898" s="61"/>
      <c r="F898" s="94"/>
      <c r="G898" s="113"/>
      <c r="H898" s="113"/>
      <c r="I898" s="113"/>
      <c r="J898" s="113"/>
      <c r="K898" s="113"/>
      <c r="L898" s="113"/>
      <c r="M898" s="111"/>
      <c r="N898" s="92" t="str">
        <f t="shared" si="13"/>
        <v/>
      </c>
    </row>
    <row r="899" spans="1:14" s="52" customFormat="1" ht="12.75" x14ac:dyDescent="0.2">
      <c r="A899" s="75">
        <v>882</v>
      </c>
      <c r="B899" s="63"/>
      <c r="C899" s="60"/>
      <c r="D899" s="61"/>
      <c r="E899" s="61"/>
      <c r="F899" s="94"/>
      <c r="G899" s="113"/>
      <c r="H899" s="113"/>
      <c r="I899" s="113"/>
      <c r="J899" s="113"/>
      <c r="K899" s="113"/>
      <c r="L899" s="113"/>
      <c r="M899" s="111"/>
      <c r="N899" s="92" t="str">
        <f t="shared" si="13"/>
        <v/>
      </c>
    </row>
    <row r="900" spans="1:14" s="52" customFormat="1" ht="12.75" x14ac:dyDescent="0.2">
      <c r="A900" s="75">
        <v>883</v>
      </c>
      <c r="B900" s="63"/>
      <c r="C900" s="60"/>
      <c r="D900" s="61"/>
      <c r="E900" s="61"/>
      <c r="F900" s="94"/>
      <c r="G900" s="113"/>
      <c r="H900" s="113"/>
      <c r="I900" s="113"/>
      <c r="J900" s="113"/>
      <c r="K900" s="113"/>
      <c r="L900" s="113"/>
      <c r="M900" s="111"/>
      <c r="N900" s="92" t="str">
        <f t="shared" si="13"/>
        <v/>
      </c>
    </row>
    <row r="901" spans="1:14" s="52" customFormat="1" ht="12.75" x14ac:dyDescent="0.2">
      <c r="A901" s="75">
        <v>884</v>
      </c>
      <c r="B901" s="63"/>
      <c r="C901" s="60"/>
      <c r="D901" s="61"/>
      <c r="E901" s="61"/>
      <c r="F901" s="94"/>
      <c r="G901" s="113"/>
      <c r="H901" s="113"/>
      <c r="I901" s="113"/>
      <c r="J901" s="113"/>
      <c r="K901" s="113"/>
      <c r="L901" s="113"/>
      <c r="M901" s="111"/>
      <c r="N901" s="92" t="str">
        <f t="shared" si="13"/>
        <v/>
      </c>
    </row>
    <row r="902" spans="1:14" s="52" customFormat="1" ht="12.75" x14ac:dyDescent="0.2">
      <c r="A902" s="75">
        <v>885</v>
      </c>
      <c r="B902" s="63"/>
      <c r="C902" s="60"/>
      <c r="D902" s="61"/>
      <c r="E902" s="61"/>
      <c r="F902" s="94"/>
      <c r="G902" s="113"/>
      <c r="H902" s="113"/>
      <c r="I902" s="113"/>
      <c r="J902" s="113"/>
      <c r="K902" s="113"/>
      <c r="L902" s="113"/>
      <c r="M902" s="111"/>
      <c r="N902" s="92" t="str">
        <f t="shared" si="13"/>
        <v/>
      </c>
    </row>
    <row r="903" spans="1:14" s="52" customFormat="1" ht="12.75" x14ac:dyDescent="0.2">
      <c r="A903" s="75">
        <v>886</v>
      </c>
      <c r="B903" s="63"/>
      <c r="C903" s="60"/>
      <c r="D903" s="61"/>
      <c r="E903" s="61"/>
      <c r="F903" s="94"/>
      <c r="G903" s="113"/>
      <c r="H903" s="113"/>
      <c r="I903" s="113"/>
      <c r="J903" s="113"/>
      <c r="K903" s="113"/>
      <c r="L903" s="113"/>
      <c r="M903" s="111"/>
      <c r="N903" s="92" t="str">
        <f t="shared" si="13"/>
        <v/>
      </c>
    </row>
    <row r="904" spans="1:14" s="52" customFormat="1" ht="12.75" x14ac:dyDescent="0.2">
      <c r="A904" s="75">
        <v>887</v>
      </c>
      <c r="B904" s="63"/>
      <c r="C904" s="60"/>
      <c r="D904" s="61"/>
      <c r="E904" s="61"/>
      <c r="F904" s="94"/>
      <c r="G904" s="113"/>
      <c r="H904" s="113"/>
      <c r="I904" s="113"/>
      <c r="J904" s="113"/>
      <c r="K904" s="113"/>
      <c r="L904" s="113"/>
      <c r="M904" s="111"/>
      <c r="N904" s="92" t="str">
        <f t="shared" si="13"/>
        <v/>
      </c>
    </row>
    <row r="905" spans="1:14" s="52" customFormat="1" ht="12.75" x14ac:dyDescent="0.2">
      <c r="A905" s="75">
        <v>888</v>
      </c>
      <c r="B905" s="63"/>
      <c r="C905" s="60"/>
      <c r="D905" s="61"/>
      <c r="E905" s="61"/>
      <c r="F905" s="94"/>
      <c r="G905" s="113"/>
      <c r="H905" s="113"/>
      <c r="I905" s="113"/>
      <c r="J905" s="113"/>
      <c r="K905" s="113"/>
      <c r="L905" s="113"/>
      <c r="M905" s="111"/>
      <c r="N905" s="92" t="str">
        <f t="shared" si="13"/>
        <v/>
      </c>
    </row>
    <row r="906" spans="1:14" s="52" customFormat="1" ht="12.75" x14ac:dyDescent="0.2">
      <c r="A906" s="75">
        <v>889</v>
      </c>
      <c r="B906" s="63"/>
      <c r="C906" s="60"/>
      <c r="D906" s="61"/>
      <c r="E906" s="61"/>
      <c r="F906" s="94"/>
      <c r="G906" s="113"/>
      <c r="H906" s="113"/>
      <c r="I906" s="113"/>
      <c r="J906" s="113"/>
      <c r="K906" s="113"/>
      <c r="L906" s="113"/>
      <c r="M906" s="111"/>
      <c r="N906" s="92" t="str">
        <f t="shared" si="13"/>
        <v/>
      </c>
    </row>
    <row r="907" spans="1:14" s="52" customFormat="1" ht="12.75" x14ac:dyDescent="0.2">
      <c r="A907" s="75">
        <v>890</v>
      </c>
      <c r="B907" s="63"/>
      <c r="C907" s="60"/>
      <c r="D907" s="61"/>
      <c r="E907" s="61"/>
      <c r="F907" s="94"/>
      <c r="G907" s="113"/>
      <c r="H907" s="113"/>
      <c r="I907" s="113"/>
      <c r="J907" s="113"/>
      <c r="K907" s="113"/>
      <c r="L907" s="113"/>
      <c r="M907" s="111"/>
      <c r="N907" s="92" t="str">
        <f t="shared" si="13"/>
        <v/>
      </c>
    </row>
    <row r="908" spans="1:14" s="52" customFormat="1" ht="12.75" x14ac:dyDescent="0.2">
      <c r="A908" s="75">
        <v>891</v>
      </c>
      <c r="B908" s="63"/>
      <c r="C908" s="60"/>
      <c r="D908" s="61"/>
      <c r="E908" s="61"/>
      <c r="F908" s="94"/>
      <c r="G908" s="113"/>
      <c r="H908" s="113"/>
      <c r="I908" s="113"/>
      <c r="J908" s="113"/>
      <c r="K908" s="113"/>
      <c r="L908" s="113"/>
      <c r="M908" s="111"/>
      <c r="N908" s="92" t="str">
        <f t="shared" si="13"/>
        <v/>
      </c>
    </row>
    <row r="909" spans="1:14" s="52" customFormat="1" ht="12.75" x14ac:dyDescent="0.2">
      <c r="A909" s="75">
        <v>892</v>
      </c>
      <c r="B909" s="63"/>
      <c r="C909" s="60"/>
      <c r="D909" s="61"/>
      <c r="E909" s="61"/>
      <c r="F909" s="94"/>
      <c r="G909" s="113"/>
      <c r="H909" s="113"/>
      <c r="I909" s="113"/>
      <c r="J909" s="113"/>
      <c r="K909" s="113"/>
      <c r="L909" s="113"/>
      <c r="M909" s="111"/>
      <c r="N909" s="92" t="str">
        <f t="shared" si="13"/>
        <v/>
      </c>
    </row>
    <row r="910" spans="1:14" s="52" customFormat="1" ht="12.75" x14ac:dyDescent="0.2">
      <c r="A910" s="75">
        <v>893</v>
      </c>
      <c r="B910" s="63"/>
      <c r="C910" s="60"/>
      <c r="D910" s="61"/>
      <c r="E910" s="61"/>
      <c r="F910" s="94"/>
      <c r="G910" s="113"/>
      <c r="H910" s="113"/>
      <c r="I910" s="113"/>
      <c r="J910" s="113"/>
      <c r="K910" s="113"/>
      <c r="L910" s="113"/>
      <c r="M910" s="111"/>
      <c r="N910" s="92" t="str">
        <f t="shared" si="13"/>
        <v/>
      </c>
    </row>
    <row r="911" spans="1:14" s="52" customFormat="1" ht="12.75" x14ac:dyDescent="0.2">
      <c r="A911" s="75">
        <v>894</v>
      </c>
      <c r="B911" s="63"/>
      <c r="C911" s="60"/>
      <c r="D911" s="61"/>
      <c r="E911" s="61"/>
      <c r="F911" s="94"/>
      <c r="G911" s="113"/>
      <c r="H911" s="113"/>
      <c r="I911" s="113"/>
      <c r="J911" s="113"/>
      <c r="K911" s="113"/>
      <c r="L911" s="113"/>
      <c r="M911" s="111"/>
      <c r="N911" s="92" t="str">
        <f t="shared" si="13"/>
        <v/>
      </c>
    </row>
    <row r="912" spans="1:14" s="52" customFormat="1" ht="12.75" x14ac:dyDescent="0.2">
      <c r="A912" s="75">
        <v>895</v>
      </c>
      <c r="B912" s="63"/>
      <c r="C912" s="60"/>
      <c r="D912" s="61"/>
      <c r="E912" s="61"/>
      <c r="F912" s="94"/>
      <c r="G912" s="113"/>
      <c r="H912" s="113"/>
      <c r="I912" s="113"/>
      <c r="J912" s="113"/>
      <c r="K912" s="113"/>
      <c r="L912" s="113"/>
      <c r="M912" s="111"/>
      <c r="N912" s="92" t="str">
        <f t="shared" si="13"/>
        <v/>
      </c>
    </row>
    <row r="913" spans="1:14" s="52" customFormat="1" ht="12.75" x14ac:dyDescent="0.2">
      <c r="A913" s="75">
        <v>896</v>
      </c>
      <c r="B913" s="63"/>
      <c r="C913" s="60"/>
      <c r="D913" s="61"/>
      <c r="E913" s="61"/>
      <c r="F913" s="94"/>
      <c r="G913" s="113"/>
      <c r="H913" s="113"/>
      <c r="I913" s="113"/>
      <c r="J913" s="113"/>
      <c r="K913" s="113"/>
      <c r="L913" s="113"/>
      <c r="M913" s="111"/>
      <c r="N913" s="92" t="str">
        <f t="shared" si="13"/>
        <v/>
      </c>
    </row>
    <row r="914" spans="1:14" s="52" customFormat="1" ht="12.75" x14ac:dyDescent="0.2">
      <c r="A914" s="75">
        <v>897</v>
      </c>
      <c r="B914" s="63"/>
      <c r="C914" s="60"/>
      <c r="D914" s="61"/>
      <c r="E914" s="61"/>
      <c r="F914" s="94"/>
      <c r="G914" s="113"/>
      <c r="H914" s="113"/>
      <c r="I914" s="113"/>
      <c r="J914" s="113"/>
      <c r="K914" s="113"/>
      <c r="L914" s="113"/>
      <c r="M914" s="111"/>
      <c r="N914" s="92" t="str">
        <f t="shared" ref="N914:N977" si="14">IF(B914="","",IF(OR(F914&gt;14,G914&gt;14,H914&gt;14,I914&gt;14,M914&gt;14),"Eligible","Not Eligible"))</f>
        <v/>
      </c>
    </row>
    <row r="915" spans="1:14" s="52" customFormat="1" ht="12.75" x14ac:dyDescent="0.2">
      <c r="A915" s="75">
        <v>898</v>
      </c>
      <c r="B915" s="63"/>
      <c r="C915" s="60"/>
      <c r="D915" s="61"/>
      <c r="E915" s="61"/>
      <c r="F915" s="94"/>
      <c r="G915" s="113"/>
      <c r="H915" s="113"/>
      <c r="I915" s="113"/>
      <c r="J915" s="113"/>
      <c r="K915" s="113"/>
      <c r="L915" s="113"/>
      <c r="M915" s="111"/>
      <c r="N915" s="92" t="str">
        <f t="shared" si="14"/>
        <v/>
      </c>
    </row>
    <row r="916" spans="1:14" s="52" customFormat="1" ht="12.75" x14ac:dyDescent="0.2">
      <c r="A916" s="75">
        <v>899</v>
      </c>
      <c r="B916" s="63"/>
      <c r="C916" s="60"/>
      <c r="D916" s="61"/>
      <c r="E916" s="61"/>
      <c r="F916" s="94"/>
      <c r="G916" s="113"/>
      <c r="H916" s="113"/>
      <c r="I916" s="113"/>
      <c r="J916" s="113"/>
      <c r="K916" s="113"/>
      <c r="L916" s="113"/>
      <c r="M916" s="111"/>
      <c r="N916" s="92" t="str">
        <f t="shared" si="14"/>
        <v/>
      </c>
    </row>
    <row r="917" spans="1:14" s="52" customFormat="1" ht="12.75" x14ac:dyDescent="0.2">
      <c r="A917" s="75">
        <v>900</v>
      </c>
      <c r="B917" s="63"/>
      <c r="C917" s="60"/>
      <c r="D917" s="61"/>
      <c r="E917" s="61"/>
      <c r="F917" s="94"/>
      <c r="G917" s="113"/>
      <c r="H917" s="113"/>
      <c r="I917" s="113"/>
      <c r="J917" s="113"/>
      <c r="K917" s="113"/>
      <c r="L917" s="113"/>
      <c r="M917" s="111"/>
      <c r="N917" s="92" t="str">
        <f t="shared" si="14"/>
        <v/>
      </c>
    </row>
    <row r="918" spans="1:14" s="52" customFormat="1" ht="12.75" x14ac:dyDescent="0.2">
      <c r="A918" s="75">
        <v>901</v>
      </c>
      <c r="B918" s="63"/>
      <c r="C918" s="60"/>
      <c r="D918" s="61"/>
      <c r="E918" s="61"/>
      <c r="F918" s="94"/>
      <c r="G918" s="113"/>
      <c r="H918" s="113"/>
      <c r="I918" s="113"/>
      <c r="J918" s="113"/>
      <c r="K918" s="113"/>
      <c r="L918" s="113"/>
      <c r="M918" s="111"/>
      <c r="N918" s="92" t="str">
        <f t="shared" si="14"/>
        <v/>
      </c>
    </row>
    <row r="919" spans="1:14" s="52" customFormat="1" ht="12.75" x14ac:dyDescent="0.2">
      <c r="A919" s="75">
        <v>902</v>
      </c>
      <c r="B919" s="63"/>
      <c r="C919" s="60"/>
      <c r="D919" s="61"/>
      <c r="E919" s="61"/>
      <c r="F919" s="94"/>
      <c r="G919" s="113"/>
      <c r="H919" s="113"/>
      <c r="I919" s="113"/>
      <c r="J919" s="113"/>
      <c r="K919" s="113"/>
      <c r="L919" s="113"/>
      <c r="M919" s="111"/>
      <c r="N919" s="92" t="str">
        <f t="shared" si="14"/>
        <v/>
      </c>
    </row>
    <row r="920" spans="1:14" s="52" customFormat="1" ht="12.75" x14ac:dyDescent="0.2">
      <c r="A920" s="75">
        <v>903</v>
      </c>
      <c r="B920" s="63"/>
      <c r="C920" s="60"/>
      <c r="D920" s="61"/>
      <c r="E920" s="61"/>
      <c r="F920" s="94"/>
      <c r="G920" s="113"/>
      <c r="H920" s="113"/>
      <c r="I920" s="113"/>
      <c r="J920" s="113"/>
      <c r="K920" s="113"/>
      <c r="L920" s="113"/>
      <c r="M920" s="111"/>
      <c r="N920" s="92" t="str">
        <f t="shared" si="14"/>
        <v/>
      </c>
    </row>
    <row r="921" spans="1:14" s="52" customFormat="1" ht="12.75" x14ac:dyDescent="0.2">
      <c r="A921" s="75">
        <v>904</v>
      </c>
      <c r="B921" s="63"/>
      <c r="C921" s="60"/>
      <c r="D921" s="61"/>
      <c r="E921" s="61"/>
      <c r="F921" s="94"/>
      <c r="G921" s="113"/>
      <c r="H921" s="113"/>
      <c r="I921" s="113"/>
      <c r="J921" s="113"/>
      <c r="K921" s="113"/>
      <c r="L921" s="113"/>
      <c r="M921" s="111"/>
      <c r="N921" s="92" t="str">
        <f t="shared" si="14"/>
        <v/>
      </c>
    </row>
    <row r="922" spans="1:14" s="52" customFormat="1" ht="12.75" x14ac:dyDescent="0.2">
      <c r="A922" s="75">
        <v>905</v>
      </c>
      <c r="B922" s="63"/>
      <c r="C922" s="60"/>
      <c r="D922" s="61"/>
      <c r="E922" s="61"/>
      <c r="F922" s="94"/>
      <c r="G922" s="113"/>
      <c r="H922" s="113"/>
      <c r="I922" s="113"/>
      <c r="J922" s="113"/>
      <c r="K922" s="113"/>
      <c r="L922" s="113"/>
      <c r="M922" s="111"/>
      <c r="N922" s="92" t="str">
        <f t="shared" si="14"/>
        <v/>
      </c>
    </row>
    <row r="923" spans="1:14" s="52" customFormat="1" ht="12.75" x14ac:dyDescent="0.2">
      <c r="A923" s="75">
        <v>906</v>
      </c>
      <c r="B923" s="63"/>
      <c r="C923" s="60"/>
      <c r="D923" s="61"/>
      <c r="E923" s="61"/>
      <c r="F923" s="94"/>
      <c r="G923" s="113"/>
      <c r="H923" s="113"/>
      <c r="I923" s="113"/>
      <c r="J923" s="113"/>
      <c r="K923" s="113"/>
      <c r="L923" s="113"/>
      <c r="M923" s="111"/>
      <c r="N923" s="92" t="str">
        <f t="shared" si="14"/>
        <v/>
      </c>
    </row>
    <row r="924" spans="1:14" s="52" customFormat="1" ht="12.75" x14ac:dyDescent="0.2">
      <c r="A924" s="75">
        <v>907</v>
      </c>
      <c r="B924" s="63"/>
      <c r="C924" s="60"/>
      <c r="D924" s="61"/>
      <c r="E924" s="61"/>
      <c r="F924" s="94"/>
      <c r="G924" s="113"/>
      <c r="H924" s="113"/>
      <c r="I924" s="113"/>
      <c r="J924" s="113"/>
      <c r="K924" s="113"/>
      <c r="L924" s="113"/>
      <c r="M924" s="111"/>
      <c r="N924" s="92" t="str">
        <f t="shared" si="14"/>
        <v/>
      </c>
    </row>
    <row r="925" spans="1:14" s="52" customFormat="1" ht="12.75" x14ac:dyDescent="0.2">
      <c r="A925" s="75">
        <v>908</v>
      </c>
      <c r="B925" s="63"/>
      <c r="C925" s="60"/>
      <c r="D925" s="61"/>
      <c r="E925" s="61"/>
      <c r="F925" s="94"/>
      <c r="G925" s="113"/>
      <c r="H925" s="113"/>
      <c r="I925" s="113"/>
      <c r="J925" s="113"/>
      <c r="K925" s="113"/>
      <c r="L925" s="113"/>
      <c r="M925" s="111"/>
      <c r="N925" s="92" t="str">
        <f t="shared" si="14"/>
        <v/>
      </c>
    </row>
    <row r="926" spans="1:14" s="52" customFormat="1" ht="12.75" x14ac:dyDescent="0.2">
      <c r="A926" s="75">
        <v>909</v>
      </c>
      <c r="B926" s="63"/>
      <c r="C926" s="60"/>
      <c r="D926" s="61"/>
      <c r="E926" s="61"/>
      <c r="F926" s="94"/>
      <c r="G926" s="113"/>
      <c r="H926" s="113"/>
      <c r="I926" s="113"/>
      <c r="J926" s="113"/>
      <c r="K926" s="113"/>
      <c r="L926" s="113"/>
      <c r="M926" s="111"/>
      <c r="N926" s="92" t="str">
        <f t="shared" si="14"/>
        <v/>
      </c>
    </row>
    <row r="927" spans="1:14" s="52" customFormat="1" ht="12.75" x14ac:dyDescent="0.2">
      <c r="A927" s="75">
        <v>910</v>
      </c>
      <c r="B927" s="63"/>
      <c r="C927" s="60"/>
      <c r="D927" s="61"/>
      <c r="E927" s="61"/>
      <c r="F927" s="94"/>
      <c r="G927" s="113"/>
      <c r="H927" s="113"/>
      <c r="I927" s="113"/>
      <c r="J927" s="113"/>
      <c r="K927" s="113"/>
      <c r="L927" s="113"/>
      <c r="M927" s="111"/>
      <c r="N927" s="92" t="str">
        <f t="shared" si="14"/>
        <v/>
      </c>
    </row>
    <row r="928" spans="1:14" s="52" customFormat="1" ht="12.75" x14ac:dyDescent="0.2">
      <c r="A928" s="75">
        <v>911</v>
      </c>
      <c r="B928" s="63"/>
      <c r="C928" s="60"/>
      <c r="D928" s="61"/>
      <c r="E928" s="61"/>
      <c r="F928" s="94"/>
      <c r="G928" s="113"/>
      <c r="H928" s="113"/>
      <c r="I928" s="113"/>
      <c r="J928" s="113"/>
      <c r="K928" s="113"/>
      <c r="L928" s="113"/>
      <c r="M928" s="111"/>
      <c r="N928" s="92" t="str">
        <f t="shared" si="14"/>
        <v/>
      </c>
    </row>
    <row r="929" spans="1:14" s="52" customFormat="1" ht="12.75" x14ac:dyDescent="0.2">
      <c r="A929" s="75">
        <v>912</v>
      </c>
      <c r="B929" s="63"/>
      <c r="C929" s="60"/>
      <c r="D929" s="61"/>
      <c r="E929" s="61"/>
      <c r="F929" s="94"/>
      <c r="G929" s="113"/>
      <c r="H929" s="113"/>
      <c r="I929" s="113"/>
      <c r="J929" s="113"/>
      <c r="K929" s="113"/>
      <c r="L929" s="113"/>
      <c r="M929" s="111"/>
      <c r="N929" s="92" t="str">
        <f t="shared" si="14"/>
        <v/>
      </c>
    </row>
    <row r="930" spans="1:14" s="52" customFormat="1" ht="12.75" x14ac:dyDescent="0.2">
      <c r="A930" s="75">
        <v>913</v>
      </c>
      <c r="B930" s="63"/>
      <c r="C930" s="60"/>
      <c r="D930" s="61"/>
      <c r="E930" s="61"/>
      <c r="F930" s="94"/>
      <c r="G930" s="113"/>
      <c r="H930" s="113"/>
      <c r="I930" s="113"/>
      <c r="J930" s="113"/>
      <c r="K930" s="113"/>
      <c r="L930" s="113"/>
      <c r="M930" s="111"/>
      <c r="N930" s="92" t="str">
        <f t="shared" si="14"/>
        <v/>
      </c>
    </row>
    <row r="931" spans="1:14" s="52" customFormat="1" ht="12.75" x14ac:dyDescent="0.2">
      <c r="A931" s="75">
        <v>914</v>
      </c>
      <c r="B931" s="63"/>
      <c r="C931" s="60"/>
      <c r="D931" s="61"/>
      <c r="E931" s="61"/>
      <c r="F931" s="94"/>
      <c r="G931" s="113"/>
      <c r="H931" s="113"/>
      <c r="I931" s="113"/>
      <c r="J931" s="113"/>
      <c r="K931" s="113"/>
      <c r="L931" s="113"/>
      <c r="M931" s="111"/>
      <c r="N931" s="92" t="str">
        <f t="shared" si="14"/>
        <v/>
      </c>
    </row>
    <row r="932" spans="1:14" s="52" customFormat="1" ht="12.75" x14ac:dyDescent="0.2">
      <c r="A932" s="75">
        <v>915</v>
      </c>
      <c r="B932" s="63"/>
      <c r="C932" s="60"/>
      <c r="D932" s="61"/>
      <c r="E932" s="61"/>
      <c r="F932" s="94"/>
      <c r="G932" s="113"/>
      <c r="H932" s="113"/>
      <c r="I932" s="113"/>
      <c r="J932" s="113"/>
      <c r="K932" s="113"/>
      <c r="L932" s="113"/>
      <c r="M932" s="111"/>
      <c r="N932" s="92" t="str">
        <f t="shared" si="14"/>
        <v/>
      </c>
    </row>
    <row r="933" spans="1:14" s="52" customFormat="1" ht="12.75" x14ac:dyDescent="0.2">
      <c r="A933" s="75">
        <v>916</v>
      </c>
      <c r="B933" s="63"/>
      <c r="C933" s="60"/>
      <c r="D933" s="61"/>
      <c r="E933" s="61"/>
      <c r="F933" s="94"/>
      <c r="G933" s="113"/>
      <c r="H933" s="113"/>
      <c r="I933" s="113"/>
      <c r="J933" s="113"/>
      <c r="K933" s="113"/>
      <c r="L933" s="113"/>
      <c r="M933" s="111"/>
      <c r="N933" s="92" t="str">
        <f t="shared" si="14"/>
        <v/>
      </c>
    </row>
    <row r="934" spans="1:14" s="52" customFormat="1" ht="12.75" x14ac:dyDescent="0.2">
      <c r="A934" s="75">
        <v>917</v>
      </c>
      <c r="B934" s="63"/>
      <c r="C934" s="60"/>
      <c r="D934" s="61"/>
      <c r="E934" s="61"/>
      <c r="F934" s="94"/>
      <c r="G934" s="113"/>
      <c r="H934" s="113"/>
      <c r="I934" s="113"/>
      <c r="J934" s="113"/>
      <c r="K934" s="113"/>
      <c r="L934" s="113"/>
      <c r="M934" s="111"/>
      <c r="N934" s="92" t="str">
        <f t="shared" si="14"/>
        <v/>
      </c>
    </row>
    <row r="935" spans="1:14" s="52" customFormat="1" ht="12.75" x14ac:dyDescent="0.2">
      <c r="A935" s="75">
        <v>918</v>
      </c>
      <c r="B935" s="63"/>
      <c r="C935" s="60"/>
      <c r="D935" s="61"/>
      <c r="E935" s="61"/>
      <c r="F935" s="94"/>
      <c r="G935" s="113"/>
      <c r="H935" s="113"/>
      <c r="I935" s="113"/>
      <c r="J935" s="113"/>
      <c r="K935" s="113"/>
      <c r="L935" s="113"/>
      <c r="M935" s="111"/>
      <c r="N935" s="92" t="str">
        <f t="shared" si="14"/>
        <v/>
      </c>
    </row>
    <row r="936" spans="1:14" s="52" customFormat="1" ht="12.75" x14ac:dyDescent="0.2">
      <c r="A936" s="75">
        <v>919</v>
      </c>
      <c r="B936" s="63"/>
      <c r="C936" s="60"/>
      <c r="D936" s="61"/>
      <c r="E936" s="61"/>
      <c r="F936" s="94"/>
      <c r="G936" s="113"/>
      <c r="H936" s="113"/>
      <c r="I936" s="113"/>
      <c r="J936" s="113"/>
      <c r="K936" s="113"/>
      <c r="L936" s="113"/>
      <c r="M936" s="111"/>
      <c r="N936" s="92" t="str">
        <f t="shared" si="14"/>
        <v/>
      </c>
    </row>
    <row r="937" spans="1:14" s="52" customFormat="1" ht="12.75" x14ac:dyDescent="0.2">
      <c r="A937" s="75">
        <v>920</v>
      </c>
      <c r="B937" s="63"/>
      <c r="C937" s="60"/>
      <c r="D937" s="61"/>
      <c r="E937" s="61"/>
      <c r="F937" s="94"/>
      <c r="G937" s="113"/>
      <c r="H937" s="113"/>
      <c r="I937" s="113"/>
      <c r="J937" s="113"/>
      <c r="K937" s="113"/>
      <c r="L937" s="113"/>
      <c r="M937" s="111"/>
      <c r="N937" s="92" t="str">
        <f t="shared" si="14"/>
        <v/>
      </c>
    </row>
    <row r="938" spans="1:14" s="52" customFormat="1" ht="12.75" x14ac:dyDescent="0.2">
      <c r="A938" s="75">
        <v>921</v>
      </c>
      <c r="B938" s="63"/>
      <c r="C938" s="60"/>
      <c r="D938" s="61"/>
      <c r="E938" s="61"/>
      <c r="F938" s="94"/>
      <c r="G938" s="113"/>
      <c r="H938" s="113"/>
      <c r="I938" s="113"/>
      <c r="J938" s="113"/>
      <c r="K938" s="113"/>
      <c r="L938" s="113"/>
      <c r="M938" s="111"/>
      <c r="N938" s="92" t="str">
        <f t="shared" si="14"/>
        <v/>
      </c>
    </row>
    <row r="939" spans="1:14" s="52" customFormat="1" ht="12.75" x14ac:dyDescent="0.2">
      <c r="A939" s="75">
        <v>922</v>
      </c>
      <c r="B939" s="63"/>
      <c r="C939" s="60"/>
      <c r="D939" s="61"/>
      <c r="E939" s="61"/>
      <c r="F939" s="94"/>
      <c r="G939" s="113"/>
      <c r="H939" s="113"/>
      <c r="I939" s="113"/>
      <c r="J939" s="113"/>
      <c r="K939" s="113"/>
      <c r="L939" s="113"/>
      <c r="M939" s="111"/>
      <c r="N939" s="92" t="str">
        <f t="shared" si="14"/>
        <v/>
      </c>
    </row>
    <row r="940" spans="1:14" s="52" customFormat="1" ht="12.75" x14ac:dyDescent="0.2">
      <c r="A940" s="75">
        <v>923</v>
      </c>
      <c r="B940" s="63"/>
      <c r="C940" s="60"/>
      <c r="D940" s="61"/>
      <c r="E940" s="61"/>
      <c r="F940" s="94"/>
      <c r="G940" s="113"/>
      <c r="H940" s="113"/>
      <c r="I940" s="113"/>
      <c r="J940" s="113"/>
      <c r="K940" s="113"/>
      <c r="L940" s="113"/>
      <c r="M940" s="111"/>
      <c r="N940" s="92" t="str">
        <f t="shared" si="14"/>
        <v/>
      </c>
    </row>
    <row r="941" spans="1:14" s="52" customFormat="1" ht="12.75" x14ac:dyDescent="0.2">
      <c r="A941" s="75">
        <v>924</v>
      </c>
      <c r="B941" s="63"/>
      <c r="C941" s="60"/>
      <c r="D941" s="61"/>
      <c r="E941" s="61"/>
      <c r="F941" s="94"/>
      <c r="G941" s="113"/>
      <c r="H941" s="113"/>
      <c r="I941" s="113"/>
      <c r="J941" s="113"/>
      <c r="K941" s="113"/>
      <c r="L941" s="113"/>
      <c r="M941" s="111"/>
      <c r="N941" s="92" t="str">
        <f t="shared" si="14"/>
        <v/>
      </c>
    </row>
    <row r="942" spans="1:14" s="52" customFormat="1" ht="12.75" x14ac:dyDescent="0.2">
      <c r="A942" s="75">
        <v>925</v>
      </c>
      <c r="B942" s="63"/>
      <c r="C942" s="60"/>
      <c r="D942" s="61"/>
      <c r="E942" s="61"/>
      <c r="F942" s="94"/>
      <c r="G942" s="113"/>
      <c r="H942" s="113"/>
      <c r="I942" s="113"/>
      <c r="J942" s="113"/>
      <c r="K942" s="113"/>
      <c r="L942" s="113"/>
      <c r="M942" s="111"/>
      <c r="N942" s="92" t="str">
        <f t="shared" si="14"/>
        <v/>
      </c>
    </row>
    <row r="943" spans="1:14" s="52" customFormat="1" ht="12.75" x14ac:dyDescent="0.2">
      <c r="A943" s="75">
        <v>926</v>
      </c>
      <c r="B943" s="63"/>
      <c r="C943" s="60"/>
      <c r="D943" s="61"/>
      <c r="E943" s="61"/>
      <c r="F943" s="94"/>
      <c r="G943" s="113"/>
      <c r="H943" s="113"/>
      <c r="I943" s="113"/>
      <c r="J943" s="113"/>
      <c r="K943" s="113"/>
      <c r="L943" s="113"/>
      <c r="M943" s="111"/>
      <c r="N943" s="92" t="str">
        <f t="shared" si="14"/>
        <v/>
      </c>
    </row>
    <row r="944" spans="1:14" s="52" customFormat="1" ht="12.75" x14ac:dyDescent="0.2">
      <c r="A944" s="75">
        <v>927</v>
      </c>
      <c r="B944" s="63"/>
      <c r="C944" s="60"/>
      <c r="D944" s="61"/>
      <c r="E944" s="61"/>
      <c r="F944" s="94"/>
      <c r="G944" s="113"/>
      <c r="H944" s="113"/>
      <c r="I944" s="113"/>
      <c r="J944" s="113"/>
      <c r="K944" s="113"/>
      <c r="L944" s="113"/>
      <c r="M944" s="111"/>
      <c r="N944" s="92" t="str">
        <f t="shared" si="14"/>
        <v/>
      </c>
    </row>
    <row r="945" spans="1:14" s="52" customFormat="1" ht="12.75" x14ac:dyDescent="0.2">
      <c r="A945" s="75">
        <v>928</v>
      </c>
      <c r="B945" s="63"/>
      <c r="C945" s="60"/>
      <c r="D945" s="61"/>
      <c r="E945" s="61"/>
      <c r="F945" s="94"/>
      <c r="G945" s="113"/>
      <c r="H945" s="113"/>
      <c r="I945" s="113"/>
      <c r="J945" s="113"/>
      <c r="K945" s="113"/>
      <c r="L945" s="113"/>
      <c r="M945" s="111"/>
      <c r="N945" s="92" t="str">
        <f t="shared" si="14"/>
        <v/>
      </c>
    </row>
    <row r="946" spans="1:14" s="52" customFormat="1" ht="12.75" x14ac:dyDescent="0.2">
      <c r="A946" s="75">
        <v>929</v>
      </c>
      <c r="B946" s="63"/>
      <c r="C946" s="60"/>
      <c r="D946" s="61"/>
      <c r="E946" s="61"/>
      <c r="F946" s="94"/>
      <c r="G946" s="113"/>
      <c r="H946" s="113"/>
      <c r="I946" s="113"/>
      <c r="J946" s="113"/>
      <c r="K946" s="113"/>
      <c r="L946" s="113"/>
      <c r="M946" s="111"/>
      <c r="N946" s="92" t="str">
        <f t="shared" si="14"/>
        <v/>
      </c>
    </row>
    <row r="947" spans="1:14" s="52" customFormat="1" ht="12.75" x14ac:dyDescent="0.2">
      <c r="A947" s="75">
        <v>930</v>
      </c>
      <c r="B947" s="63"/>
      <c r="C947" s="60"/>
      <c r="D947" s="61"/>
      <c r="E947" s="61"/>
      <c r="F947" s="94"/>
      <c r="G947" s="113"/>
      <c r="H947" s="113"/>
      <c r="I947" s="113"/>
      <c r="J947" s="113"/>
      <c r="K947" s="113"/>
      <c r="L947" s="113"/>
      <c r="M947" s="111"/>
      <c r="N947" s="92" t="str">
        <f t="shared" si="14"/>
        <v/>
      </c>
    </row>
    <row r="948" spans="1:14" s="52" customFormat="1" ht="12.75" x14ac:dyDescent="0.2">
      <c r="A948" s="75">
        <v>931</v>
      </c>
      <c r="B948" s="63"/>
      <c r="C948" s="60"/>
      <c r="D948" s="61"/>
      <c r="E948" s="61"/>
      <c r="F948" s="94"/>
      <c r="G948" s="113"/>
      <c r="H948" s="113"/>
      <c r="I948" s="113"/>
      <c r="J948" s="113"/>
      <c r="K948" s="113"/>
      <c r="L948" s="113"/>
      <c r="M948" s="111"/>
      <c r="N948" s="92" t="str">
        <f t="shared" si="14"/>
        <v/>
      </c>
    </row>
    <row r="949" spans="1:14" s="52" customFormat="1" ht="12.75" x14ac:dyDescent="0.2">
      <c r="A949" s="75">
        <v>932</v>
      </c>
      <c r="B949" s="63"/>
      <c r="C949" s="60"/>
      <c r="D949" s="61"/>
      <c r="E949" s="61"/>
      <c r="F949" s="94"/>
      <c r="G949" s="113"/>
      <c r="H949" s="113"/>
      <c r="I949" s="113"/>
      <c r="J949" s="113"/>
      <c r="K949" s="113"/>
      <c r="L949" s="113"/>
      <c r="M949" s="111"/>
      <c r="N949" s="92" t="str">
        <f t="shared" si="14"/>
        <v/>
      </c>
    </row>
    <row r="950" spans="1:14" s="52" customFormat="1" ht="12.75" x14ac:dyDescent="0.2">
      <c r="A950" s="75">
        <v>933</v>
      </c>
      <c r="B950" s="63"/>
      <c r="C950" s="60"/>
      <c r="D950" s="61"/>
      <c r="E950" s="61"/>
      <c r="F950" s="94"/>
      <c r="G950" s="113"/>
      <c r="H950" s="113"/>
      <c r="I950" s="113"/>
      <c r="J950" s="113"/>
      <c r="K950" s="113"/>
      <c r="L950" s="113"/>
      <c r="M950" s="111"/>
      <c r="N950" s="92" t="str">
        <f t="shared" si="14"/>
        <v/>
      </c>
    </row>
    <row r="951" spans="1:14" s="52" customFormat="1" ht="12.75" x14ac:dyDescent="0.2">
      <c r="A951" s="75">
        <v>934</v>
      </c>
      <c r="B951" s="63"/>
      <c r="C951" s="60"/>
      <c r="D951" s="61"/>
      <c r="E951" s="61"/>
      <c r="F951" s="94"/>
      <c r="G951" s="113"/>
      <c r="H951" s="113"/>
      <c r="I951" s="113"/>
      <c r="J951" s="113"/>
      <c r="K951" s="113"/>
      <c r="L951" s="113"/>
      <c r="M951" s="111"/>
      <c r="N951" s="92" t="str">
        <f t="shared" si="14"/>
        <v/>
      </c>
    </row>
    <row r="952" spans="1:14" s="52" customFormat="1" ht="12.75" x14ac:dyDescent="0.2">
      <c r="A952" s="75">
        <v>935</v>
      </c>
      <c r="B952" s="63"/>
      <c r="C952" s="60"/>
      <c r="D952" s="61"/>
      <c r="E952" s="61"/>
      <c r="F952" s="94"/>
      <c r="G952" s="113"/>
      <c r="H952" s="113"/>
      <c r="I952" s="113"/>
      <c r="J952" s="113"/>
      <c r="K952" s="113"/>
      <c r="L952" s="113"/>
      <c r="M952" s="111"/>
      <c r="N952" s="92" t="str">
        <f t="shared" si="14"/>
        <v/>
      </c>
    </row>
    <row r="953" spans="1:14" s="52" customFormat="1" ht="12.75" x14ac:dyDescent="0.2">
      <c r="A953" s="75">
        <v>936</v>
      </c>
      <c r="B953" s="63"/>
      <c r="C953" s="60"/>
      <c r="D953" s="61"/>
      <c r="E953" s="61"/>
      <c r="F953" s="94"/>
      <c r="G953" s="113"/>
      <c r="H953" s="113"/>
      <c r="I953" s="113"/>
      <c r="J953" s="113"/>
      <c r="K953" s="113"/>
      <c r="L953" s="113"/>
      <c r="M953" s="111"/>
      <c r="N953" s="92" t="str">
        <f t="shared" si="14"/>
        <v/>
      </c>
    </row>
    <row r="954" spans="1:14" s="52" customFormat="1" ht="12.75" x14ac:dyDescent="0.2">
      <c r="A954" s="75">
        <v>937</v>
      </c>
      <c r="B954" s="63"/>
      <c r="C954" s="60"/>
      <c r="D954" s="61"/>
      <c r="E954" s="61"/>
      <c r="F954" s="94"/>
      <c r="G954" s="113"/>
      <c r="H954" s="113"/>
      <c r="I954" s="113"/>
      <c r="J954" s="113"/>
      <c r="K954" s="113"/>
      <c r="L954" s="113"/>
      <c r="M954" s="111"/>
      <c r="N954" s="92" t="str">
        <f t="shared" si="14"/>
        <v/>
      </c>
    </row>
    <row r="955" spans="1:14" s="52" customFormat="1" ht="12.75" x14ac:dyDescent="0.2">
      <c r="A955" s="75">
        <v>938</v>
      </c>
      <c r="B955" s="63"/>
      <c r="C955" s="60"/>
      <c r="D955" s="61"/>
      <c r="E955" s="61"/>
      <c r="F955" s="94"/>
      <c r="G955" s="113"/>
      <c r="H955" s="113"/>
      <c r="I955" s="113"/>
      <c r="J955" s="113"/>
      <c r="K955" s="113"/>
      <c r="L955" s="113"/>
      <c r="M955" s="111"/>
      <c r="N955" s="92" t="str">
        <f t="shared" si="14"/>
        <v/>
      </c>
    </row>
    <row r="956" spans="1:14" s="52" customFormat="1" ht="12.75" x14ac:dyDescent="0.2">
      <c r="A956" s="75">
        <v>939</v>
      </c>
      <c r="B956" s="63"/>
      <c r="C956" s="60"/>
      <c r="D956" s="61"/>
      <c r="E956" s="61"/>
      <c r="F956" s="94"/>
      <c r="G956" s="113"/>
      <c r="H956" s="113"/>
      <c r="I956" s="113"/>
      <c r="J956" s="113"/>
      <c r="K956" s="113"/>
      <c r="L956" s="113"/>
      <c r="M956" s="111"/>
      <c r="N956" s="92" t="str">
        <f t="shared" si="14"/>
        <v/>
      </c>
    </row>
    <row r="957" spans="1:14" s="52" customFormat="1" ht="12.75" x14ac:dyDescent="0.2">
      <c r="A957" s="75">
        <v>940</v>
      </c>
      <c r="B957" s="63"/>
      <c r="C957" s="60"/>
      <c r="D957" s="61"/>
      <c r="E957" s="61"/>
      <c r="F957" s="94"/>
      <c r="G957" s="113"/>
      <c r="H957" s="113"/>
      <c r="I957" s="113"/>
      <c r="J957" s="113"/>
      <c r="K957" s="113"/>
      <c r="L957" s="113"/>
      <c r="M957" s="111"/>
      <c r="N957" s="92" t="str">
        <f t="shared" si="14"/>
        <v/>
      </c>
    </row>
    <row r="958" spans="1:14" s="52" customFormat="1" ht="12.75" x14ac:dyDescent="0.2">
      <c r="A958" s="75">
        <v>941</v>
      </c>
      <c r="B958" s="63"/>
      <c r="C958" s="60"/>
      <c r="D958" s="61"/>
      <c r="E958" s="61"/>
      <c r="F958" s="94"/>
      <c r="G958" s="113"/>
      <c r="H958" s="113"/>
      <c r="I958" s="113"/>
      <c r="J958" s="113"/>
      <c r="K958" s="113"/>
      <c r="L958" s="113"/>
      <c r="M958" s="111"/>
      <c r="N958" s="92" t="str">
        <f t="shared" si="14"/>
        <v/>
      </c>
    </row>
    <row r="959" spans="1:14" s="52" customFormat="1" ht="12.75" x14ac:dyDescent="0.2">
      <c r="A959" s="75">
        <v>942</v>
      </c>
      <c r="B959" s="63"/>
      <c r="C959" s="60"/>
      <c r="D959" s="61"/>
      <c r="E959" s="61"/>
      <c r="F959" s="94"/>
      <c r="G959" s="113"/>
      <c r="H959" s="113"/>
      <c r="I959" s="113"/>
      <c r="J959" s="113"/>
      <c r="K959" s="113"/>
      <c r="L959" s="113"/>
      <c r="M959" s="111"/>
      <c r="N959" s="92" t="str">
        <f t="shared" si="14"/>
        <v/>
      </c>
    </row>
    <row r="960" spans="1:14" s="52" customFormat="1" ht="12.75" x14ac:dyDescent="0.2">
      <c r="A960" s="75">
        <v>943</v>
      </c>
      <c r="B960" s="63"/>
      <c r="C960" s="60"/>
      <c r="D960" s="61"/>
      <c r="E960" s="61"/>
      <c r="F960" s="94"/>
      <c r="G960" s="113"/>
      <c r="H960" s="113"/>
      <c r="I960" s="113"/>
      <c r="J960" s="113"/>
      <c r="K960" s="113"/>
      <c r="L960" s="113"/>
      <c r="M960" s="111"/>
      <c r="N960" s="92" t="str">
        <f t="shared" si="14"/>
        <v/>
      </c>
    </row>
    <row r="961" spans="1:14" s="52" customFormat="1" ht="12.75" x14ac:dyDescent="0.2">
      <c r="A961" s="75">
        <v>944</v>
      </c>
      <c r="B961" s="63"/>
      <c r="C961" s="60"/>
      <c r="D961" s="61"/>
      <c r="E961" s="61"/>
      <c r="F961" s="94"/>
      <c r="G961" s="113"/>
      <c r="H961" s="113"/>
      <c r="I961" s="113"/>
      <c r="J961" s="113"/>
      <c r="K961" s="113"/>
      <c r="L961" s="113"/>
      <c r="M961" s="111"/>
      <c r="N961" s="92" t="str">
        <f t="shared" si="14"/>
        <v/>
      </c>
    </row>
    <row r="962" spans="1:14" s="52" customFormat="1" ht="12.75" x14ac:dyDescent="0.2">
      <c r="A962" s="75">
        <v>945</v>
      </c>
      <c r="B962" s="63"/>
      <c r="C962" s="60"/>
      <c r="D962" s="61"/>
      <c r="E962" s="61"/>
      <c r="F962" s="94"/>
      <c r="G962" s="113"/>
      <c r="H962" s="113"/>
      <c r="I962" s="113"/>
      <c r="J962" s="113"/>
      <c r="K962" s="113"/>
      <c r="L962" s="113"/>
      <c r="M962" s="111"/>
      <c r="N962" s="92" t="str">
        <f t="shared" si="14"/>
        <v/>
      </c>
    </row>
    <row r="963" spans="1:14" s="52" customFormat="1" ht="12.75" x14ac:dyDescent="0.2">
      <c r="A963" s="75">
        <v>946</v>
      </c>
      <c r="B963" s="63"/>
      <c r="C963" s="60"/>
      <c r="D963" s="61"/>
      <c r="E963" s="61"/>
      <c r="F963" s="94"/>
      <c r="G963" s="113"/>
      <c r="H963" s="113"/>
      <c r="I963" s="113"/>
      <c r="J963" s="113"/>
      <c r="K963" s="113"/>
      <c r="L963" s="113"/>
      <c r="M963" s="111"/>
      <c r="N963" s="92" t="str">
        <f t="shared" si="14"/>
        <v/>
      </c>
    </row>
    <row r="964" spans="1:14" s="52" customFormat="1" ht="12.75" x14ac:dyDescent="0.2">
      <c r="A964" s="75">
        <v>947</v>
      </c>
      <c r="B964" s="63"/>
      <c r="C964" s="60"/>
      <c r="D964" s="61"/>
      <c r="E964" s="61"/>
      <c r="F964" s="94"/>
      <c r="G964" s="113"/>
      <c r="H964" s="113"/>
      <c r="I964" s="113"/>
      <c r="J964" s="113"/>
      <c r="K964" s="113"/>
      <c r="L964" s="113"/>
      <c r="M964" s="111"/>
      <c r="N964" s="92" t="str">
        <f t="shared" si="14"/>
        <v/>
      </c>
    </row>
    <row r="965" spans="1:14" s="52" customFormat="1" ht="12.75" x14ac:dyDescent="0.2">
      <c r="A965" s="75">
        <v>948</v>
      </c>
      <c r="B965" s="63"/>
      <c r="C965" s="60"/>
      <c r="D965" s="61"/>
      <c r="E965" s="61"/>
      <c r="F965" s="94"/>
      <c r="G965" s="113"/>
      <c r="H965" s="113"/>
      <c r="I965" s="113"/>
      <c r="J965" s="113"/>
      <c r="K965" s="113"/>
      <c r="L965" s="113"/>
      <c r="M965" s="111"/>
      <c r="N965" s="92" t="str">
        <f t="shared" si="14"/>
        <v/>
      </c>
    </row>
    <row r="966" spans="1:14" s="52" customFormat="1" ht="12.75" x14ac:dyDescent="0.2">
      <c r="A966" s="75">
        <v>949</v>
      </c>
      <c r="B966" s="63"/>
      <c r="C966" s="60"/>
      <c r="D966" s="61"/>
      <c r="E966" s="61"/>
      <c r="F966" s="94"/>
      <c r="G966" s="113"/>
      <c r="H966" s="113"/>
      <c r="I966" s="113"/>
      <c r="J966" s="113"/>
      <c r="K966" s="113"/>
      <c r="L966" s="113"/>
      <c r="M966" s="111"/>
      <c r="N966" s="92" t="str">
        <f t="shared" si="14"/>
        <v/>
      </c>
    </row>
    <row r="967" spans="1:14" s="52" customFormat="1" ht="12.75" x14ac:dyDescent="0.2">
      <c r="A967" s="75">
        <v>950</v>
      </c>
      <c r="B967" s="63"/>
      <c r="C967" s="60"/>
      <c r="D967" s="61"/>
      <c r="E967" s="61"/>
      <c r="F967" s="94"/>
      <c r="G967" s="113"/>
      <c r="H967" s="113"/>
      <c r="I967" s="113"/>
      <c r="J967" s="113"/>
      <c r="K967" s="113"/>
      <c r="L967" s="113"/>
      <c r="M967" s="111"/>
      <c r="N967" s="92" t="str">
        <f t="shared" si="14"/>
        <v/>
      </c>
    </row>
    <row r="968" spans="1:14" s="52" customFormat="1" ht="12.75" x14ac:dyDescent="0.2">
      <c r="A968" s="75">
        <v>951</v>
      </c>
      <c r="B968" s="63"/>
      <c r="C968" s="60"/>
      <c r="D968" s="61"/>
      <c r="E968" s="61"/>
      <c r="F968" s="94"/>
      <c r="G968" s="113"/>
      <c r="H968" s="113"/>
      <c r="I968" s="113"/>
      <c r="J968" s="113"/>
      <c r="K968" s="113"/>
      <c r="L968" s="113"/>
      <c r="M968" s="111"/>
      <c r="N968" s="92" t="str">
        <f t="shared" si="14"/>
        <v/>
      </c>
    </row>
    <row r="969" spans="1:14" s="52" customFormat="1" ht="12.75" x14ac:dyDescent="0.2">
      <c r="A969" s="75">
        <v>952</v>
      </c>
      <c r="B969" s="63"/>
      <c r="C969" s="60"/>
      <c r="D969" s="61"/>
      <c r="E969" s="61"/>
      <c r="F969" s="94"/>
      <c r="G969" s="113"/>
      <c r="H969" s="113"/>
      <c r="I969" s="113"/>
      <c r="J969" s="113"/>
      <c r="K969" s="113"/>
      <c r="L969" s="113"/>
      <c r="M969" s="111"/>
      <c r="N969" s="92" t="str">
        <f t="shared" si="14"/>
        <v/>
      </c>
    </row>
    <row r="970" spans="1:14" s="52" customFormat="1" ht="12.75" x14ac:dyDescent="0.2">
      <c r="A970" s="75">
        <v>953</v>
      </c>
      <c r="B970" s="63"/>
      <c r="C970" s="60"/>
      <c r="D970" s="61"/>
      <c r="E970" s="61"/>
      <c r="F970" s="94"/>
      <c r="G970" s="113"/>
      <c r="H970" s="113"/>
      <c r="I970" s="113"/>
      <c r="J970" s="113"/>
      <c r="K970" s="113"/>
      <c r="L970" s="113"/>
      <c r="M970" s="111"/>
      <c r="N970" s="92" t="str">
        <f t="shared" si="14"/>
        <v/>
      </c>
    </row>
    <row r="971" spans="1:14" s="52" customFormat="1" ht="12.75" x14ac:dyDescent="0.2">
      <c r="A971" s="75">
        <v>954</v>
      </c>
      <c r="B971" s="63"/>
      <c r="C971" s="60"/>
      <c r="D971" s="61"/>
      <c r="E971" s="61"/>
      <c r="F971" s="94"/>
      <c r="G971" s="113"/>
      <c r="H971" s="113"/>
      <c r="I971" s="113"/>
      <c r="J971" s="113"/>
      <c r="K971" s="113"/>
      <c r="L971" s="113"/>
      <c r="M971" s="111"/>
      <c r="N971" s="92" t="str">
        <f t="shared" si="14"/>
        <v/>
      </c>
    </row>
    <row r="972" spans="1:14" s="52" customFormat="1" ht="12.75" x14ac:dyDescent="0.2">
      <c r="A972" s="75">
        <v>955</v>
      </c>
      <c r="B972" s="63"/>
      <c r="C972" s="60"/>
      <c r="D972" s="61"/>
      <c r="E972" s="61"/>
      <c r="F972" s="94"/>
      <c r="G972" s="113"/>
      <c r="H972" s="113"/>
      <c r="I972" s="113"/>
      <c r="J972" s="113"/>
      <c r="K972" s="113"/>
      <c r="L972" s="113"/>
      <c r="M972" s="111"/>
      <c r="N972" s="92" t="str">
        <f t="shared" si="14"/>
        <v/>
      </c>
    </row>
    <row r="973" spans="1:14" s="52" customFormat="1" ht="12.75" x14ac:dyDescent="0.2">
      <c r="A973" s="75">
        <v>956</v>
      </c>
      <c r="B973" s="63"/>
      <c r="C973" s="60"/>
      <c r="D973" s="61"/>
      <c r="E973" s="61"/>
      <c r="F973" s="94"/>
      <c r="G973" s="113"/>
      <c r="H973" s="113"/>
      <c r="I973" s="113"/>
      <c r="J973" s="113"/>
      <c r="K973" s="113"/>
      <c r="L973" s="113"/>
      <c r="M973" s="111"/>
      <c r="N973" s="92" t="str">
        <f t="shared" si="14"/>
        <v/>
      </c>
    </row>
    <row r="974" spans="1:14" s="52" customFormat="1" ht="12.75" x14ac:dyDescent="0.2">
      <c r="A974" s="75">
        <v>957</v>
      </c>
      <c r="B974" s="63"/>
      <c r="C974" s="60"/>
      <c r="D974" s="61"/>
      <c r="E974" s="61"/>
      <c r="F974" s="94"/>
      <c r="G974" s="113"/>
      <c r="H974" s="113"/>
      <c r="I974" s="113"/>
      <c r="J974" s="113"/>
      <c r="K974" s="113"/>
      <c r="L974" s="113"/>
      <c r="M974" s="111"/>
      <c r="N974" s="92" t="str">
        <f t="shared" si="14"/>
        <v/>
      </c>
    </row>
    <row r="975" spans="1:14" s="52" customFormat="1" ht="12.75" x14ac:dyDescent="0.2">
      <c r="A975" s="75">
        <v>958</v>
      </c>
      <c r="B975" s="63"/>
      <c r="C975" s="60"/>
      <c r="D975" s="61"/>
      <c r="E975" s="61"/>
      <c r="F975" s="94"/>
      <c r="G975" s="113"/>
      <c r="H975" s="113"/>
      <c r="I975" s="113"/>
      <c r="J975" s="113"/>
      <c r="K975" s="113"/>
      <c r="L975" s="113"/>
      <c r="M975" s="111"/>
      <c r="N975" s="92" t="str">
        <f t="shared" si="14"/>
        <v/>
      </c>
    </row>
    <row r="976" spans="1:14" s="52" customFormat="1" ht="12.75" x14ac:dyDescent="0.2">
      <c r="A976" s="75">
        <v>959</v>
      </c>
      <c r="B976" s="63"/>
      <c r="C976" s="60"/>
      <c r="D976" s="61"/>
      <c r="E976" s="61"/>
      <c r="F976" s="94"/>
      <c r="G976" s="113"/>
      <c r="H976" s="113"/>
      <c r="I976" s="113"/>
      <c r="J976" s="113"/>
      <c r="K976" s="113"/>
      <c r="L976" s="113"/>
      <c r="M976" s="111"/>
      <c r="N976" s="92" t="str">
        <f t="shared" si="14"/>
        <v/>
      </c>
    </row>
    <row r="977" spans="1:14" s="52" customFormat="1" ht="12.75" x14ac:dyDescent="0.2">
      <c r="A977" s="75">
        <v>960</v>
      </c>
      <c r="B977" s="63"/>
      <c r="C977" s="60"/>
      <c r="D977" s="61"/>
      <c r="E977" s="61"/>
      <c r="F977" s="94"/>
      <c r="G977" s="113"/>
      <c r="H977" s="113"/>
      <c r="I977" s="113"/>
      <c r="J977" s="113"/>
      <c r="K977" s="113"/>
      <c r="L977" s="113"/>
      <c r="M977" s="111"/>
      <c r="N977" s="92" t="str">
        <f t="shared" si="14"/>
        <v/>
      </c>
    </row>
    <row r="978" spans="1:14" s="52" customFormat="1" ht="12.75" x14ac:dyDescent="0.2">
      <c r="A978" s="75">
        <v>961</v>
      </c>
      <c r="B978" s="63"/>
      <c r="C978" s="60"/>
      <c r="D978" s="61"/>
      <c r="E978" s="61"/>
      <c r="F978" s="94"/>
      <c r="G978" s="113"/>
      <c r="H978" s="113"/>
      <c r="I978" s="113"/>
      <c r="J978" s="113"/>
      <c r="K978" s="113"/>
      <c r="L978" s="113"/>
      <c r="M978" s="111"/>
      <c r="N978" s="92" t="str">
        <f t="shared" ref="N978:N1009" si="15">IF(B978="","",IF(OR(F978&gt;14,G978&gt;14,H978&gt;14,I978&gt;14,M978&gt;14),"Eligible","Not Eligible"))</f>
        <v/>
      </c>
    </row>
    <row r="979" spans="1:14" s="52" customFormat="1" ht="12.75" x14ac:dyDescent="0.2">
      <c r="A979" s="75">
        <v>962</v>
      </c>
      <c r="B979" s="63"/>
      <c r="C979" s="60"/>
      <c r="D979" s="61"/>
      <c r="E979" s="61"/>
      <c r="F979" s="94"/>
      <c r="G979" s="113"/>
      <c r="H979" s="113"/>
      <c r="I979" s="113"/>
      <c r="J979" s="113"/>
      <c r="K979" s="113"/>
      <c r="L979" s="113"/>
      <c r="M979" s="111"/>
      <c r="N979" s="92" t="str">
        <f t="shared" si="15"/>
        <v/>
      </c>
    </row>
    <row r="980" spans="1:14" s="52" customFormat="1" ht="12.75" x14ac:dyDescent="0.2">
      <c r="A980" s="75">
        <v>963</v>
      </c>
      <c r="B980" s="63"/>
      <c r="C980" s="60"/>
      <c r="D980" s="61"/>
      <c r="E980" s="61"/>
      <c r="F980" s="94"/>
      <c r="G980" s="113"/>
      <c r="H980" s="113"/>
      <c r="I980" s="113"/>
      <c r="J980" s="113"/>
      <c r="K980" s="113"/>
      <c r="L980" s="113"/>
      <c r="M980" s="111"/>
      <c r="N980" s="92" t="str">
        <f t="shared" si="15"/>
        <v/>
      </c>
    </row>
    <row r="981" spans="1:14" s="52" customFormat="1" ht="12.75" x14ac:dyDescent="0.2">
      <c r="A981" s="75">
        <v>964</v>
      </c>
      <c r="B981" s="63"/>
      <c r="C981" s="60"/>
      <c r="D981" s="61"/>
      <c r="E981" s="61"/>
      <c r="F981" s="94"/>
      <c r="G981" s="113"/>
      <c r="H981" s="113"/>
      <c r="I981" s="113"/>
      <c r="J981" s="113"/>
      <c r="K981" s="113"/>
      <c r="L981" s="113"/>
      <c r="M981" s="111"/>
      <c r="N981" s="92" t="str">
        <f t="shared" si="15"/>
        <v/>
      </c>
    </row>
    <row r="982" spans="1:14" s="52" customFormat="1" ht="12.75" x14ac:dyDescent="0.2">
      <c r="A982" s="75">
        <v>965</v>
      </c>
      <c r="B982" s="63"/>
      <c r="C982" s="60"/>
      <c r="D982" s="61"/>
      <c r="E982" s="61"/>
      <c r="F982" s="94"/>
      <c r="G982" s="113"/>
      <c r="H982" s="113"/>
      <c r="I982" s="113"/>
      <c r="J982" s="113"/>
      <c r="K982" s="113"/>
      <c r="L982" s="113"/>
      <c r="M982" s="111"/>
      <c r="N982" s="92" t="str">
        <f t="shared" si="15"/>
        <v/>
      </c>
    </row>
    <row r="983" spans="1:14" s="52" customFormat="1" ht="12.75" x14ac:dyDescent="0.2">
      <c r="A983" s="75">
        <v>966</v>
      </c>
      <c r="B983" s="63"/>
      <c r="C983" s="60"/>
      <c r="D983" s="61"/>
      <c r="E983" s="61"/>
      <c r="F983" s="94"/>
      <c r="G983" s="113"/>
      <c r="H983" s="113"/>
      <c r="I983" s="113"/>
      <c r="J983" s="113"/>
      <c r="K983" s="113"/>
      <c r="L983" s="113"/>
      <c r="M983" s="111"/>
      <c r="N983" s="92" t="str">
        <f t="shared" si="15"/>
        <v/>
      </c>
    </row>
    <row r="984" spans="1:14" s="52" customFormat="1" ht="12.75" x14ac:dyDescent="0.2">
      <c r="A984" s="75">
        <v>967</v>
      </c>
      <c r="B984" s="63"/>
      <c r="C984" s="60"/>
      <c r="D984" s="61"/>
      <c r="E984" s="61"/>
      <c r="F984" s="94"/>
      <c r="G984" s="113"/>
      <c r="H984" s="113"/>
      <c r="I984" s="113"/>
      <c r="J984" s="113"/>
      <c r="K984" s="113"/>
      <c r="L984" s="113"/>
      <c r="M984" s="111"/>
      <c r="N984" s="92" t="str">
        <f t="shared" si="15"/>
        <v/>
      </c>
    </row>
    <row r="985" spans="1:14" s="52" customFormat="1" ht="12.75" x14ac:dyDescent="0.2">
      <c r="A985" s="75">
        <v>968</v>
      </c>
      <c r="B985" s="63"/>
      <c r="C985" s="60"/>
      <c r="D985" s="61"/>
      <c r="E985" s="61"/>
      <c r="F985" s="94"/>
      <c r="G985" s="113"/>
      <c r="H985" s="113"/>
      <c r="I985" s="113"/>
      <c r="J985" s="113"/>
      <c r="K985" s="113"/>
      <c r="L985" s="113"/>
      <c r="M985" s="111"/>
      <c r="N985" s="92" t="str">
        <f t="shared" si="15"/>
        <v/>
      </c>
    </row>
    <row r="986" spans="1:14" s="52" customFormat="1" ht="12.75" x14ac:dyDescent="0.2">
      <c r="A986" s="75">
        <v>969</v>
      </c>
      <c r="B986" s="63"/>
      <c r="C986" s="60"/>
      <c r="D986" s="61"/>
      <c r="E986" s="61"/>
      <c r="F986" s="94"/>
      <c r="G986" s="113"/>
      <c r="H986" s="113"/>
      <c r="I986" s="113"/>
      <c r="J986" s="113"/>
      <c r="K986" s="113"/>
      <c r="L986" s="113"/>
      <c r="M986" s="111"/>
      <c r="N986" s="92" t="str">
        <f t="shared" si="15"/>
        <v/>
      </c>
    </row>
    <row r="987" spans="1:14" s="52" customFormat="1" ht="12.75" x14ac:dyDescent="0.2">
      <c r="A987" s="75">
        <v>970</v>
      </c>
      <c r="B987" s="63"/>
      <c r="C987" s="60"/>
      <c r="D987" s="61"/>
      <c r="E987" s="61"/>
      <c r="F987" s="94"/>
      <c r="G987" s="113"/>
      <c r="H987" s="113"/>
      <c r="I987" s="113"/>
      <c r="J987" s="113"/>
      <c r="K987" s="113"/>
      <c r="L987" s="113"/>
      <c r="M987" s="111"/>
      <c r="N987" s="92" t="str">
        <f t="shared" si="15"/>
        <v/>
      </c>
    </row>
    <row r="988" spans="1:14" s="52" customFormat="1" ht="12.75" x14ac:dyDescent="0.2">
      <c r="A988" s="75">
        <v>971</v>
      </c>
      <c r="B988" s="63"/>
      <c r="C988" s="60"/>
      <c r="D988" s="61"/>
      <c r="E988" s="61"/>
      <c r="F988" s="94"/>
      <c r="G988" s="113"/>
      <c r="H988" s="113"/>
      <c r="I988" s="113"/>
      <c r="J988" s="113"/>
      <c r="K988" s="113"/>
      <c r="L988" s="113"/>
      <c r="M988" s="111"/>
      <c r="N988" s="92" t="str">
        <f t="shared" si="15"/>
        <v/>
      </c>
    </row>
    <row r="989" spans="1:14" s="52" customFormat="1" ht="12.75" x14ac:dyDescent="0.2">
      <c r="A989" s="75">
        <v>972</v>
      </c>
      <c r="B989" s="63"/>
      <c r="C989" s="60"/>
      <c r="D989" s="61"/>
      <c r="E989" s="61"/>
      <c r="F989" s="94"/>
      <c r="G989" s="113"/>
      <c r="H989" s="113"/>
      <c r="I989" s="113"/>
      <c r="J989" s="113"/>
      <c r="K989" s="113"/>
      <c r="L989" s="113"/>
      <c r="M989" s="111"/>
      <c r="N989" s="92" t="str">
        <f t="shared" si="15"/>
        <v/>
      </c>
    </row>
    <row r="990" spans="1:14" s="52" customFormat="1" ht="12.75" x14ac:dyDescent="0.2">
      <c r="A990" s="75">
        <v>973</v>
      </c>
      <c r="B990" s="63"/>
      <c r="C990" s="60"/>
      <c r="D990" s="61"/>
      <c r="E990" s="61"/>
      <c r="F990" s="94"/>
      <c r="G990" s="113"/>
      <c r="H990" s="113"/>
      <c r="I990" s="113"/>
      <c r="J990" s="113"/>
      <c r="K990" s="113"/>
      <c r="L990" s="113"/>
      <c r="M990" s="111"/>
      <c r="N990" s="92" t="str">
        <f t="shared" si="15"/>
        <v/>
      </c>
    </row>
    <row r="991" spans="1:14" s="52" customFormat="1" ht="12.75" x14ac:dyDescent="0.2">
      <c r="A991" s="75">
        <v>974</v>
      </c>
      <c r="B991" s="63"/>
      <c r="C991" s="60"/>
      <c r="D991" s="61"/>
      <c r="E991" s="61"/>
      <c r="F991" s="94"/>
      <c r="G991" s="113"/>
      <c r="H991" s="113"/>
      <c r="I991" s="113"/>
      <c r="J991" s="113"/>
      <c r="K991" s="113"/>
      <c r="L991" s="113"/>
      <c r="M991" s="111"/>
      <c r="N991" s="92" t="str">
        <f t="shared" si="15"/>
        <v/>
      </c>
    </row>
    <row r="992" spans="1:14" s="52" customFormat="1" ht="12.75" x14ac:dyDescent="0.2">
      <c r="A992" s="75">
        <v>975</v>
      </c>
      <c r="B992" s="63"/>
      <c r="C992" s="60"/>
      <c r="D992" s="61"/>
      <c r="E992" s="61"/>
      <c r="F992" s="94"/>
      <c r="G992" s="113"/>
      <c r="H992" s="113"/>
      <c r="I992" s="113"/>
      <c r="J992" s="113"/>
      <c r="K992" s="113"/>
      <c r="L992" s="113"/>
      <c r="M992" s="111"/>
      <c r="N992" s="92" t="str">
        <f t="shared" si="15"/>
        <v/>
      </c>
    </row>
    <row r="993" spans="1:14" s="52" customFormat="1" ht="12.75" x14ac:dyDescent="0.2">
      <c r="A993" s="75">
        <v>976</v>
      </c>
      <c r="B993" s="63"/>
      <c r="C993" s="60"/>
      <c r="D993" s="61"/>
      <c r="E993" s="61"/>
      <c r="F993" s="94"/>
      <c r="G993" s="113"/>
      <c r="H993" s="113"/>
      <c r="I993" s="113"/>
      <c r="J993" s="113"/>
      <c r="K993" s="113"/>
      <c r="L993" s="113"/>
      <c r="M993" s="111"/>
      <c r="N993" s="92" t="str">
        <f t="shared" si="15"/>
        <v/>
      </c>
    </row>
    <row r="994" spans="1:14" s="52" customFormat="1" ht="12.75" x14ac:dyDescent="0.2">
      <c r="A994" s="75">
        <v>977</v>
      </c>
      <c r="B994" s="63"/>
      <c r="C994" s="60"/>
      <c r="D994" s="61"/>
      <c r="E994" s="61"/>
      <c r="F994" s="94"/>
      <c r="G994" s="113"/>
      <c r="H994" s="113"/>
      <c r="I994" s="113"/>
      <c r="J994" s="113"/>
      <c r="K994" s="113"/>
      <c r="L994" s="113"/>
      <c r="M994" s="111"/>
      <c r="N994" s="92" t="str">
        <f t="shared" si="15"/>
        <v/>
      </c>
    </row>
    <row r="995" spans="1:14" s="52" customFormat="1" ht="12.75" x14ac:dyDescent="0.2">
      <c r="A995" s="75">
        <v>978</v>
      </c>
      <c r="B995" s="63"/>
      <c r="C995" s="60"/>
      <c r="D995" s="61"/>
      <c r="E995" s="61"/>
      <c r="F995" s="94"/>
      <c r="G995" s="113"/>
      <c r="H995" s="113"/>
      <c r="I995" s="113"/>
      <c r="J995" s="113"/>
      <c r="K995" s="113"/>
      <c r="L995" s="113"/>
      <c r="M995" s="111"/>
      <c r="N995" s="92" t="str">
        <f t="shared" si="15"/>
        <v/>
      </c>
    </row>
    <row r="996" spans="1:14" s="52" customFormat="1" ht="12.75" x14ac:dyDescent="0.2">
      <c r="A996" s="75">
        <v>979</v>
      </c>
      <c r="B996" s="63"/>
      <c r="C996" s="60"/>
      <c r="D996" s="61"/>
      <c r="E996" s="61"/>
      <c r="F996" s="94"/>
      <c r="G996" s="113"/>
      <c r="H996" s="113"/>
      <c r="I996" s="113"/>
      <c r="J996" s="113"/>
      <c r="K996" s="113"/>
      <c r="L996" s="113"/>
      <c r="M996" s="111"/>
      <c r="N996" s="92" t="str">
        <f t="shared" si="15"/>
        <v/>
      </c>
    </row>
    <row r="997" spans="1:14" s="52" customFormat="1" ht="12.75" x14ac:dyDescent="0.2">
      <c r="A997" s="75">
        <v>980</v>
      </c>
      <c r="B997" s="63"/>
      <c r="C997" s="60"/>
      <c r="D997" s="61"/>
      <c r="E997" s="61"/>
      <c r="F997" s="94"/>
      <c r="G997" s="113"/>
      <c r="H997" s="113"/>
      <c r="I997" s="113"/>
      <c r="J997" s="113"/>
      <c r="K997" s="113"/>
      <c r="L997" s="113"/>
      <c r="M997" s="111"/>
      <c r="N997" s="92" t="str">
        <f t="shared" si="15"/>
        <v/>
      </c>
    </row>
    <row r="998" spans="1:14" s="52" customFormat="1" ht="12.75" x14ac:dyDescent="0.2">
      <c r="A998" s="75">
        <v>981</v>
      </c>
      <c r="B998" s="63"/>
      <c r="C998" s="60"/>
      <c r="D998" s="61"/>
      <c r="E998" s="61"/>
      <c r="F998" s="94"/>
      <c r="G998" s="113"/>
      <c r="H998" s="113"/>
      <c r="I998" s="113"/>
      <c r="J998" s="113"/>
      <c r="K998" s="113"/>
      <c r="L998" s="113"/>
      <c r="M998" s="111"/>
      <c r="N998" s="92" t="str">
        <f t="shared" si="15"/>
        <v/>
      </c>
    </row>
    <row r="999" spans="1:14" s="52" customFormat="1" ht="12.75" x14ac:dyDescent="0.2">
      <c r="A999" s="75">
        <v>982</v>
      </c>
      <c r="B999" s="63"/>
      <c r="C999" s="60"/>
      <c r="D999" s="61"/>
      <c r="E999" s="61"/>
      <c r="F999" s="94"/>
      <c r="G999" s="113"/>
      <c r="H999" s="113"/>
      <c r="I999" s="113"/>
      <c r="J999" s="113"/>
      <c r="K999" s="113"/>
      <c r="L999" s="113"/>
      <c r="M999" s="111"/>
      <c r="N999" s="92" t="str">
        <f t="shared" si="15"/>
        <v/>
      </c>
    </row>
    <row r="1000" spans="1:14" s="52" customFormat="1" ht="12.75" x14ac:dyDescent="0.2">
      <c r="A1000" s="75">
        <v>983</v>
      </c>
      <c r="B1000" s="63"/>
      <c r="C1000" s="60"/>
      <c r="D1000" s="61"/>
      <c r="E1000" s="61"/>
      <c r="F1000" s="94"/>
      <c r="G1000" s="113"/>
      <c r="H1000" s="113"/>
      <c r="I1000" s="113"/>
      <c r="J1000" s="113"/>
      <c r="K1000" s="113"/>
      <c r="L1000" s="113"/>
      <c r="M1000" s="111"/>
      <c r="N1000" s="92" t="str">
        <f t="shared" si="15"/>
        <v/>
      </c>
    </row>
    <row r="1001" spans="1:14" s="52" customFormat="1" ht="12.75" x14ac:dyDescent="0.2">
      <c r="A1001" s="75">
        <v>984</v>
      </c>
      <c r="B1001" s="63"/>
      <c r="C1001" s="60"/>
      <c r="D1001" s="61"/>
      <c r="E1001" s="61"/>
      <c r="F1001" s="94"/>
      <c r="G1001" s="113"/>
      <c r="H1001" s="113"/>
      <c r="I1001" s="113"/>
      <c r="J1001" s="113"/>
      <c r="K1001" s="113"/>
      <c r="L1001" s="113"/>
      <c r="M1001" s="111"/>
      <c r="N1001" s="92" t="str">
        <f t="shared" si="15"/>
        <v/>
      </c>
    </row>
    <row r="1002" spans="1:14" s="52" customFormat="1" ht="12.75" x14ac:dyDescent="0.2">
      <c r="A1002" s="75">
        <v>985</v>
      </c>
      <c r="B1002" s="63"/>
      <c r="C1002" s="60"/>
      <c r="D1002" s="61"/>
      <c r="E1002" s="61"/>
      <c r="F1002" s="94"/>
      <c r="G1002" s="113"/>
      <c r="H1002" s="113"/>
      <c r="I1002" s="113"/>
      <c r="J1002" s="113"/>
      <c r="K1002" s="113"/>
      <c r="L1002" s="113"/>
      <c r="M1002" s="111"/>
      <c r="N1002" s="92" t="str">
        <f t="shared" si="15"/>
        <v/>
      </c>
    </row>
    <row r="1003" spans="1:14" s="52" customFormat="1" ht="12.75" x14ac:dyDescent="0.2">
      <c r="A1003" s="75">
        <v>986</v>
      </c>
      <c r="B1003" s="63"/>
      <c r="C1003" s="60"/>
      <c r="D1003" s="61"/>
      <c r="E1003" s="61"/>
      <c r="F1003" s="94"/>
      <c r="G1003" s="113"/>
      <c r="H1003" s="113"/>
      <c r="I1003" s="113"/>
      <c r="J1003" s="113"/>
      <c r="K1003" s="113"/>
      <c r="L1003" s="113"/>
      <c r="M1003" s="111"/>
      <c r="N1003" s="92" t="str">
        <f t="shared" si="15"/>
        <v/>
      </c>
    </row>
    <row r="1004" spans="1:14" s="52" customFormat="1" ht="12.75" x14ac:dyDescent="0.2">
      <c r="A1004" s="75">
        <v>987</v>
      </c>
      <c r="B1004" s="63"/>
      <c r="C1004" s="60"/>
      <c r="D1004" s="61"/>
      <c r="E1004" s="61"/>
      <c r="F1004" s="94"/>
      <c r="G1004" s="113"/>
      <c r="H1004" s="113"/>
      <c r="I1004" s="113"/>
      <c r="J1004" s="113"/>
      <c r="K1004" s="113"/>
      <c r="L1004" s="113"/>
      <c r="M1004" s="111"/>
      <c r="N1004" s="92" t="str">
        <f t="shared" si="15"/>
        <v/>
      </c>
    </row>
    <row r="1005" spans="1:14" s="52" customFormat="1" ht="12.75" x14ac:dyDescent="0.2">
      <c r="A1005" s="75">
        <v>988</v>
      </c>
      <c r="B1005" s="63"/>
      <c r="C1005" s="60"/>
      <c r="D1005" s="61"/>
      <c r="E1005" s="61"/>
      <c r="F1005" s="94"/>
      <c r="G1005" s="113"/>
      <c r="H1005" s="113"/>
      <c r="I1005" s="113"/>
      <c r="J1005" s="113"/>
      <c r="K1005" s="113"/>
      <c r="L1005" s="113"/>
      <c r="M1005" s="111"/>
      <c r="N1005" s="92" t="str">
        <f t="shared" si="15"/>
        <v/>
      </c>
    </row>
    <row r="1006" spans="1:14" s="52" customFormat="1" ht="12.75" x14ac:dyDescent="0.2">
      <c r="A1006" s="75">
        <v>989</v>
      </c>
      <c r="B1006" s="63"/>
      <c r="C1006" s="60"/>
      <c r="D1006" s="61"/>
      <c r="E1006" s="61"/>
      <c r="F1006" s="94"/>
      <c r="G1006" s="113"/>
      <c r="H1006" s="113"/>
      <c r="I1006" s="113"/>
      <c r="J1006" s="113"/>
      <c r="K1006" s="113"/>
      <c r="L1006" s="113"/>
      <c r="M1006" s="111"/>
      <c r="N1006" s="92" t="str">
        <f t="shared" si="15"/>
        <v/>
      </c>
    </row>
    <row r="1007" spans="1:14" s="52" customFormat="1" ht="12.75" x14ac:dyDescent="0.2">
      <c r="A1007" s="75">
        <v>990</v>
      </c>
      <c r="B1007" s="63"/>
      <c r="C1007" s="60"/>
      <c r="D1007" s="61"/>
      <c r="E1007" s="61"/>
      <c r="F1007" s="94"/>
      <c r="G1007" s="113"/>
      <c r="H1007" s="113"/>
      <c r="I1007" s="113"/>
      <c r="J1007" s="113"/>
      <c r="K1007" s="113"/>
      <c r="L1007" s="113"/>
      <c r="M1007" s="111"/>
      <c r="N1007" s="92" t="str">
        <f t="shared" si="15"/>
        <v/>
      </c>
    </row>
    <row r="1008" spans="1:14" s="52" customFormat="1" ht="12.75" x14ac:dyDescent="0.2">
      <c r="A1008" s="75">
        <v>991</v>
      </c>
      <c r="B1008" s="63"/>
      <c r="C1008" s="60"/>
      <c r="D1008" s="61"/>
      <c r="E1008" s="61"/>
      <c r="F1008" s="94"/>
      <c r="G1008" s="113"/>
      <c r="H1008" s="113"/>
      <c r="I1008" s="113"/>
      <c r="J1008" s="113"/>
      <c r="K1008" s="113"/>
      <c r="L1008" s="113"/>
      <c r="M1008" s="111"/>
      <c r="N1008" s="92" t="str">
        <f t="shared" si="15"/>
        <v/>
      </c>
    </row>
    <row r="1009" spans="1:14" s="52" customFormat="1" ht="13.5" thickBot="1" x14ac:dyDescent="0.25">
      <c r="A1009" s="76">
        <v>992</v>
      </c>
      <c r="B1009" s="66"/>
      <c r="C1009" s="67"/>
      <c r="D1009" s="68"/>
      <c r="E1009" s="68"/>
      <c r="F1009" s="95"/>
      <c r="G1009" s="114"/>
      <c r="H1009" s="114"/>
      <c r="I1009" s="114"/>
      <c r="J1009" s="114"/>
      <c r="K1009" s="114"/>
      <c r="L1009" s="114"/>
      <c r="M1009" s="112"/>
      <c r="N1009" s="93" t="str">
        <f t="shared" si="15"/>
        <v/>
      </c>
    </row>
    <row r="1010" spans="1:14" s="52" customFormat="1" ht="12.75" thickTop="1" x14ac:dyDescent="0.2">
      <c r="A1010" s="54"/>
      <c r="B1010" s="64"/>
      <c r="C1010" s="55"/>
      <c r="N1010" s="88"/>
    </row>
  </sheetData>
  <mergeCells count="38">
    <mergeCell ref="I13:L13"/>
    <mergeCell ref="A15:N15"/>
    <mergeCell ref="E4:H4"/>
    <mergeCell ref="I5:L5"/>
    <mergeCell ref="I6:L6"/>
    <mergeCell ref="I7:L7"/>
    <mergeCell ref="I8:L8"/>
    <mergeCell ref="I9:L9"/>
    <mergeCell ref="B9:C9"/>
    <mergeCell ref="D8:H8"/>
    <mergeCell ref="I10:L10"/>
    <mergeCell ref="I11:L11"/>
    <mergeCell ref="I12:L12"/>
    <mergeCell ref="D16:D17"/>
    <mergeCell ref="E16:E17"/>
    <mergeCell ref="D10:H10"/>
    <mergeCell ref="B11:C11"/>
    <mergeCell ref="B13:C13"/>
    <mergeCell ref="D13:H13"/>
    <mergeCell ref="D11:H11"/>
    <mergeCell ref="B12:C12"/>
    <mergeCell ref="D12:H12"/>
    <mergeCell ref="A2:N2"/>
    <mergeCell ref="A16:A17"/>
    <mergeCell ref="F16:M16"/>
    <mergeCell ref="D14:H14"/>
    <mergeCell ref="B16:B17"/>
    <mergeCell ref="C16:C17"/>
    <mergeCell ref="N16:N17"/>
    <mergeCell ref="B5:C5"/>
    <mergeCell ref="D5:H5"/>
    <mergeCell ref="B6:C6"/>
    <mergeCell ref="D6:H6"/>
    <mergeCell ref="B7:C7"/>
    <mergeCell ref="D7:H7"/>
    <mergeCell ref="B8:C8"/>
    <mergeCell ref="D9:H9"/>
    <mergeCell ref="B10:C10"/>
  </mergeCells>
  <dataValidations count="6">
    <dataValidation operator="lessThanOrEqual" allowBlank="1" showInputMessage="1" showErrorMessage="1" errorTitle="Invalid Number" error="See Chapter PI 35.  Any individual pupil is limited to 270 minutes per day, Therefore, no single class may be longer than 270 minutes." sqref="N18 F17"/>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E18:E1009">
      <formula1>"A,C"</formula1>
    </dataValidation>
    <dataValidation type="list" allowBlank="1" showInputMessage="1" showErrorMessage="1" errorTitle="Incorrect Entry" error="Unacceptable Entry.  " sqref="C18:C1009">
      <formula1>"4K,5K,1,2,3,4,5,6,7,8"</formula1>
    </dataValidation>
    <dataValidation type="whole" operator="lessThanOrEqual" allowBlank="1" showInputMessage="1" showErrorMessage="1" errorTitle="Invalid Number" error="See Chapter PI 35.  Any individual pupil is limited to 270 minutes per day, Therefore, no single class may be longer than 270 minutes." sqref="N19:N1009">
      <formula1>270</formula1>
    </dataValidation>
    <dataValidation type="list" allowBlank="1" showInputMessage="1" showErrorMessage="1" sqref="F18:M1009">
      <formula1>"X,x"</formula1>
    </dataValidation>
    <dataValidation type="list"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4-15 school year." sqref="D18:D1009">
      <formula1>"A,C"</formula1>
    </dataValidation>
  </dataValidations>
  <printOptions gridLinesSet="0"/>
  <pageMargins left="0.4" right="0.4" top="0.6" bottom="0.53" header="0.35" footer="0.2"/>
  <pageSetup scale="98" fitToHeight="50" orientation="landscape" horizontalDpi="180" verticalDpi="180" r:id="rId1"/>
  <headerFooter alignWithMargins="0">
    <oddHeader>&amp;LPI-PCP-109&amp;RPage 6</oddHeader>
    <oddFooter>&amp;L&amp;8*Eligibility categories: C=Choice pupil on prior 2nd Friday of January count, A=First accepted into choice program at your school for following September, Blank=Non Choice student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Normal="100" workbookViewId="0">
      <selection activeCell="B8" sqref="B8:C8"/>
    </sheetView>
  </sheetViews>
  <sheetFormatPr defaultColWidth="9.140625" defaultRowHeight="12" x14ac:dyDescent="0.2"/>
  <cols>
    <col min="1" max="1" width="3.5703125" style="122" bestFit="1" customWidth="1"/>
    <col min="2" max="2" width="17.140625" style="131" customWidth="1"/>
    <col min="3" max="3" width="27.7109375" style="132" customWidth="1"/>
    <col min="4" max="4" width="7.28515625" style="130" customWidth="1"/>
    <col min="5" max="5" width="8.5703125" style="130" customWidth="1"/>
    <col min="6" max="6" width="10.140625" style="130" customWidth="1"/>
    <col min="7" max="7" width="7.28515625" style="130" customWidth="1"/>
    <col min="8" max="8" width="9.140625" style="130"/>
    <col min="9" max="16384" width="9.140625" style="134"/>
  </cols>
  <sheetData>
    <row r="1" spans="1:8" x14ac:dyDescent="0.2">
      <c r="A1" s="364" t="str">
        <f>IF(ISBLANK(Cover!A5),"Please Enter School Name on Cover Page",(Cover!A5))</f>
        <v>Please Enter School Name on Cover Page</v>
      </c>
      <c r="B1" s="364"/>
      <c r="C1" s="364"/>
      <c r="D1" s="364"/>
      <c r="E1" s="364"/>
      <c r="F1" s="364"/>
      <c r="G1" s="364"/>
    </row>
    <row r="2" spans="1:8" x14ac:dyDescent="0.2">
      <c r="A2" s="365" t="s">
        <v>84</v>
      </c>
      <c r="B2" s="365"/>
      <c r="C2" s="365"/>
      <c r="D2" s="365"/>
      <c r="E2" s="365"/>
      <c r="F2" s="365"/>
      <c r="G2" s="365"/>
    </row>
    <row r="3" spans="1:8" ht="3" customHeight="1" thickBot="1" x14ac:dyDescent="0.25">
      <c r="A3" s="157"/>
      <c r="B3" s="157"/>
      <c r="C3" s="157"/>
      <c r="D3" s="157"/>
      <c r="E3" s="157"/>
      <c r="F3" s="157"/>
      <c r="G3" s="157"/>
    </row>
    <row r="4" spans="1:8" ht="13.9" customHeight="1" thickTop="1" thickBot="1" x14ac:dyDescent="0.25">
      <c r="A4" s="158"/>
      <c r="B4" s="151"/>
      <c r="C4" s="372" t="s">
        <v>85</v>
      </c>
      <c r="D4" s="372"/>
      <c r="E4" s="372"/>
      <c r="F4" s="151"/>
      <c r="G4" s="151"/>
    </row>
    <row r="5" spans="1:8" ht="87" customHeight="1" thickTop="1" thickBot="1" x14ac:dyDescent="0.25">
      <c r="A5" s="379" t="s">
        <v>530</v>
      </c>
      <c r="B5" s="379"/>
      <c r="C5" s="379"/>
      <c r="D5" s="379"/>
      <c r="E5" s="379"/>
      <c r="F5" s="379"/>
      <c r="G5" s="379"/>
    </row>
    <row r="6" spans="1:8" ht="13.9" customHeight="1" thickTop="1" x14ac:dyDescent="0.2">
      <c r="A6" s="158"/>
      <c r="B6" s="151"/>
      <c r="C6" s="372" t="s">
        <v>529</v>
      </c>
      <c r="D6" s="372"/>
      <c r="E6" s="372"/>
      <c r="F6" s="151"/>
      <c r="G6" s="151"/>
    </row>
    <row r="7" spans="1:8" s="148" customFormat="1" ht="26.45" customHeight="1" x14ac:dyDescent="0.2">
      <c r="A7" s="159"/>
      <c r="B7" s="366" t="s">
        <v>73</v>
      </c>
      <c r="C7" s="367"/>
      <c r="D7" s="368" t="s">
        <v>92</v>
      </c>
      <c r="E7" s="369"/>
      <c r="F7" s="369"/>
      <c r="G7" s="369"/>
      <c r="H7" s="147"/>
    </row>
    <row r="8" spans="1:8" s="150" customFormat="1" ht="15" customHeight="1" x14ac:dyDescent="0.2">
      <c r="A8" s="160">
        <v>1</v>
      </c>
      <c r="B8" s="356"/>
      <c r="C8" s="357"/>
      <c r="D8" s="370"/>
      <c r="E8" s="371"/>
      <c r="F8" s="371"/>
      <c r="G8" s="371"/>
      <c r="H8" s="149"/>
    </row>
    <row r="9" spans="1:8" s="150" customFormat="1" ht="15" customHeight="1" x14ac:dyDescent="0.2">
      <c r="A9" s="160">
        <v>2</v>
      </c>
      <c r="B9" s="356"/>
      <c r="C9" s="357"/>
      <c r="D9" s="370"/>
      <c r="E9" s="371"/>
      <c r="F9" s="371"/>
      <c r="G9" s="371"/>
      <c r="H9" s="149"/>
    </row>
    <row r="10" spans="1:8" s="150" customFormat="1" ht="15" customHeight="1" x14ac:dyDescent="0.2">
      <c r="A10" s="160">
        <v>3</v>
      </c>
      <c r="B10" s="356"/>
      <c r="C10" s="357"/>
      <c r="D10" s="370"/>
      <c r="E10" s="371"/>
      <c r="F10" s="371"/>
      <c r="G10" s="371"/>
      <c r="H10" s="149"/>
    </row>
    <row r="11" spans="1:8" s="150" customFormat="1" ht="15" customHeight="1" x14ac:dyDescent="0.2">
      <c r="A11" s="160">
        <v>4</v>
      </c>
      <c r="B11" s="356"/>
      <c r="C11" s="357"/>
      <c r="D11" s="370"/>
      <c r="E11" s="371"/>
      <c r="F11" s="371"/>
      <c r="G11" s="371"/>
      <c r="H11" s="149"/>
    </row>
    <row r="12" spans="1:8" s="150" customFormat="1" ht="15" customHeight="1" x14ac:dyDescent="0.2">
      <c r="A12" s="160">
        <v>5</v>
      </c>
      <c r="B12" s="356"/>
      <c r="C12" s="357"/>
      <c r="D12" s="370"/>
      <c r="E12" s="371"/>
      <c r="F12" s="371"/>
      <c r="G12" s="371"/>
      <c r="H12" s="149"/>
    </row>
    <row r="13" spans="1:8" s="150" customFormat="1" ht="15" customHeight="1" x14ac:dyDescent="0.2">
      <c r="A13" s="160">
        <v>6</v>
      </c>
      <c r="B13" s="356"/>
      <c r="C13" s="357"/>
      <c r="D13" s="370"/>
      <c r="E13" s="371"/>
      <c r="F13" s="371"/>
      <c r="G13" s="371"/>
      <c r="H13" s="149"/>
    </row>
    <row r="14" spans="1:8" s="150" customFormat="1" ht="15" customHeight="1" x14ac:dyDescent="0.2">
      <c r="A14" s="160">
        <v>7</v>
      </c>
      <c r="B14" s="356"/>
      <c r="C14" s="357"/>
      <c r="D14" s="370"/>
      <c r="E14" s="371"/>
      <c r="F14" s="371"/>
      <c r="G14" s="371"/>
      <c r="H14" s="149"/>
    </row>
    <row r="15" spans="1:8" s="150" customFormat="1" ht="15" customHeight="1" thickBot="1" x14ac:dyDescent="0.25">
      <c r="A15" s="161">
        <v>8</v>
      </c>
      <c r="B15" s="377"/>
      <c r="C15" s="378"/>
      <c r="D15" s="375"/>
      <c r="E15" s="376"/>
      <c r="F15" s="376"/>
      <c r="G15" s="376"/>
      <c r="H15" s="149"/>
    </row>
    <row r="16" spans="1:8" s="164" customFormat="1" ht="15" customHeight="1" thickBot="1" x14ac:dyDescent="0.25">
      <c r="A16" s="163">
        <v>9</v>
      </c>
      <c r="B16" s="165" t="s">
        <v>86</v>
      </c>
      <c r="C16" s="166"/>
      <c r="D16" s="373">
        <f>SUM(D8:G15)</f>
        <v>0</v>
      </c>
      <c r="E16" s="374"/>
      <c r="F16" s="374"/>
      <c r="G16" s="374"/>
      <c r="H16" s="162"/>
    </row>
    <row r="17" ht="12.75" thickTop="1" x14ac:dyDescent="0.2"/>
  </sheetData>
  <sheetProtection algorithmName="SHA-512" hashValue="E+5xjFENtY/akYvxrLgS7WU37aJrh2RrONAo5OFDsLJ5tWyaqjPvbgWPBrEc/8pyOxw0Eq203ENqW/oUHb63xA==" saltValue="HoCrJM0p/YQWpeodF9NWyA==" spinCount="100000" sheet="1" objects="1" scenarios="1"/>
  <mergeCells count="24">
    <mergeCell ref="B12:C12"/>
    <mergeCell ref="C4:E4"/>
    <mergeCell ref="A5:G5"/>
    <mergeCell ref="D9:G9"/>
    <mergeCell ref="D10:G10"/>
    <mergeCell ref="D11:G11"/>
    <mergeCell ref="D12:G12"/>
    <mergeCell ref="B9:C9"/>
    <mergeCell ref="B10:C10"/>
    <mergeCell ref="B11:C11"/>
    <mergeCell ref="D16:G16"/>
    <mergeCell ref="D13:G13"/>
    <mergeCell ref="D14:G14"/>
    <mergeCell ref="D15:G15"/>
    <mergeCell ref="B13:C13"/>
    <mergeCell ref="B14:C14"/>
    <mergeCell ref="B15:C15"/>
    <mergeCell ref="A1:G1"/>
    <mergeCell ref="A2:G2"/>
    <mergeCell ref="B7:C7"/>
    <mergeCell ref="B8:C8"/>
    <mergeCell ref="D7:G7"/>
    <mergeCell ref="D8:G8"/>
    <mergeCell ref="C6:E6"/>
  </mergeCells>
  <printOptions gridLinesSet="0"/>
  <pageMargins left="0.4" right="0.4" top="0.6" bottom="0.53" header="0.35" footer="0.2"/>
  <pageSetup fitToHeight="50" orientation="portrait" horizontalDpi="180" verticalDpi="180" r:id="rId1"/>
  <headerFooter alignWithMargins="0">
    <oddHeader>&amp;LPI-PCP-109&amp;RPage 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07"/>
  <sheetViews>
    <sheetView topLeftCell="A22" workbookViewId="0">
      <selection activeCell="A7" sqref="A7"/>
    </sheetView>
  </sheetViews>
  <sheetFormatPr defaultRowHeight="12" x14ac:dyDescent="0.2"/>
  <cols>
    <col min="1" max="1" width="25.7109375" style="134" customWidth="1"/>
    <col min="2" max="2" width="20" style="134" bestFit="1" customWidth="1"/>
    <col min="3" max="3" width="23" style="134" bestFit="1" customWidth="1"/>
    <col min="4" max="5" width="11.140625" style="134" hidden="1" customWidth="1"/>
    <col min="6" max="6" width="11.7109375" style="134" hidden="1" customWidth="1"/>
    <col min="7" max="7" width="9.140625" style="134" hidden="1" customWidth="1"/>
    <col min="8" max="8" width="25.7109375" style="134" hidden="1" customWidth="1"/>
    <col min="9" max="16384" width="9.140625" style="134"/>
  </cols>
  <sheetData>
    <row r="1" spans="1:13" ht="15.75" customHeight="1" x14ac:dyDescent="0.2">
      <c r="A1" s="381" t="str">
        <f>IF(ISBLANK(Cover!A5),"Please Enter School Name on Cover Page",(Cover!A5))</f>
        <v>Please Enter School Name on Cover Page</v>
      </c>
      <c r="B1" s="381"/>
      <c r="C1" s="381"/>
    </row>
    <row r="2" spans="1:13" ht="16.5" customHeight="1" thickBot="1" x14ac:dyDescent="0.25">
      <c r="A2" s="381" t="s">
        <v>531</v>
      </c>
      <c r="B2" s="381"/>
      <c r="C2" s="381"/>
    </row>
    <row r="3" spans="1:13" ht="15.75" customHeight="1" x14ac:dyDescent="0.2">
      <c r="C3" s="229" t="s">
        <v>98</v>
      </c>
      <c r="D3" s="204"/>
    </row>
    <row r="4" spans="1:13" ht="20.25" customHeight="1" thickBot="1" x14ac:dyDescent="0.25">
      <c r="A4" s="380" t="s">
        <v>97</v>
      </c>
      <c r="B4" s="380"/>
      <c r="C4" s="231" t="str">
        <f>IF(SUM($D$1307:$F$1307)&gt;0,"ERROR WARNING!!","")</f>
        <v/>
      </c>
    </row>
    <row r="5" spans="1:13" s="122" customFormat="1" ht="15.75" customHeight="1" x14ac:dyDescent="0.2">
      <c r="B5" s="220"/>
      <c r="H5" s="178" t="s">
        <v>99</v>
      </c>
      <c r="I5" s="177"/>
      <c r="J5" s="177"/>
      <c r="K5" s="177"/>
      <c r="L5" s="177"/>
      <c r="M5" s="177"/>
    </row>
    <row r="6" spans="1:13" s="122" customFormat="1" ht="33.75" customHeight="1" x14ac:dyDescent="0.2">
      <c r="A6" s="224" t="s">
        <v>544</v>
      </c>
      <c r="B6" s="224" t="s">
        <v>545</v>
      </c>
      <c r="C6" s="224" t="s">
        <v>552</v>
      </c>
      <c r="D6" s="219" t="s">
        <v>100</v>
      </c>
      <c r="E6" s="219" t="s">
        <v>101</v>
      </c>
      <c r="F6" s="219" t="s">
        <v>102</v>
      </c>
      <c r="H6" s="199" t="s">
        <v>103</v>
      </c>
      <c r="I6" s="177"/>
      <c r="J6" s="177"/>
      <c r="K6" s="177"/>
      <c r="L6" s="177"/>
      <c r="M6" s="177"/>
    </row>
    <row r="7" spans="1:13" s="122" customFormat="1" ht="12" customHeight="1" x14ac:dyDescent="0.2">
      <c r="A7" s="223"/>
      <c r="B7" s="181"/>
      <c r="C7" s="235" t="str">
        <f>IF(F7=1," District,","")&amp;IF(OR(D7=1,E7=1)," Line Incomplete","")</f>
        <v/>
      </c>
      <c r="D7" s="182">
        <f>IF(A7="",0,IF(OR(B7=""),1,0))</f>
        <v>0</v>
      </c>
      <c r="E7" s="182">
        <f>IF(B7="",0,IF(OR(A7=""),1,0))</f>
        <v>0</v>
      </c>
      <c r="F7" s="182">
        <f>IF(B7="",0,IF(ISNA((MATCH(B7,H:H,0))),1,0))</f>
        <v>0</v>
      </c>
      <c r="H7" s="199" t="s">
        <v>104</v>
      </c>
      <c r="I7" s="183"/>
      <c r="J7" s="177"/>
      <c r="K7" s="177"/>
      <c r="L7" s="177"/>
      <c r="M7" s="177"/>
    </row>
    <row r="8" spans="1:13" s="130" customFormat="1" ht="12" customHeight="1" x14ac:dyDescent="0.2">
      <c r="A8" s="180"/>
      <c r="B8" s="180"/>
      <c r="C8" s="235" t="str">
        <f t="shared" ref="C8:C71" si="0">IF(F8=1," District,","")&amp;IF(OR(D8=1,E8=1)," Line Incomplete","")</f>
        <v/>
      </c>
      <c r="D8" s="182">
        <f t="shared" ref="D8:D71" si="1">IF(A8="",0,IF(OR(B8=""),1,0))</f>
        <v>0</v>
      </c>
      <c r="E8" s="182">
        <f t="shared" ref="E8:E71" si="2">IF(B8="",0,IF(OR(A8=""),1,0))</f>
        <v>0</v>
      </c>
      <c r="F8" s="182">
        <f t="shared" ref="F8:F71" si="3">IF(B8="",0,IF(ISNA((MATCH(B8,H:H,0))),1,0))</f>
        <v>0</v>
      </c>
      <c r="H8" s="199" t="s">
        <v>105</v>
      </c>
      <c r="I8" s="183"/>
      <c r="J8" s="177"/>
      <c r="K8" s="177"/>
      <c r="L8" s="177"/>
      <c r="M8" s="177"/>
    </row>
    <row r="9" spans="1:13" s="130" customFormat="1" ht="12" customHeight="1" x14ac:dyDescent="0.2">
      <c r="A9" s="180"/>
      <c r="B9" s="180"/>
      <c r="C9" s="235" t="str">
        <f t="shared" si="0"/>
        <v/>
      </c>
      <c r="D9" s="182">
        <f t="shared" si="1"/>
        <v>0</v>
      </c>
      <c r="E9" s="182">
        <f t="shared" si="2"/>
        <v>0</v>
      </c>
      <c r="F9" s="182">
        <f t="shared" si="3"/>
        <v>0</v>
      </c>
      <c r="H9" s="199" t="s">
        <v>106</v>
      </c>
      <c r="I9" s="177"/>
      <c r="J9" s="177"/>
      <c r="K9" s="177"/>
      <c r="L9" s="177"/>
      <c r="M9" s="177"/>
    </row>
    <row r="10" spans="1:13" s="130" customFormat="1" ht="12" customHeight="1" x14ac:dyDescent="0.2">
      <c r="A10" s="180"/>
      <c r="B10" s="181"/>
      <c r="C10" s="235" t="str">
        <f t="shared" si="0"/>
        <v/>
      </c>
      <c r="D10" s="182">
        <f t="shared" si="1"/>
        <v>0</v>
      </c>
      <c r="E10" s="182">
        <f t="shared" si="2"/>
        <v>0</v>
      </c>
      <c r="F10" s="182">
        <f t="shared" si="3"/>
        <v>0</v>
      </c>
      <c r="H10" s="199" t="s">
        <v>107</v>
      </c>
      <c r="I10" s="177"/>
      <c r="J10" s="177"/>
      <c r="K10" s="177"/>
      <c r="L10" s="177"/>
      <c r="M10" s="177"/>
    </row>
    <row r="11" spans="1:13" s="130" customFormat="1" ht="12" customHeight="1" x14ac:dyDescent="0.2">
      <c r="A11" s="180"/>
      <c r="B11" s="181"/>
      <c r="C11" s="235" t="str">
        <f t="shared" si="0"/>
        <v/>
      </c>
      <c r="D11" s="182">
        <f t="shared" si="1"/>
        <v>0</v>
      </c>
      <c r="E11" s="182">
        <f t="shared" si="2"/>
        <v>0</v>
      </c>
      <c r="F11" s="182">
        <f t="shared" si="3"/>
        <v>0</v>
      </c>
      <c r="H11" s="199" t="s">
        <v>108</v>
      </c>
      <c r="I11" s="177"/>
      <c r="J11" s="177"/>
      <c r="K11" s="177"/>
      <c r="L11" s="177"/>
      <c r="M11" s="177"/>
    </row>
    <row r="12" spans="1:13" s="130" customFormat="1" ht="12" customHeight="1" x14ac:dyDescent="0.2">
      <c r="A12" s="180"/>
      <c r="B12" s="181"/>
      <c r="C12" s="235" t="str">
        <f t="shared" si="0"/>
        <v/>
      </c>
      <c r="D12" s="182">
        <f t="shared" si="1"/>
        <v>0</v>
      </c>
      <c r="E12" s="182">
        <f t="shared" si="2"/>
        <v>0</v>
      </c>
      <c r="F12" s="182">
        <f t="shared" si="3"/>
        <v>0</v>
      </c>
      <c r="H12" s="199" t="s">
        <v>109</v>
      </c>
      <c r="I12" s="177"/>
      <c r="J12" s="177"/>
      <c r="K12" s="177"/>
      <c r="L12" s="177"/>
      <c r="M12" s="177"/>
    </row>
    <row r="13" spans="1:13" s="130" customFormat="1" ht="12" customHeight="1" x14ac:dyDescent="0.2">
      <c r="A13" s="180"/>
      <c r="B13" s="181"/>
      <c r="C13" s="235" t="str">
        <f t="shared" si="0"/>
        <v/>
      </c>
      <c r="D13" s="182">
        <f t="shared" si="1"/>
        <v>0</v>
      </c>
      <c r="E13" s="182">
        <f t="shared" si="2"/>
        <v>0</v>
      </c>
      <c r="F13" s="182">
        <f t="shared" si="3"/>
        <v>0</v>
      </c>
      <c r="H13" s="199" t="s">
        <v>110</v>
      </c>
      <c r="I13" s="177"/>
      <c r="J13" s="177"/>
      <c r="K13" s="177"/>
      <c r="L13" s="177"/>
      <c r="M13" s="177"/>
    </row>
    <row r="14" spans="1:13" s="130" customFormat="1" ht="12" customHeight="1" x14ac:dyDescent="0.2">
      <c r="A14" s="180"/>
      <c r="B14" s="181"/>
      <c r="C14" s="235" t="str">
        <f t="shared" si="0"/>
        <v/>
      </c>
      <c r="D14" s="182">
        <f t="shared" si="1"/>
        <v>0</v>
      </c>
      <c r="E14" s="182">
        <f t="shared" si="2"/>
        <v>0</v>
      </c>
      <c r="F14" s="182">
        <f t="shared" si="3"/>
        <v>0</v>
      </c>
      <c r="H14" s="199" t="s">
        <v>111</v>
      </c>
      <c r="I14" s="177"/>
      <c r="J14" s="177"/>
      <c r="K14" s="177"/>
      <c r="L14" s="177"/>
      <c r="M14" s="177"/>
    </row>
    <row r="15" spans="1:13" s="130" customFormat="1" ht="12" customHeight="1" x14ac:dyDescent="0.2">
      <c r="A15" s="180"/>
      <c r="B15" s="181"/>
      <c r="C15" s="235" t="str">
        <f t="shared" si="0"/>
        <v/>
      </c>
      <c r="D15" s="182">
        <f t="shared" si="1"/>
        <v>0</v>
      </c>
      <c r="E15" s="182">
        <f t="shared" si="2"/>
        <v>0</v>
      </c>
      <c r="F15" s="182">
        <f t="shared" si="3"/>
        <v>0</v>
      </c>
      <c r="H15" s="199" t="s">
        <v>112</v>
      </c>
      <c r="I15" s="177"/>
      <c r="J15" s="177"/>
      <c r="K15" s="177"/>
      <c r="L15" s="177"/>
      <c r="M15" s="177"/>
    </row>
    <row r="16" spans="1:13" s="130" customFormat="1" ht="12" customHeight="1" x14ac:dyDescent="0.2">
      <c r="A16" s="180"/>
      <c r="B16" s="181"/>
      <c r="C16" s="235" t="str">
        <f t="shared" si="0"/>
        <v/>
      </c>
      <c r="D16" s="182">
        <f t="shared" si="1"/>
        <v>0</v>
      </c>
      <c r="E16" s="182">
        <f t="shared" si="2"/>
        <v>0</v>
      </c>
      <c r="F16" s="182">
        <f t="shared" si="3"/>
        <v>0</v>
      </c>
      <c r="H16" s="199" t="s">
        <v>113</v>
      </c>
      <c r="I16" s="177"/>
      <c r="J16" s="177"/>
      <c r="K16" s="177"/>
      <c r="L16" s="177"/>
      <c r="M16" s="177"/>
    </row>
    <row r="17" spans="1:13" s="130" customFormat="1" ht="12" customHeight="1" x14ac:dyDescent="0.2">
      <c r="A17" s="180"/>
      <c r="B17" s="181"/>
      <c r="C17" s="235" t="str">
        <f t="shared" si="0"/>
        <v/>
      </c>
      <c r="D17" s="182">
        <f t="shared" si="1"/>
        <v>0</v>
      </c>
      <c r="E17" s="182">
        <f t="shared" si="2"/>
        <v>0</v>
      </c>
      <c r="F17" s="182">
        <f t="shared" si="3"/>
        <v>0</v>
      </c>
      <c r="H17" s="199" t="s">
        <v>114</v>
      </c>
      <c r="I17" s="177"/>
      <c r="J17" s="177"/>
      <c r="K17" s="177"/>
      <c r="L17" s="177"/>
      <c r="M17" s="177"/>
    </row>
    <row r="18" spans="1:13" s="130" customFormat="1" ht="12" customHeight="1" x14ac:dyDescent="0.2">
      <c r="A18" s="180"/>
      <c r="B18" s="181"/>
      <c r="C18" s="235" t="str">
        <f t="shared" si="0"/>
        <v/>
      </c>
      <c r="D18" s="182">
        <f t="shared" si="1"/>
        <v>0</v>
      </c>
      <c r="E18" s="182">
        <f t="shared" si="2"/>
        <v>0</v>
      </c>
      <c r="F18" s="182">
        <f t="shared" si="3"/>
        <v>0</v>
      </c>
      <c r="H18" s="199" t="s">
        <v>115</v>
      </c>
      <c r="I18" s="177"/>
      <c r="J18" s="177"/>
      <c r="K18" s="177"/>
      <c r="L18" s="177"/>
      <c r="M18" s="177"/>
    </row>
    <row r="19" spans="1:13" s="130" customFormat="1" ht="12" customHeight="1" x14ac:dyDescent="0.2">
      <c r="A19" s="180"/>
      <c r="B19" s="181"/>
      <c r="C19" s="235" t="str">
        <f t="shared" si="0"/>
        <v/>
      </c>
      <c r="D19" s="182">
        <f t="shared" si="1"/>
        <v>0</v>
      </c>
      <c r="E19" s="182">
        <f t="shared" si="2"/>
        <v>0</v>
      </c>
      <c r="F19" s="182">
        <f t="shared" si="3"/>
        <v>0</v>
      </c>
      <c r="H19" s="199" t="s">
        <v>116</v>
      </c>
      <c r="I19" s="177"/>
      <c r="J19" s="177"/>
      <c r="K19" s="177"/>
      <c r="L19" s="177"/>
      <c r="M19" s="177"/>
    </row>
    <row r="20" spans="1:13" s="130" customFormat="1" ht="12" customHeight="1" x14ac:dyDescent="0.2">
      <c r="A20" s="180"/>
      <c r="B20" s="181"/>
      <c r="C20" s="235" t="str">
        <f t="shared" si="0"/>
        <v/>
      </c>
      <c r="D20" s="182">
        <f t="shared" si="1"/>
        <v>0</v>
      </c>
      <c r="E20" s="182">
        <f t="shared" si="2"/>
        <v>0</v>
      </c>
      <c r="F20" s="182">
        <f t="shared" si="3"/>
        <v>0</v>
      </c>
      <c r="H20" s="199" t="s">
        <v>117</v>
      </c>
      <c r="I20" s="177"/>
      <c r="J20" s="177"/>
      <c r="K20" s="177"/>
      <c r="L20" s="177"/>
      <c r="M20" s="177"/>
    </row>
    <row r="21" spans="1:13" s="130" customFormat="1" ht="12" customHeight="1" x14ac:dyDescent="0.2">
      <c r="A21" s="180"/>
      <c r="B21" s="181"/>
      <c r="C21" s="235" t="str">
        <f t="shared" si="0"/>
        <v/>
      </c>
      <c r="D21" s="182">
        <f t="shared" si="1"/>
        <v>0</v>
      </c>
      <c r="E21" s="182">
        <f t="shared" si="2"/>
        <v>0</v>
      </c>
      <c r="F21" s="182">
        <f t="shared" si="3"/>
        <v>0</v>
      </c>
      <c r="G21" s="122"/>
      <c r="H21" s="199" t="s">
        <v>118</v>
      </c>
      <c r="I21" s="177"/>
      <c r="J21" s="177"/>
      <c r="K21" s="177"/>
      <c r="L21" s="177"/>
      <c r="M21" s="177"/>
    </row>
    <row r="22" spans="1:13" s="130" customFormat="1" ht="12" customHeight="1" x14ac:dyDescent="0.2">
      <c r="A22" s="180"/>
      <c r="B22" s="181"/>
      <c r="C22" s="235" t="str">
        <f t="shared" si="0"/>
        <v/>
      </c>
      <c r="D22" s="182">
        <f t="shared" si="1"/>
        <v>0</v>
      </c>
      <c r="E22" s="182">
        <f t="shared" si="2"/>
        <v>0</v>
      </c>
      <c r="F22" s="182">
        <f t="shared" si="3"/>
        <v>0</v>
      </c>
      <c r="G22" s="122"/>
      <c r="H22" s="199" t="s">
        <v>119</v>
      </c>
      <c r="I22" s="177"/>
      <c r="J22" s="177"/>
      <c r="K22" s="177"/>
      <c r="L22" s="177"/>
      <c r="M22" s="177"/>
    </row>
    <row r="23" spans="1:13" s="130" customFormat="1" ht="12" customHeight="1" x14ac:dyDescent="0.2">
      <c r="A23" s="180"/>
      <c r="B23" s="181"/>
      <c r="C23" s="235" t="str">
        <f t="shared" si="0"/>
        <v/>
      </c>
      <c r="D23" s="182">
        <f t="shared" si="1"/>
        <v>0</v>
      </c>
      <c r="E23" s="182">
        <f t="shared" si="2"/>
        <v>0</v>
      </c>
      <c r="F23" s="182">
        <f t="shared" si="3"/>
        <v>0</v>
      </c>
      <c r="G23" s="122"/>
      <c r="H23" s="199" t="s">
        <v>120</v>
      </c>
      <c r="I23" s="177"/>
      <c r="J23" s="177"/>
      <c r="K23" s="177"/>
      <c r="L23" s="177"/>
      <c r="M23" s="177"/>
    </row>
    <row r="24" spans="1:13" s="130" customFormat="1" ht="12" customHeight="1" x14ac:dyDescent="0.2">
      <c r="A24" s="180"/>
      <c r="B24" s="181"/>
      <c r="C24" s="235" t="str">
        <f t="shared" si="0"/>
        <v/>
      </c>
      <c r="D24" s="182">
        <f t="shared" si="1"/>
        <v>0</v>
      </c>
      <c r="E24" s="182">
        <f t="shared" si="2"/>
        <v>0</v>
      </c>
      <c r="F24" s="182">
        <f t="shared" si="3"/>
        <v>0</v>
      </c>
      <c r="G24" s="122"/>
      <c r="H24" s="199" t="s">
        <v>121</v>
      </c>
      <c r="I24" s="177"/>
      <c r="J24" s="177"/>
      <c r="K24" s="177"/>
      <c r="L24" s="177"/>
      <c r="M24" s="177"/>
    </row>
    <row r="25" spans="1:13" s="130" customFormat="1" ht="12" customHeight="1" x14ac:dyDescent="0.2">
      <c r="A25" s="180"/>
      <c r="B25" s="181"/>
      <c r="C25" s="235" t="str">
        <f t="shared" si="0"/>
        <v/>
      </c>
      <c r="D25" s="182">
        <f t="shared" si="1"/>
        <v>0</v>
      </c>
      <c r="E25" s="182">
        <f t="shared" si="2"/>
        <v>0</v>
      </c>
      <c r="F25" s="182">
        <f t="shared" si="3"/>
        <v>0</v>
      </c>
      <c r="G25" s="122"/>
      <c r="H25" s="199" t="s">
        <v>122</v>
      </c>
      <c r="I25" s="177"/>
      <c r="J25" s="177"/>
      <c r="K25" s="177"/>
      <c r="L25" s="177"/>
      <c r="M25" s="177"/>
    </row>
    <row r="26" spans="1:13" s="130" customFormat="1" ht="12" customHeight="1" x14ac:dyDescent="0.2">
      <c r="A26" s="180"/>
      <c r="B26" s="181"/>
      <c r="C26" s="235" t="str">
        <f t="shared" si="0"/>
        <v/>
      </c>
      <c r="D26" s="182">
        <f t="shared" si="1"/>
        <v>0</v>
      </c>
      <c r="E26" s="182">
        <f t="shared" si="2"/>
        <v>0</v>
      </c>
      <c r="F26" s="182">
        <f t="shared" si="3"/>
        <v>0</v>
      </c>
      <c r="G26" s="122"/>
      <c r="H26" s="199" t="s">
        <v>123</v>
      </c>
      <c r="I26" s="177"/>
      <c r="J26" s="177"/>
      <c r="K26" s="177"/>
      <c r="L26" s="177"/>
      <c r="M26" s="177"/>
    </row>
    <row r="27" spans="1:13" s="130" customFormat="1" ht="12" customHeight="1" x14ac:dyDescent="0.2">
      <c r="A27" s="180"/>
      <c r="B27" s="181"/>
      <c r="C27" s="235" t="str">
        <f t="shared" si="0"/>
        <v/>
      </c>
      <c r="D27" s="182">
        <f t="shared" si="1"/>
        <v>0</v>
      </c>
      <c r="E27" s="182">
        <f t="shared" si="2"/>
        <v>0</v>
      </c>
      <c r="F27" s="182">
        <f t="shared" si="3"/>
        <v>0</v>
      </c>
      <c r="G27" s="122"/>
      <c r="H27" s="199" t="s">
        <v>124</v>
      </c>
      <c r="I27" s="177"/>
      <c r="J27" s="177"/>
      <c r="K27" s="177"/>
      <c r="L27" s="177"/>
      <c r="M27" s="177"/>
    </row>
    <row r="28" spans="1:13" s="130" customFormat="1" ht="12" customHeight="1" x14ac:dyDescent="0.2">
      <c r="A28" s="180"/>
      <c r="B28" s="181"/>
      <c r="C28" s="235" t="str">
        <f t="shared" si="0"/>
        <v/>
      </c>
      <c r="D28" s="182">
        <f t="shared" si="1"/>
        <v>0</v>
      </c>
      <c r="E28" s="182">
        <f t="shared" si="2"/>
        <v>0</v>
      </c>
      <c r="F28" s="182">
        <f t="shared" si="3"/>
        <v>0</v>
      </c>
      <c r="H28" s="199" t="s">
        <v>125</v>
      </c>
      <c r="I28" s="177"/>
      <c r="J28" s="177"/>
      <c r="K28" s="177"/>
      <c r="L28" s="177"/>
      <c r="M28" s="177"/>
    </row>
    <row r="29" spans="1:13" s="130" customFormat="1" ht="12" customHeight="1" x14ac:dyDescent="0.2">
      <c r="A29" s="180"/>
      <c r="B29" s="181"/>
      <c r="C29" s="235" t="str">
        <f t="shared" si="0"/>
        <v/>
      </c>
      <c r="D29" s="182">
        <f t="shared" si="1"/>
        <v>0</v>
      </c>
      <c r="E29" s="182">
        <f t="shared" si="2"/>
        <v>0</v>
      </c>
      <c r="F29" s="182">
        <f t="shared" si="3"/>
        <v>0</v>
      </c>
      <c r="H29" s="199" t="s">
        <v>126</v>
      </c>
      <c r="I29" s="177"/>
      <c r="J29" s="177"/>
      <c r="K29" s="177"/>
      <c r="L29" s="177"/>
      <c r="M29" s="177"/>
    </row>
    <row r="30" spans="1:13" s="130" customFormat="1" ht="12" customHeight="1" x14ac:dyDescent="0.2">
      <c r="A30" s="180"/>
      <c r="B30" s="181"/>
      <c r="C30" s="235" t="str">
        <f t="shared" si="0"/>
        <v/>
      </c>
      <c r="D30" s="182">
        <f t="shared" si="1"/>
        <v>0</v>
      </c>
      <c r="E30" s="182">
        <f t="shared" si="2"/>
        <v>0</v>
      </c>
      <c r="F30" s="182">
        <f t="shared" si="3"/>
        <v>0</v>
      </c>
      <c r="H30" s="199" t="s">
        <v>127</v>
      </c>
      <c r="I30" s="177"/>
      <c r="J30" s="177"/>
      <c r="K30" s="177"/>
      <c r="L30" s="177"/>
      <c r="M30" s="177"/>
    </row>
    <row r="31" spans="1:13" s="130" customFormat="1" ht="12" customHeight="1" x14ac:dyDescent="0.2">
      <c r="A31" s="180"/>
      <c r="B31" s="181"/>
      <c r="C31" s="235" t="str">
        <f t="shared" si="0"/>
        <v/>
      </c>
      <c r="D31" s="182">
        <f t="shared" si="1"/>
        <v>0</v>
      </c>
      <c r="E31" s="182">
        <f t="shared" si="2"/>
        <v>0</v>
      </c>
      <c r="F31" s="182">
        <f t="shared" si="3"/>
        <v>0</v>
      </c>
      <c r="H31" s="199" t="s">
        <v>128</v>
      </c>
      <c r="I31" s="177"/>
      <c r="J31" s="177"/>
      <c r="K31" s="177"/>
      <c r="L31" s="177"/>
      <c r="M31" s="177"/>
    </row>
    <row r="32" spans="1:13" s="130" customFormat="1" ht="12" customHeight="1" x14ac:dyDescent="0.2">
      <c r="A32" s="180"/>
      <c r="B32" s="181"/>
      <c r="C32" s="235" t="str">
        <f t="shared" si="0"/>
        <v/>
      </c>
      <c r="D32" s="182">
        <f t="shared" si="1"/>
        <v>0</v>
      </c>
      <c r="E32" s="182">
        <f t="shared" si="2"/>
        <v>0</v>
      </c>
      <c r="F32" s="182">
        <f t="shared" si="3"/>
        <v>0</v>
      </c>
      <c r="H32" s="199" t="s">
        <v>129</v>
      </c>
      <c r="I32" s="177"/>
      <c r="J32" s="177"/>
      <c r="K32" s="177"/>
      <c r="L32" s="177"/>
      <c r="M32" s="177"/>
    </row>
    <row r="33" spans="1:13" s="130" customFormat="1" ht="12" customHeight="1" x14ac:dyDescent="0.2">
      <c r="A33" s="180"/>
      <c r="B33" s="181"/>
      <c r="C33" s="235" t="str">
        <f t="shared" si="0"/>
        <v/>
      </c>
      <c r="D33" s="182">
        <f t="shared" si="1"/>
        <v>0</v>
      </c>
      <c r="E33" s="182">
        <f t="shared" si="2"/>
        <v>0</v>
      </c>
      <c r="F33" s="182">
        <f t="shared" si="3"/>
        <v>0</v>
      </c>
      <c r="H33" s="199" t="s">
        <v>130</v>
      </c>
      <c r="I33" s="177"/>
      <c r="J33" s="177"/>
      <c r="K33" s="177"/>
      <c r="L33" s="177"/>
      <c r="M33" s="177"/>
    </row>
    <row r="34" spans="1:13" s="130" customFormat="1" ht="12" customHeight="1" x14ac:dyDescent="0.2">
      <c r="A34" s="180"/>
      <c r="B34" s="181"/>
      <c r="C34" s="235" t="str">
        <f t="shared" si="0"/>
        <v/>
      </c>
      <c r="D34" s="182">
        <f t="shared" si="1"/>
        <v>0</v>
      </c>
      <c r="E34" s="182">
        <f t="shared" si="2"/>
        <v>0</v>
      </c>
      <c r="F34" s="182">
        <f t="shared" si="3"/>
        <v>0</v>
      </c>
      <c r="H34" s="199" t="s">
        <v>131</v>
      </c>
      <c r="I34" s="177"/>
      <c r="J34" s="177"/>
      <c r="K34" s="177"/>
      <c r="L34" s="177"/>
      <c r="M34" s="177"/>
    </row>
    <row r="35" spans="1:13" s="130" customFormat="1" ht="12" customHeight="1" x14ac:dyDescent="0.2">
      <c r="A35" s="180"/>
      <c r="B35" s="181"/>
      <c r="C35" s="235" t="str">
        <f t="shared" si="0"/>
        <v/>
      </c>
      <c r="D35" s="182">
        <f t="shared" si="1"/>
        <v>0</v>
      </c>
      <c r="E35" s="182">
        <f t="shared" si="2"/>
        <v>0</v>
      </c>
      <c r="F35" s="182">
        <f t="shared" si="3"/>
        <v>0</v>
      </c>
      <c r="H35" s="199" t="s">
        <v>132</v>
      </c>
      <c r="I35" s="177"/>
      <c r="J35" s="177"/>
      <c r="K35" s="177"/>
      <c r="L35" s="177"/>
      <c r="M35" s="177"/>
    </row>
    <row r="36" spans="1:13" s="130" customFormat="1" ht="12" customHeight="1" x14ac:dyDescent="0.2">
      <c r="A36" s="180"/>
      <c r="B36" s="181"/>
      <c r="C36" s="235" t="str">
        <f t="shared" si="0"/>
        <v/>
      </c>
      <c r="D36" s="182">
        <f t="shared" si="1"/>
        <v>0</v>
      </c>
      <c r="E36" s="182">
        <f t="shared" si="2"/>
        <v>0</v>
      </c>
      <c r="F36" s="182">
        <f t="shared" si="3"/>
        <v>0</v>
      </c>
      <c r="H36" s="199" t="s">
        <v>133</v>
      </c>
      <c r="I36" s="177"/>
      <c r="J36" s="177"/>
      <c r="K36" s="177"/>
      <c r="L36" s="177"/>
      <c r="M36" s="177"/>
    </row>
    <row r="37" spans="1:13" s="130" customFormat="1" ht="12" customHeight="1" x14ac:dyDescent="0.2">
      <c r="A37" s="180"/>
      <c r="B37" s="181"/>
      <c r="C37" s="235" t="str">
        <f t="shared" si="0"/>
        <v/>
      </c>
      <c r="D37" s="182">
        <f t="shared" si="1"/>
        <v>0</v>
      </c>
      <c r="E37" s="182">
        <f t="shared" si="2"/>
        <v>0</v>
      </c>
      <c r="F37" s="182">
        <f t="shared" si="3"/>
        <v>0</v>
      </c>
      <c r="H37" s="199" t="s">
        <v>134</v>
      </c>
      <c r="I37" s="177"/>
      <c r="J37" s="177"/>
      <c r="K37" s="177"/>
      <c r="L37" s="177"/>
      <c r="M37" s="177"/>
    </row>
    <row r="38" spans="1:13" s="130" customFormat="1" ht="12" customHeight="1" x14ac:dyDescent="0.2">
      <c r="A38" s="180"/>
      <c r="B38" s="181"/>
      <c r="C38" s="235" t="str">
        <f t="shared" si="0"/>
        <v/>
      </c>
      <c r="D38" s="182">
        <f t="shared" si="1"/>
        <v>0</v>
      </c>
      <c r="E38" s="182">
        <f t="shared" si="2"/>
        <v>0</v>
      </c>
      <c r="F38" s="182">
        <f t="shared" si="3"/>
        <v>0</v>
      </c>
      <c r="H38" s="199" t="s">
        <v>135</v>
      </c>
      <c r="I38" s="177"/>
      <c r="J38" s="177"/>
      <c r="K38" s="177"/>
      <c r="L38" s="177"/>
      <c r="M38" s="177"/>
    </row>
    <row r="39" spans="1:13" s="130" customFormat="1" ht="12" customHeight="1" x14ac:dyDescent="0.2">
      <c r="A39" s="180"/>
      <c r="B39" s="181"/>
      <c r="C39" s="235" t="str">
        <f t="shared" si="0"/>
        <v/>
      </c>
      <c r="D39" s="182">
        <f t="shared" si="1"/>
        <v>0</v>
      </c>
      <c r="E39" s="182">
        <f t="shared" si="2"/>
        <v>0</v>
      </c>
      <c r="F39" s="182">
        <f t="shared" si="3"/>
        <v>0</v>
      </c>
      <c r="H39" s="199" t="s">
        <v>136</v>
      </c>
      <c r="I39" s="177"/>
      <c r="J39" s="177"/>
      <c r="K39" s="177"/>
      <c r="L39" s="177"/>
      <c r="M39" s="177"/>
    </row>
    <row r="40" spans="1:13" s="130" customFormat="1" ht="12" customHeight="1" x14ac:dyDescent="0.2">
      <c r="A40" s="180"/>
      <c r="B40" s="181"/>
      <c r="C40" s="235" t="str">
        <f t="shared" si="0"/>
        <v/>
      </c>
      <c r="D40" s="182">
        <f t="shared" si="1"/>
        <v>0</v>
      </c>
      <c r="E40" s="182">
        <f t="shared" si="2"/>
        <v>0</v>
      </c>
      <c r="F40" s="182">
        <f t="shared" si="3"/>
        <v>0</v>
      </c>
      <c r="H40" s="199" t="s">
        <v>137</v>
      </c>
      <c r="I40" s="177"/>
      <c r="J40" s="177"/>
      <c r="K40" s="177"/>
      <c r="L40" s="177"/>
      <c r="M40" s="177"/>
    </row>
    <row r="41" spans="1:13" s="130" customFormat="1" ht="12" customHeight="1" x14ac:dyDescent="0.2">
      <c r="A41" s="180"/>
      <c r="B41" s="181"/>
      <c r="C41" s="235" t="str">
        <f t="shared" si="0"/>
        <v/>
      </c>
      <c r="D41" s="182">
        <f t="shared" si="1"/>
        <v>0</v>
      </c>
      <c r="E41" s="182">
        <f t="shared" si="2"/>
        <v>0</v>
      </c>
      <c r="F41" s="182">
        <f t="shared" si="3"/>
        <v>0</v>
      </c>
      <c r="H41" s="199" t="s">
        <v>138</v>
      </c>
      <c r="I41" s="177"/>
      <c r="J41" s="177"/>
      <c r="K41" s="177"/>
      <c r="L41" s="177"/>
      <c r="M41" s="177"/>
    </row>
    <row r="42" spans="1:13" s="130" customFormat="1" ht="12" customHeight="1" x14ac:dyDescent="0.2">
      <c r="A42" s="180"/>
      <c r="B42" s="181"/>
      <c r="C42" s="235" t="str">
        <f t="shared" si="0"/>
        <v/>
      </c>
      <c r="D42" s="182">
        <f t="shared" si="1"/>
        <v>0</v>
      </c>
      <c r="E42" s="182">
        <f t="shared" si="2"/>
        <v>0</v>
      </c>
      <c r="F42" s="182">
        <f t="shared" si="3"/>
        <v>0</v>
      </c>
      <c r="H42" s="199" t="s">
        <v>139</v>
      </c>
      <c r="I42" s="177"/>
      <c r="J42" s="177"/>
      <c r="K42" s="177"/>
      <c r="L42" s="177"/>
      <c r="M42" s="177"/>
    </row>
    <row r="43" spans="1:13" s="130" customFormat="1" ht="12" customHeight="1" x14ac:dyDescent="0.2">
      <c r="A43" s="180"/>
      <c r="B43" s="181"/>
      <c r="C43" s="235" t="str">
        <f t="shared" si="0"/>
        <v/>
      </c>
      <c r="D43" s="182">
        <f t="shared" si="1"/>
        <v>0</v>
      </c>
      <c r="E43" s="182">
        <f t="shared" si="2"/>
        <v>0</v>
      </c>
      <c r="F43" s="182">
        <f t="shared" si="3"/>
        <v>0</v>
      </c>
      <c r="H43" s="199" t="s">
        <v>140</v>
      </c>
      <c r="I43" s="177"/>
      <c r="J43" s="177"/>
      <c r="K43" s="177"/>
      <c r="L43" s="177"/>
      <c r="M43" s="177"/>
    </row>
    <row r="44" spans="1:13" s="130" customFormat="1" ht="12" customHeight="1" x14ac:dyDescent="0.2">
      <c r="A44" s="180"/>
      <c r="B44" s="181"/>
      <c r="C44" s="235" t="str">
        <f t="shared" si="0"/>
        <v/>
      </c>
      <c r="D44" s="182">
        <f t="shared" si="1"/>
        <v>0</v>
      </c>
      <c r="E44" s="182">
        <f t="shared" si="2"/>
        <v>0</v>
      </c>
      <c r="F44" s="182">
        <f t="shared" si="3"/>
        <v>0</v>
      </c>
      <c r="H44" s="199" t="s">
        <v>141</v>
      </c>
      <c r="I44" s="177"/>
      <c r="J44" s="177"/>
      <c r="K44" s="177"/>
      <c r="L44" s="177"/>
      <c r="M44" s="177"/>
    </row>
    <row r="45" spans="1:13" s="130" customFormat="1" ht="12" customHeight="1" x14ac:dyDescent="0.2">
      <c r="A45" s="180"/>
      <c r="B45" s="181"/>
      <c r="C45" s="235" t="str">
        <f t="shared" si="0"/>
        <v/>
      </c>
      <c r="D45" s="182">
        <f t="shared" si="1"/>
        <v>0</v>
      </c>
      <c r="E45" s="182">
        <f t="shared" si="2"/>
        <v>0</v>
      </c>
      <c r="F45" s="182">
        <f t="shared" si="3"/>
        <v>0</v>
      </c>
      <c r="H45" s="199" t="s">
        <v>142</v>
      </c>
      <c r="I45" s="177"/>
      <c r="J45" s="177"/>
      <c r="K45" s="177"/>
      <c r="L45" s="177"/>
      <c r="M45" s="177"/>
    </row>
    <row r="46" spans="1:13" s="130" customFormat="1" ht="12" customHeight="1" x14ac:dyDescent="0.2">
      <c r="A46" s="180"/>
      <c r="B46" s="181"/>
      <c r="C46" s="235" t="str">
        <f t="shared" si="0"/>
        <v/>
      </c>
      <c r="D46" s="182">
        <f t="shared" si="1"/>
        <v>0</v>
      </c>
      <c r="E46" s="182">
        <f t="shared" si="2"/>
        <v>0</v>
      </c>
      <c r="F46" s="182">
        <f t="shared" si="3"/>
        <v>0</v>
      </c>
      <c r="H46" s="199" t="s">
        <v>143</v>
      </c>
      <c r="I46" s="177"/>
      <c r="J46" s="177"/>
      <c r="K46" s="177"/>
      <c r="L46" s="177"/>
      <c r="M46" s="177"/>
    </row>
    <row r="47" spans="1:13" s="130" customFormat="1" ht="12" customHeight="1" x14ac:dyDescent="0.2">
      <c r="A47" s="180"/>
      <c r="B47" s="181"/>
      <c r="C47" s="235" t="str">
        <f t="shared" si="0"/>
        <v/>
      </c>
      <c r="D47" s="182">
        <f t="shared" si="1"/>
        <v>0</v>
      </c>
      <c r="E47" s="182">
        <f t="shared" si="2"/>
        <v>0</v>
      </c>
      <c r="F47" s="182">
        <f t="shared" si="3"/>
        <v>0</v>
      </c>
      <c r="H47" s="199" t="s">
        <v>144</v>
      </c>
      <c r="I47" s="177"/>
      <c r="J47" s="177"/>
      <c r="K47" s="177"/>
      <c r="L47" s="177"/>
      <c r="M47" s="177"/>
    </row>
    <row r="48" spans="1:13" s="130" customFormat="1" ht="12" customHeight="1" x14ac:dyDescent="0.2">
      <c r="A48" s="180"/>
      <c r="B48" s="181"/>
      <c r="C48" s="235" t="str">
        <f t="shared" si="0"/>
        <v/>
      </c>
      <c r="D48" s="182">
        <f t="shared" si="1"/>
        <v>0</v>
      </c>
      <c r="E48" s="182">
        <f t="shared" si="2"/>
        <v>0</v>
      </c>
      <c r="F48" s="182">
        <f t="shared" si="3"/>
        <v>0</v>
      </c>
      <c r="H48" s="199" t="s">
        <v>145</v>
      </c>
      <c r="I48" s="177"/>
      <c r="J48" s="177"/>
      <c r="K48" s="177"/>
      <c r="L48" s="177"/>
      <c r="M48" s="177"/>
    </row>
    <row r="49" spans="1:13" s="130" customFormat="1" ht="12" customHeight="1" x14ac:dyDescent="0.2">
      <c r="A49" s="180"/>
      <c r="B49" s="181"/>
      <c r="C49" s="235" t="str">
        <f t="shared" si="0"/>
        <v/>
      </c>
      <c r="D49" s="182">
        <f t="shared" si="1"/>
        <v>0</v>
      </c>
      <c r="E49" s="182">
        <f t="shared" si="2"/>
        <v>0</v>
      </c>
      <c r="F49" s="182">
        <f t="shared" si="3"/>
        <v>0</v>
      </c>
      <c r="H49" s="199" t="s">
        <v>146</v>
      </c>
      <c r="I49" s="177"/>
      <c r="J49" s="177"/>
      <c r="K49" s="177"/>
      <c r="L49" s="177"/>
      <c r="M49" s="177"/>
    </row>
    <row r="50" spans="1:13" s="130" customFormat="1" ht="12" customHeight="1" x14ac:dyDescent="0.2">
      <c r="A50" s="180"/>
      <c r="B50" s="181"/>
      <c r="C50" s="235" t="str">
        <f t="shared" si="0"/>
        <v/>
      </c>
      <c r="D50" s="182">
        <f t="shared" si="1"/>
        <v>0</v>
      </c>
      <c r="E50" s="182">
        <f t="shared" si="2"/>
        <v>0</v>
      </c>
      <c r="F50" s="182">
        <f t="shared" si="3"/>
        <v>0</v>
      </c>
      <c r="H50" s="199" t="s">
        <v>147</v>
      </c>
      <c r="I50" s="177"/>
      <c r="J50" s="177"/>
      <c r="K50" s="177"/>
      <c r="L50" s="177"/>
      <c r="M50" s="177"/>
    </row>
    <row r="51" spans="1:13" s="130" customFormat="1" ht="12" customHeight="1" x14ac:dyDescent="0.2">
      <c r="A51" s="180"/>
      <c r="B51" s="181"/>
      <c r="C51" s="235" t="str">
        <f t="shared" si="0"/>
        <v/>
      </c>
      <c r="D51" s="182">
        <f t="shared" si="1"/>
        <v>0</v>
      </c>
      <c r="E51" s="182">
        <f t="shared" si="2"/>
        <v>0</v>
      </c>
      <c r="F51" s="182">
        <f t="shared" si="3"/>
        <v>0</v>
      </c>
      <c r="H51" s="199" t="s">
        <v>148</v>
      </c>
      <c r="I51" s="177"/>
      <c r="J51" s="177"/>
      <c r="K51" s="177"/>
      <c r="L51" s="177"/>
      <c r="M51" s="177"/>
    </row>
    <row r="52" spans="1:13" s="130" customFormat="1" ht="12" customHeight="1" x14ac:dyDescent="0.2">
      <c r="A52" s="180"/>
      <c r="B52" s="181"/>
      <c r="C52" s="235" t="str">
        <f t="shared" si="0"/>
        <v/>
      </c>
      <c r="D52" s="182">
        <f t="shared" si="1"/>
        <v>0</v>
      </c>
      <c r="E52" s="182">
        <f t="shared" si="2"/>
        <v>0</v>
      </c>
      <c r="F52" s="182">
        <f t="shared" si="3"/>
        <v>0</v>
      </c>
      <c r="H52" s="199" t="s">
        <v>149</v>
      </c>
      <c r="I52" s="177"/>
      <c r="J52" s="177"/>
      <c r="K52" s="177"/>
      <c r="L52" s="177"/>
      <c r="M52" s="177"/>
    </row>
    <row r="53" spans="1:13" s="130" customFormat="1" ht="12" customHeight="1" x14ac:dyDescent="0.2">
      <c r="A53" s="180"/>
      <c r="B53" s="181"/>
      <c r="C53" s="235" t="str">
        <f t="shared" si="0"/>
        <v/>
      </c>
      <c r="D53" s="182">
        <f t="shared" si="1"/>
        <v>0</v>
      </c>
      <c r="E53" s="182">
        <f t="shared" si="2"/>
        <v>0</v>
      </c>
      <c r="F53" s="182">
        <f t="shared" si="3"/>
        <v>0</v>
      </c>
      <c r="H53" s="199" t="s">
        <v>150</v>
      </c>
      <c r="I53" s="177"/>
      <c r="J53" s="177"/>
      <c r="K53" s="177"/>
      <c r="L53" s="177"/>
      <c r="M53" s="177"/>
    </row>
    <row r="54" spans="1:13" s="130" customFormat="1" ht="12" customHeight="1" x14ac:dyDescent="0.2">
      <c r="A54" s="180"/>
      <c r="B54" s="181"/>
      <c r="C54" s="235" t="str">
        <f t="shared" si="0"/>
        <v/>
      </c>
      <c r="D54" s="182">
        <f t="shared" si="1"/>
        <v>0</v>
      </c>
      <c r="E54" s="182">
        <f t="shared" si="2"/>
        <v>0</v>
      </c>
      <c r="F54" s="182">
        <f t="shared" si="3"/>
        <v>0</v>
      </c>
      <c r="H54" s="199" t="s">
        <v>151</v>
      </c>
      <c r="I54" s="177"/>
      <c r="J54" s="177"/>
      <c r="K54" s="177"/>
      <c r="L54" s="177"/>
      <c r="M54" s="177"/>
    </row>
    <row r="55" spans="1:13" s="130" customFormat="1" ht="12" customHeight="1" x14ac:dyDescent="0.2">
      <c r="A55" s="180"/>
      <c r="B55" s="181"/>
      <c r="C55" s="235" t="str">
        <f t="shared" si="0"/>
        <v/>
      </c>
      <c r="D55" s="182">
        <f t="shared" si="1"/>
        <v>0</v>
      </c>
      <c r="E55" s="182">
        <f t="shared" si="2"/>
        <v>0</v>
      </c>
      <c r="F55" s="182">
        <f t="shared" si="3"/>
        <v>0</v>
      </c>
      <c r="H55" s="199" t="s">
        <v>152</v>
      </c>
      <c r="I55" s="177"/>
      <c r="J55" s="177"/>
      <c r="K55" s="177"/>
      <c r="L55" s="177"/>
      <c r="M55" s="177"/>
    </row>
    <row r="56" spans="1:13" s="130" customFormat="1" ht="12" customHeight="1" x14ac:dyDescent="0.2">
      <c r="A56" s="180"/>
      <c r="B56" s="181"/>
      <c r="C56" s="235" t="str">
        <f t="shared" si="0"/>
        <v/>
      </c>
      <c r="D56" s="182">
        <f t="shared" si="1"/>
        <v>0</v>
      </c>
      <c r="E56" s="182">
        <f t="shared" si="2"/>
        <v>0</v>
      </c>
      <c r="F56" s="182">
        <f t="shared" si="3"/>
        <v>0</v>
      </c>
      <c r="H56" s="199" t="s">
        <v>153</v>
      </c>
      <c r="I56" s="177"/>
      <c r="J56" s="177"/>
      <c r="K56" s="177"/>
      <c r="L56" s="177"/>
      <c r="M56" s="177"/>
    </row>
    <row r="57" spans="1:13" s="130" customFormat="1" ht="12" customHeight="1" x14ac:dyDescent="0.2">
      <c r="A57" s="180"/>
      <c r="B57" s="181"/>
      <c r="C57" s="235" t="str">
        <f t="shared" si="0"/>
        <v/>
      </c>
      <c r="D57" s="182">
        <f t="shared" si="1"/>
        <v>0</v>
      </c>
      <c r="E57" s="182">
        <f t="shared" si="2"/>
        <v>0</v>
      </c>
      <c r="F57" s="182">
        <f t="shared" si="3"/>
        <v>0</v>
      </c>
      <c r="H57" s="199" t="s">
        <v>154</v>
      </c>
      <c r="I57" s="177"/>
      <c r="J57" s="177"/>
      <c r="K57" s="177"/>
      <c r="L57" s="177"/>
      <c r="M57" s="177"/>
    </row>
    <row r="58" spans="1:13" s="130" customFormat="1" ht="12" customHeight="1" x14ac:dyDescent="0.2">
      <c r="A58" s="180"/>
      <c r="B58" s="181"/>
      <c r="C58" s="235" t="str">
        <f t="shared" si="0"/>
        <v/>
      </c>
      <c r="D58" s="182">
        <f t="shared" si="1"/>
        <v>0</v>
      </c>
      <c r="E58" s="182">
        <f t="shared" si="2"/>
        <v>0</v>
      </c>
      <c r="F58" s="182">
        <f t="shared" si="3"/>
        <v>0</v>
      </c>
      <c r="H58" s="199" t="s">
        <v>155</v>
      </c>
      <c r="I58" s="177"/>
      <c r="J58" s="177"/>
      <c r="K58" s="177"/>
      <c r="L58" s="177"/>
      <c r="M58" s="177"/>
    </row>
    <row r="59" spans="1:13" s="130" customFormat="1" ht="12" customHeight="1" x14ac:dyDescent="0.2">
      <c r="A59" s="180"/>
      <c r="B59" s="181"/>
      <c r="C59" s="235" t="str">
        <f t="shared" si="0"/>
        <v/>
      </c>
      <c r="D59" s="182">
        <f t="shared" si="1"/>
        <v>0</v>
      </c>
      <c r="E59" s="182">
        <f t="shared" si="2"/>
        <v>0</v>
      </c>
      <c r="F59" s="182">
        <f t="shared" si="3"/>
        <v>0</v>
      </c>
      <c r="H59" s="199" t="s">
        <v>156</v>
      </c>
      <c r="I59" s="177"/>
      <c r="J59" s="177"/>
      <c r="K59" s="177"/>
      <c r="L59" s="177"/>
      <c r="M59" s="177"/>
    </row>
    <row r="60" spans="1:13" s="130" customFormat="1" ht="12" customHeight="1" x14ac:dyDescent="0.2">
      <c r="A60" s="180"/>
      <c r="B60" s="181"/>
      <c r="C60" s="235" t="str">
        <f t="shared" si="0"/>
        <v/>
      </c>
      <c r="D60" s="182">
        <f t="shared" si="1"/>
        <v>0</v>
      </c>
      <c r="E60" s="182">
        <f t="shared" si="2"/>
        <v>0</v>
      </c>
      <c r="F60" s="182">
        <f t="shared" si="3"/>
        <v>0</v>
      </c>
      <c r="H60" s="199" t="s">
        <v>157</v>
      </c>
      <c r="I60" s="177"/>
      <c r="J60" s="177"/>
      <c r="K60" s="177"/>
      <c r="L60" s="177"/>
      <c r="M60" s="177"/>
    </row>
    <row r="61" spans="1:13" s="130" customFormat="1" ht="12" customHeight="1" x14ac:dyDescent="0.2">
      <c r="A61" s="180"/>
      <c r="B61" s="181"/>
      <c r="C61" s="235" t="str">
        <f t="shared" si="0"/>
        <v/>
      </c>
      <c r="D61" s="182">
        <f t="shared" si="1"/>
        <v>0</v>
      </c>
      <c r="E61" s="182">
        <f t="shared" si="2"/>
        <v>0</v>
      </c>
      <c r="F61" s="182">
        <f t="shared" si="3"/>
        <v>0</v>
      </c>
      <c r="H61" s="199" t="s">
        <v>158</v>
      </c>
      <c r="I61" s="177"/>
      <c r="J61" s="177"/>
      <c r="K61" s="177"/>
      <c r="L61" s="177"/>
      <c r="M61" s="177"/>
    </row>
    <row r="62" spans="1:13" s="130" customFormat="1" ht="12" customHeight="1" x14ac:dyDescent="0.2">
      <c r="A62" s="180"/>
      <c r="B62" s="181"/>
      <c r="C62" s="235" t="str">
        <f t="shared" si="0"/>
        <v/>
      </c>
      <c r="D62" s="182">
        <f t="shared" si="1"/>
        <v>0</v>
      </c>
      <c r="E62" s="182">
        <f t="shared" si="2"/>
        <v>0</v>
      </c>
      <c r="F62" s="182">
        <f t="shared" si="3"/>
        <v>0</v>
      </c>
      <c r="H62" s="199" t="s">
        <v>159</v>
      </c>
      <c r="I62" s="177"/>
      <c r="J62" s="177"/>
      <c r="K62" s="177"/>
      <c r="L62" s="177"/>
      <c r="M62" s="177"/>
    </row>
    <row r="63" spans="1:13" s="130" customFormat="1" ht="12" customHeight="1" x14ac:dyDescent="0.2">
      <c r="A63" s="180"/>
      <c r="B63" s="181"/>
      <c r="C63" s="235" t="str">
        <f t="shared" si="0"/>
        <v/>
      </c>
      <c r="D63" s="182">
        <f t="shared" si="1"/>
        <v>0</v>
      </c>
      <c r="E63" s="182">
        <f t="shared" si="2"/>
        <v>0</v>
      </c>
      <c r="F63" s="182">
        <f t="shared" si="3"/>
        <v>0</v>
      </c>
      <c r="H63" s="199" t="s">
        <v>160</v>
      </c>
      <c r="I63" s="177"/>
      <c r="J63" s="177"/>
      <c r="K63" s="177"/>
      <c r="L63" s="177"/>
      <c r="M63" s="177"/>
    </row>
    <row r="64" spans="1:13" s="130" customFormat="1" ht="12" customHeight="1" x14ac:dyDescent="0.2">
      <c r="A64" s="180"/>
      <c r="B64" s="181"/>
      <c r="C64" s="235" t="str">
        <f t="shared" si="0"/>
        <v/>
      </c>
      <c r="D64" s="182">
        <f t="shared" si="1"/>
        <v>0</v>
      </c>
      <c r="E64" s="182">
        <f t="shared" si="2"/>
        <v>0</v>
      </c>
      <c r="F64" s="182">
        <f t="shared" si="3"/>
        <v>0</v>
      </c>
      <c r="H64" s="199" t="s">
        <v>161</v>
      </c>
      <c r="I64" s="177"/>
      <c r="J64" s="177"/>
      <c r="K64" s="177"/>
      <c r="L64" s="177"/>
      <c r="M64" s="177"/>
    </row>
    <row r="65" spans="1:13" s="130" customFormat="1" ht="12" customHeight="1" x14ac:dyDescent="0.2">
      <c r="A65" s="180"/>
      <c r="B65" s="181"/>
      <c r="C65" s="235" t="str">
        <f t="shared" si="0"/>
        <v/>
      </c>
      <c r="D65" s="182">
        <f t="shared" si="1"/>
        <v>0</v>
      </c>
      <c r="E65" s="182">
        <f t="shared" si="2"/>
        <v>0</v>
      </c>
      <c r="F65" s="182">
        <f t="shared" si="3"/>
        <v>0</v>
      </c>
      <c r="H65" s="199" t="s">
        <v>162</v>
      </c>
      <c r="I65" s="177"/>
      <c r="J65" s="177"/>
      <c r="K65" s="177"/>
      <c r="L65" s="177"/>
      <c r="M65" s="177"/>
    </row>
    <row r="66" spans="1:13" s="130" customFormat="1" ht="12" customHeight="1" x14ac:dyDescent="0.2">
      <c r="A66" s="180"/>
      <c r="B66" s="181"/>
      <c r="C66" s="235" t="str">
        <f t="shared" si="0"/>
        <v/>
      </c>
      <c r="D66" s="182">
        <f t="shared" si="1"/>
        <v>0</v>
      </c>
      <c r="E66" s="182">
        <f t="shared" si="2"/>
        <v>0</v>
      </c>
      <c r="F66" s="182">
        <f t="shared" si="3"/>
        <v>0</v>
      </c>
      <c r="H66" s="199" t="s">
        <v>163</v>
      </c>
      <c r="I66" s="177"/>
      <c r="J66" s="177"/>
      <c r="K66" s="177"/>
      <c r="L66" s="177"/>
      <c r="M66" s="177"/>
    </row>
    <row r="67" spans="1:13" s="130" customFormat="1" ht="12" customHeight="1" x14ac:dyDescent="0.2">
      <c r="A67" s="180"/>
      <c r="B67" s="181"/>
      <c r="C67" s="235" t="str">
        <f t="shared" si="0"/>
        <v/>
      </c>
      <c r="D67" s="182">
        <f t="shared" si="1"/>
        <v>0</v>
      </c>
      <c r="E67" s="182">
        <f t="shared" si="2"/>
        <v>0</v>
      </c>
      <c r="F67" s="182">
        <f t="shared" si="3"/>
        <v>0</v>
      </c>
      <c r="H67" s="199" t="s">
        <v>164</v>
      </c>
      <c r="I67" s="177"/>
      <c r="J67" s="177"/>
      <c r="K67" s="177"/>
      <c r="L67" s="177"/>
      <c r="M67" s="177"/>
    </row>
    <row r="68" spans="1:13" s="130" customFormat="1" ht="12" customHeight="1" x14ac:dyDescent="0.2">
      <c r="A68" s="180"/>
      <c r="B68" s="181"/>
      <c r="C68" s="235" t="str">
        <f t="shared" si="0"/>
        <v/>
      </c>
      <c r="D68" s="182">
        <f t="shared" si="1"/>
        <v>0</v>
      </c>
      <c r="E68" s="182">
        <f t="shared" si="2"/>
        <v>0</v>
      </c>
      <c r="F68" s="182">
        <f t="shared" si="3"/>
        <v>0</v>
      </c>
      <c r="H68" s="199" t="s">
        <v>165</v>
      </c>
      <c r="I68" s="177"/>
      <c r="J68" s="177"/>
      <c r="K68" s="177"/>
      <c r="L68" s="177"/>
      <c r="M68" s="177"/>
    </row>
    <row r="69" spans="1:13" s="130" customFormat="1" ht="12" customHeight="1" x14ac:dyDescent="0.2">
      <c r="A69" s="180"/>
      <c r="B69" s="181"/>
      <c r="C69" s="235" t="str">
        <f t="shared" si="0"/>
        <v/>
      </c>
      <c r="D69" s="182">
        <f t="shared" si="1"/>
        <v>0</v>
      </c>
      <c r="E69" s="182">
        <f t="shared" si="2"/>
        <v>0</v>
      </c>
      <c r="F69" s="182">
        <f t="shared" si="3"/>
        <v>0</v>
      </c>
      <c r="H69" s="199" t="s">
        <v>166</v>
      </c>
      <c r="I69" s="177"/>
      <c r="J69" s="177"/>
      <c r="K69" s="177"/>
      <c r="L69" s="177"/>
      <c r="M69" s="177"/>
    </row>
    <row r="70" spans="1:13" s="130" customFormat="1" ht="12" customHeight="1" x14ac:dyDescent="0.2">
      <c r="A70" s="180"/>
      <c r="B70" s="181"/>
      <c r="C70" s="235" t="str">
        <f t="shared" si="0"/>
        <v/>
      </c>
      <c r="D70" s="182">
        <f t="shared" si="1"/>
        <v>0</v>
      </c>
      <c r="E70" s="182">
        <f t="shared" si="2"/>
        <v>0</v>
      </c>
      <c r="F70" s="182">
        <f t="shared" si="3"/>
        <v>0</v>
      </c>
      <c r="H70" s="199" t="s">
        <v>167</v>
      </c>
      <c r="I70" s="177"/>
      <c r="J70" s="177"/>
      <c r="K70" s="177"/>
      <c r="L70" s="177"/>
      <c r="M70" s="177"/>
    </row>
    <row r="71" spans="1:13" s="130" customFormat="1" ht="12" customHeight="1" x14ac:dyDescent="0.2">
      <c r="A71" s="180"/>
      <c r="B71" s="181"/>
      <c r="C71" s="235" t="str">
        <f t="shared" si="0"/>
        <v/>
      </c>
      <c r="D71" s="182">
        <f t="shared" si="1"/>
        <v>0</v>
      </c>
      <c r="E71" s="182">
        <f t="shared" si="2"/>
        <v>0</v>
      </c>
      <c r="F71" s="182">
        <f t="shared" si="3"/>
        <v>0</v>
      </c>
      <c r="H71" s="199" t="s">
        <v>168</v>
      </c>
      <c r="I71" s="177"/>
      <c r="J71" s="177"/>
      <c r="K71" s="177"/>
      <c r="L71" s="177"/>
      <c r="M71" s="177"/>
    </row>
    <row r="72" spans="1:13" s="130" customFormat="1" ht="12" customHeight="1" x14ac:dyDescent="0.2">
      <c r="A72" s="180"/>
      <c r="B72" s="181"/>
      <c r="C72" s="235" t="str">
        <f t="shared" ref="C72:C135" si="4">IF(F72=1," District,","")&amp;IF(OR(D72=1,E72=1)," Line Incomplete","")</f>
        <v/>
      </c>
      <c r="D72" s="182">
        <f t="shared" ref="D72:D135" si="5">IF(A72="",0,IF(OR(B72=""),1,0))</f>
        <v>0</v>
      </c>
      <c r="E72" s="182">
        <f t="shared" ref="E72:E135" si="6">IF(B72="",0,IF(OR(A72=""),1,0))</f>
        <v>0</v>
      </c>
      <c r="F72" s="182">
        <f t="shared" ref="F72:F135" si="7">IF(B72="",0,IF(ISNA((MATCH(B72,H:H,0))),1,0))</f>
        <v>0</v>
      </c>
      <c r="H72" s="199" t="s">
        <v>169</v>
      </c>
      <c r="I72" s="177"/>
      <c r="J72" s="177"/>
      <c r="K72" s="177"/>
      <c r="L72" s="177"/>
      <c r="M72" s="177"/>
    </row>
    <row r="73" spans="1:13" s="130" customFormat="1" ht="12" customHeight="1" x14ac:dyDescent="0.2">
      <c r="A73" s="180"/>
      <c r="B73" s="181"/>
      <c r="C73" s="235" t="str">
        <f t="shared" si="4"/>
        <v/>
      </c>
      <c r="D73" s="182">
        <f t="shared" si="5"/>
        <v>0</v>
      </c>
      <c r="E73" s="182">
        <f t="shared" si="6"/>
        <v>0</v>
      </c>
      <c r="F73" s="182">
        <f t="shared" si="7"/>
        <v>0</v>
      </c>
      <c r="H73" s="199" t="s">
        <v>170</v>
      </c>
    </row>
    <row r="74" spans="1:13" s="130" customFormat="1" ht="12" customHeight="1" x14ac:dyDescent="0.2">
      <c r="A74" s="180"/>
      <c r="B74" s="181"/>
      <c r="C74" s="235" t="str">
        <f t="shared" si="4"/>
        <v/>
      </c>
      <c r="D74" s="182">
        <f t="shared" si="5"/>
        <v>0</v>
      </c>
      <c r="E74" s="182">
        <f t="shared" si="6"/>
        <v>0</v>
      </c>
      <c r="F74" s="182">
        <f t="shared" si="7"/>
        <v>0</v>
      </c>
      <c r="H74" s="199" t="s">
        <v>171</v>
      </c>
    </row>
    <row r="75" spans="1:13" s="130" customFormat="1" ht="12" customHeight="1" x14ac:dyDescent="0.2">
      <c r="A75" s="180"/>
      <c r="B75" s="181"/>
      <c r="C75" s="235" t="str">
        <f t="shared" si="4"/>
        <v/>
      </c>
      <c r="D75" s="182">
        <f t="shared" si="5"/>
        <v>0</v>
      </c>
      <c r="E75" s="182">
        <f t="shared" si="6"/>
        <v>0</v>
      </c>
      <c r="F75" s="182">
        <f t="shared" si="7"/>
        <v>0</v>
      </c>
      <c r="H75" s="199" t="s">
        <v>172</v>
      </c>
    </row>
    <row r="76" spans="1:13" s="130" customFormat="1" ht="12" customHeight="1" x14ac:dyDescent="0.2">
      <c r="A76" s="180"/>
      <c r="B76" s="181"/>
      <c r="C76" s="235" t="str">
        <f t="shared" si="4"/>
        <v/>
      </c>
      <c r="D76" s="182">
        <f t="shared" si="5"/>
        <v>0</v>
      </c>
      <c r="E76" s="182">
        <f t="shared" si="6"/>
        <v>0</v>
      </c>
      <c r="F76" s="182">
        <f t="shared" si="7"/>
        <v>0</v>
      </c>
      <c r="H76" s="199" t="s">
        <v>173</v>
      </c>
    </row>
    <row r="77" spans="1:13" s="130" customFormat="1" ht="12" customHeight="1" x14ac:dyDescent="0.2">
      <c r="A77" s="180"/>
      <c r="B77" s="181"/>
      <c r="C77" s="235" t="str">
        <f t="shared" si="4"/>
        <v/>
      </c>
      <c r="D77" s="182">
        <f t="shared" si="5"/>
        <v>0</v>
      </c>
      <c r="E77" s="182">
        <f t="shared" si="6"/>
        <v>0</v>
      </c>
      <c r="F77" s="182">
        <f t="shared" si="7"/>
        <v>0</v>
      </c>
      <c r="H77" s="199" t="s">
        <v>174</v>
      </c>
    </row>
    <row r="78" spans="1:13" s="130" customFormat="1" ht="12" customHeight="1" x14ac:dyDescent="0.2">
      <c r="A78" s="180"/>
      <c r="B78" s="181"/>
      <c r="C78" s="235" t="str">
        <f t="shared" si="4"/>
        <v/>
      </c>
      <c r="D78" s="182">
        <f t="shared" si="5"/>
        <v>0</v>
      </c>
      <c r="E78" s="182">
        <f t="shared" si="6"/>
        <v>0</v>
      </c>
      <c r="F78" s="182">
        <f t="shared" si="7"/>
        <v>0</v>
      </c>
      <c r="H78" s="199" t="s">
        <v>175</v>
      </c>
    </row>
    <row r="79" spans="1:13" s="130" customFormat="1" ht="12" customHeight="1" x14ac:dyDescent="0.2">
      <c r="A79" s="180"/>
      <c r="B79" s="181"/>
      <c r="C79" s="235" t="str">
        <f t="shared" si="4"/>
        <v/>
      </c>
      <c r="D79" s="182">
        <f t="shared" si="5"/>
        <v>0</v>
      </c>
      <c r="E79" s="182">
        <f t="shared" si="6"/>
        <v>0</v>
      </c>
      <c r="F79" s="182">
        <f t="shared" si="7"/>
        <v>0</v>
      </c>
      <c r="H79" s="199" t="s">
        <v>176</v>
      </c>
    </row>
    <row r="80" spans="1:13" s="130" customFormat="1" ht="12" customHeight="1" x14ac:dyDescent="0.2">
      <c r="A80" s="180"/>
      <c r="B80" s="181"/>
      <c r="C80" s="235" t="str">
        <f t="shared" si="4"/>
        <v/>
      </c>
      <c r="D80" s="182">
        <f t="shared" si="5"/>
        <v>0</v>
      </c>
      <c r="E80" s="182">
        <f t="shared" si="6"/>
        <v>0</v>
      </c>
      <c r="F80" s="182">
        <f t="shared" si="7"/>
        <v>0</v>
      </c>
      <c r="H80" s="199" t="s">
        <v>177</v>
      </c>
    </row>
    <row r="81" spans="1:8" s="130" customFormat="1" ht="12" customHeight="1" x14ac:dyDescent="0.2">
      <c r="A81" s="180"/>
      <c r="B81" s="181"/>
      <c r="C81" s="235" t="str">
        <f t="shared" si="4"/>
        <v/>
      </c>
      <c r="D81" s="182">
        <f t="shared" si="5"/>
        <v>0</v>
      </c>
      <c r="E81" s="182">
        <f t="shared" si="6"/>
        <v>0</v>
      </c>
      <c r="F81" s="182">
        <f t="shared" si="7"/>
        <v>0</v>
      </c>
      <c r="H81" s="199" t="s">
        <v>178</v>
      </c>
    </row>
    <row r="82" spans="1:8" s="130" customFormat="1" ht="12" customHeight="1" x14ac:dyDescent="0.2">
      <c r="A82" s="180"/>
      <c r="B82" s="181"/>
      <c r="C82" s="235" t="str">
        <f t="shared" si="4"/>
        <v/>
      </c>
      <c r="D82" s="182">
        <f t="shared" si="5"/>
        <v>0</v>
      </c>
      <c r="E82" s="182">
        <f t="shared" si="6"/>
        <v>0</v>
      </c>
      <c r="F82" s="182">
        <f t="shared" si="7"/>
        <v>0</v>
      </c>
      <c r="H82" s="199" t="s">
        <v>179</v>
      </c>
    </row>
    <row r="83" spans="1:8" s="130" customFormat="1" ht="12" customHeight="1" x14ac:dyDescent="0.2">
      <c r="A83" s="180"/>
      <c r="B83" s="181"/>
      <c r="C83" s="235" t="str">
        <f t="shared" si="4"/>
        <v/>
      </c>
      <c r="D83" s="182">
        <f t="shared" si="5"/>
        <v>0</v>
      </c>
      <c r="E83" s="182">
        <f t="shared" si="6"/>
        <v>0</v>
      </c>
      <c r="F83" s="182">
        <f t="shared" si="7"/>
        <v>0</v>
      </c>
      <c r="H83" s="199" t="s">
        <v>180</v>
      </c>
    </row>
    <row r="84" spans="1:8" s="130" customFormat="1" ht="12" customHeight="1" x14ac:dyDescent="0.2">
      <c r="A84" s="180"/>
      <c r="B84" s="181"/>
      <c r="C84" s="235" t="str">
        <f t="shared" si="4"/>
        <v/>
      </c>
      <c r="D84" s="182">
        <f t="shared" si="5"/>
        <v>0</v>
      </c>
      <c r="E84" s="182">
        <f t="shared" si="6"/>
        <v>0</v>
      </c>
      <c r="F84" s="182">
        <f t="shared" si="7"/>
        <v>0</v>
      </c>
      <c r="H84" s="199" t="s">
        <v>181</v>
      </c>
    </row>
    <row r="85" spans="1:8" s="130" customFormat="1" ht="12" customHeight="1" x14ac:dyDescent="0.2">
      <c r="A85" s="180"/>
      <c r="B85" s="181"/>
      <c r="C85" s="235" t="str">
        <f t="shared" si="4"/>
        <v/>
      </c>
      <c r="D85" s="182">
        <f t="shared" si="5"/>
        <v>0</v>
      </c>
      <c r="E85" s="182">
        <f t="shared" si="6"/>
        <v>0</v>
      </c>
      <c r="F85" s="182">
        <f t="shared" si="7"/>
        <v>0</v>
      </c>
      <c r="H85" s="199" t="s">
        <v>182</v>
      </c>
    </row>
    <row r="86" spans="1:8" s="130" customFormat="1" ht="12" customHeight="1" x14ac:dyDescent="0.2">
      <c r="A86" s="180"/>
      <c r="B86" s="181"/>
      <c r="C86" s="235" t="str">
        <f t="shared" si="4"/>
        <v/>
      </c>
      <c r="D86" s="182">
        <f t="shared" si="5"/>
        <v>0</v>
      </c>
      <c r="E86" s="182">
        <f t="shared" si="6"/>
        <v>0</v>
      </c>
      <c r="F86" s="182">
        <f t="shared" si="7"/>
        <v>0</v>
      </c>
      <c r="H86" s="199" t="s">
        <v>183</v>
      </c>
    </row>
    <row r="87" spans="1:8" s="130" customFormat="1" ht="12" customHeight="1" x14ac:dyDescent="0.2">
      <c r="A87" s="180"/>
      <c r="B87" s="181"/>
      <c r="C87" s="235" t="str">
        <f t="shared" si="4"/>
        <v/>
      </c>
      <c r="D87" s="182">
        <f t="shared" si="5"/>
        <v>0</v>
      </c>
      <c r="E87" s="182">
        <f t="shared" si="6"/>
        <v>0</v>
      </c>
      <c r="F87" s="182">
        <f t="shared" si="7"/>
        <v>0</v>
      </c>
      <c r="H87" s="199" t="s">
        <v>184</v>
      </c>
    </row>
    <row r="88" spans="1:8" s="130" customFormat="1" ht="12" customHeight="1" x14ac:dyDescent="0.2">
      <c r="A88" s="180"/>
      <c r="B88" s="181"/>
      <c r="C88" s="235" t="str">
        <f t="shared" si="4"/>
        <v/>
      </c>
      <c r="D88" s="182">
        <f t="shared" si="5"/>
        <v>0</v>
      </c>
      <c r="E88" s="182">
        <f t="shared" si="6"/>
        <v>0</v>
      </c>
      <c r="F88" s="182">
        <f t="shared" si="7"/>
        <v>0</v>
      </c>
      <c r="H88" s="199" t="s">
        <v>185</v>
      </c>
    </row>
    <row r="89" spans="1:8" s="130" customFormat="1" ht="12" customHeight="1" x14ac:dyDescent="0.2">
      <c r="A89" s="180"/>
      <c r="B89" s="181"/>
      <c r="C89" s="235" t="str">
        <f t="shared" si="4"/>
        <v/>
      </c>
      <c r="D89" s="182">
        <f t="shared" si="5"/>
        <v>0</v>
      </c>
      <c r="E89" s="182">
        <f t="shared" si="6"/>
        <v>0</v>
      </c>
      <c r="F89" s="182">
        <f t="shared" si="7"/>
        <v>0</v>
      </c>
      <c r="H89" s="199" t="s">
        <v>186</v>
      </c>
    </row>
    <row r="90" spans="1:8" s="130" customFormat="1" ht="12" customHeight="1" x14ac:dyDescent="0.2">
      <c r="A90" s="180"/>
      <c r="B90" s="181"/>
      <c r="C90" s="235" t="str">
        <f t="shared" si="4"/>
        <v/>
      </c>
      <c r="D90" s="182">
        <f t="shared" si="5"/>
        <v>0</v>
      </c>
      <c r="E90" s="182">
        <f t="shared" si="6"/>
        <v>0</v>
      </c>
      <c r="F90" s="182">
        <f t="shared" si="7"/>
        <v>0</v>
      </c>
      <c r="H90" s="199" t="s">
        <v>187</v>
      </c>
    </row>
    <row r="91" spans="1:8" s="130" customFormat="1" ht="12" customHeight="1" x14ac:dyDescent="0.2">
      <c r="A91" s="180"/>
      <c r="B91" s="181"/>
      <c r="C91" s="235" t="str">
        <f t="shared" si="4"/>
        <v/>
      </c>
      <c r="D91" s="182">
        <f t="shared" si="5"/>
        <v>0</v>
      </c>
      <c r="E91" s="182">
        <f t="shared" si="6"/>
        <v>0</v>
      </c>
      <c r="F91" s="182">
        <f t="shared" si="7"/>
        <v>0</v>
      </c>
      <c r="H91" s="199" t="s">
        <v>188</v>
      </c>
    </row>
    <row r="92" spans="1:8" s="130" customFormat="1" ht="12" customHeight="1" x14ac:dyDescent="0.2">
      <c r="A92" s="180"/>
      <c r="B92" s="181"/>
      <c r="C92" s="235" t="str">
        <f t="shared" si="4"/>
        <v/>
      </c>
      <c r="D92" s="182">
        <f t="shared" si="5"/>
        <v>0</v>
      </c>
      <c r="E92" s="182">
        <f t="shared" si="6"/>
        <v>0</v>
      </c>
      <c r="F92" s="182">
        <f t="shared" si="7"/>
        <v>0</v>
      </c>
      <c r="H92" s="199" t="s">
        <v>189</v>
      </c>
    </row>
    <row r="93" spans="1:8" s="130" customFormat="1" ht="12" customHeight="1" x14ac:dyDescent="0.2">
      <c r="A93" s="180"/>
      <c r="B93" s="181"/>
      <c r="C93" s="235" t="str">
        <f t="shared" si="4"/>
        <v/>
      </c>
      <c r="D93" s="182">
        <f t="shared" si="5"/>
        <v>0</v>
      </c>
      <c r="E93" s="182">
        <f t="shared" si="6"/>
        <v>0</v>
      </c>
      <c r="F93" s="182">
        <f t="shared" si="7"/>
        <v>0</v>
      </c>
      <c r="H93" s="199" t="s">
        <v>190</v>
      </c>
    </row>
    <row r="94" spans="1:8" s="130" customFormat="1" ht="12" customHeight="1" x14ac:dyDescent="0.2">
      <c r="A94" s="180"/>
      <c r="B94" s="181"/>
      <c r="C94" s="235" t="str">
        <f t="shared" si="4"/>
        <v/>
      </c>
      <c r="D94" s="182">
        <f t="shared" si="5"/>
        <v>0</v>
      </c>
      <c r="E94" s="182">
        <f t="shared" si="6"/>
        <v>0</v>
      </c>
      <c r="F94" s="182">
        <f t="shared" si="7"/>
        <v>0</v>
      </c>
      <c r="H94" s="199" t="s">
        <v>191</v>
      </c>
    </row>
    <row r="95" spans="1:8" s="130" customFormat="1" ht="12" customHeight="1" x14ac:dyDescent="0.2">
      <c r="A95" s="180"/>
      <c r="B95" s="181"/>
      <c r="C95" s="235" t="str">
        <f t="shared" si="4"/>
        <v/>
      </c>
      <c r="D95" s="182">
        <f t="shared" si="5"/>
        <v>0</v>
      </c>
      <c r="E95" s="182">
        <f t="shared" si="6"/>
        <v>0</v>
      </c>
      <c r="F95" s="182">
        <f t="shared" si="7"/>
        <v>0</v>
      </c>
      <c r="H95" s="199" t="s">
        <v>192</v>
      </c>
    </row>
    <row r="96" spans="1:8" s="130" customFormat="1" ht="12" customHeight="1" x14ac:dyDescent="0.2">
      <c r="A96" s="180"/>
      <c r="B96" s="181"/>
      <c r="C96" s="235" t="str">
        <f t="shared" si="4"/>
        <v/>
      </c>
      <c r="D96" s="182">
        <f t="shared" si="5"/>
        <v>0</v>
      </c>
      <c r="E96" s="182">
        <f t="shared" si="6"/>
        <v>0</v>
      </c>
      <c r="F96" s="182">
        <f t="shared" si="7"/>
        <v>0</v>
      </c>
      <c r="H96" s="199" t="s">
        <v>193</v>
      </c>
    </row>
    <row r="97" spans="1:8" s="130" customFormat="1" ht="12" customHeight="1" x14ac:dyDescent="0.2">
      <c r="A97" s="180"/>
      <c r="B97" s="181"/>
      <c r="C97" s="235" t="str">
        <f t="shared" si="4"/>
        <v/>
      </c>
      <c r="D97" s="182">
        <f t="shared" si="5"/>
        <v>0</v>
      </c>
      <c r="E97" s="182">
        <f t="shared" si="6"/>
        <v>0</v>
      </c>
      <c r="F97" s="182">
        <f t="shared" si="7"/>
        <v>0</v>
      </c>
      <c r="H97" s="199" t="s">
        <v>194</v>
      </c>
    </row>
    <row r="98" spans="1:8" s="130" customFormat="1" ht="12" customHeight="1" x14ac:dyDescent="0.2">
      <c r="A98" s="180"/>
      <c r="B98" s="181"/>
      <c r="C98" s="235" t="str">
        <f t="shared" si="4"/>
        <v/>
      </c>
      <c r="D98" s="182">
        <f t="shared" si="5"/>
        <v>0</v>
      </c>
      <c r="E98" s="182">
        <f t="shared" si="6"/>
        <v>0</v>
      </c>
      <c r="F98" s="182">
        <f t="shared" si="7"/>
        <v>0</v>
      </c>
      <c r="H98" s="199" t="s">
        <v>535</v>
      </c>
    </row>
    <row r="99" spans="1:8" s="130" customFormat="1" ht="12" customHeight="1" x14ac:dyDescent="0.2">
      <c r="A99" s="180"/>
      <c r="B99" s="181"/>
      <c r="C99" s="235" t="str">
        <f t="shared" si="4"/>
        <v/>
      </c>
      <c r="D99" s="182">
        <f t="shared" si="5"/>
        <v>0</v>
      </c>
      <c r="E99" s="182">
        <f t="shared" si="6"/>
        <v>0</v>
      </c>
      <c r="F99" s="182">
        <f t="shared" si="7"/>
        <v>0</v>
      </c>
      <c r="H99" s="199" t="s">
        <v>195</v>
      </c>
    </row>
    <row r="100" spans="1:8" s="130" customFormat="1" ht="12" customHeight="1" x14ac:dyDescent="0.2">
      <c r="A100" s="180"/>
      <c r="B100" s="181"/>
      <c r="C100" s="235" t="str">
        <f t="shared" si="4"/>
        <v/>
      </c>
      <c r="D100" s="182">
        <f t="shared" si="5"/>
        <v>0</v>
      </c>
      <c r="E100" s="182">
        <f t="shared" si="6"/>
        <v>0</v>
      </c>
      <c r="F100" s="182">
        <f t="shared" si="7"/>
        <v>0</v>
      </c>
      <c r="H100" s="199" t="s">
        <v>196</v>
      </c>
    </row>
    <row r="101" spans="1:8" s="130" customFormat="1" ht="12" customHeight="1" x14ac:dyDescent="0.2">
      <c r="A101" s="180"/>
      <c r="B101" s="181"/>
      <c r="C101" s="235" t="str">
        <f t="shared" si="4"/>
        <v/>
      </c>
      <c r="D101" s="182">
        <f t="shared" si="5"/>
        <v>0</v>
      </c>
      <c r="E101" s="182">
        <f t="shared" si="6"/>
        <v>0</v>
      </c>
      <c r="F101" s="182">
        <f t="shared" si="7"/>
        <v>0</v>
      </c>
      <c r="H101" s="199" t="s">
        <v>197</v>
      </c>
    </row>
    <row r="102" spans="1:8" s="130" customFormat="1" ht="12" customHeight="1" x14ac:dyDescent="0.2">
      <c r="A102" s="180"/>
      <c r="B102" s="181"/>
      <c r="C102" s="235" t="str">
        <f t="shared" si="4"/>
        <v/>
      </c>
      <c r="D102" s="182">
        <f t="shared" si="5"/>
        <v>0</v>
      </c>
      <c r="E102" s="182">
        <f t="shared" si="6"/>
        <v>0</v>
      </c>
      <c r="F102" s="182">
        <f t="shared" si="7"/>
        <v>0</v>
      </c>
      <c r="H102" s="199" t="s">
        <v>198</v>
      </c>
    </row>
    <row r="103" spans="1:8" s="130" customFormat="1" ht="12" customHeight="1" x14ac:dyDescent="0.2">
      <c r="A103" s="180"/>
      <c r="B103" s="181"/>
      <c r="C103" s="235" t="str">
        <f t="shared" si="4"/>
        <v/>
      </c>
      <c r="D103" s="182">
        <f t="shared" si="5"/>
        <v>0</v>
      </c>
      <c r="E103" s="182">
        <f t="shared" si="6"/>
        <v>0</v>
      </c>
      <c r="F103" s="182">
        <f t="shared" si="7"/>
        <v>0</v>
      </c>
      <c r="H103" s="199" t="s">
        <v>199</v>
      </c>
    </row>
    <row r="104" spans="1:8" s="130" customFormat="1" ht="12" customHeight="1" x14ac:dyDescent="0.2">
      <c r="A104" s="180"/>
      <c r="B104" s="181"/>
      <c r="C104" s="235" t="str">
        <f t="shared" si="4"/>
        <v/>
      </c>
      <c r="D104" s="182">
        <f t="shared" si="5"/>
        <v>0</v>
      </c>
      <c r="E104" s="182">
        <f t="shared" si="6"/>
        <v>0</v>
      </c>
      <c r="F104" s="182">
        <f t="shared" si="7"/>
        <v>0</v>
      </c>
      <c r="H104" s="199" t="s">
        <v>200</v>
      </c>
    </row>
    <row r="105" spans="1:8" s="130" customFormat="1" ht="12" customHeight="1" x14ac:dyDescent="0.2">
      <c r="A105" s="180"/>
      <c r="B105" s="181"/>
      <c r="C105" s="235" t="str">
        <f t="shared" si="4"/>
        <v/>
      </c>
      <c r="D105" s="182">
        <f t="shared" si="5"/>
        <v>0</v>
      </c>
      <c r="E105" s="182">
        <f t="shared" si="6"/>
        <v>0</v>
      </c>
      <c r="F105" s="182">
        <f t="shared" si="7"/>
        <v>0</v>
      </c>
      <c r="H105" s="199" t="s">
        <v>201</v>
      </c>
    </row>
    <row r="106" spans="1:8" s="130" customFormat="1" ht="12" customHeight="1" x14ac:dyDescent="0.2">
      <c r="A106" s="180"/>
      <c r="B106" s="181"/>
      <c r="C106" s="235" t="str">
        <f t="shared" si="4"/>
        <v/>
      </c>
      <c r="D106" s="182">
        <f t="shared" si="5"/>
        <v>0</v>
      </c>
      <c r="E106" s="182">
        <f t="shared" si="6"/>
        <v>0</v>
      </c>
      <c r="F106" s="182">
        <f t="shared" si="7"/>
        <v>0</v>
      </c>
      <c r="H106" s="199" t="s">
        <v>202</v>
      </c>
    </row>
    <row r="107" spans="1:8" s="130" customFormat="1" ht="12" customHeight="1" x14ac:dyDescent="0.2">
      <c r="A107" s="180"/>
      <c r="B107" s="181"/>
      <c r="C107" s="235" t="str">
        <f t="shared" si="4"/>
        <v/>
      </c>
      <c r="D107" s="182">
        <f t="shared" si="5"/>
        <v>0</v>
      </c>
      <c r="E107" s="182">
        <f t="shared" si="6"/>
        <v>0</v>
      </c>
      <c r="F107" s="182">
        <f t="shared" si="7"/>
        <v>0</v>
      </c>
      <c r="H107" s="199" t="s">
        <v>203</v>
      </c>
    </row>
    <row r="108" spans="1:8" s="130" customFormat="1" ht="12" customHeight="1" x14ac:dyDescent="0.2">
      <c r="A108" s="180"/>
      <c r="B108" s="181"/>
      <c r="C108" s="235" t="str">
        <f t="shared" si="4"/>
        <v/>
      </c>
      <c r="D108" s="182">
        <f t="shared" si="5"/>
        <v>0</v>
      </c>
      <c r="E108" s="182">
        <f t="shared" si="6"/>
        <v>0</v>
      </c>
      <c r="F108" s="182">
        <f t="shared" si="7"/>
        <v>0</v>
      </c>
      <c r="H108" s="199" t="s">
        <v>204</v>
      </c>
    </row>
    <row r="109" spans="1:8" s="130" customFormat="1" ht="12" customHeight="1" x14ac:dyDescent="0.2">
      <c r="A109" s="180"/>
      <c r="B109" s="181"/>
      <c r="C109" s="235" t="str">
        <f t="shared" si="4"/>
        <v/>
      </c>
      <c r="D109" s="182">
        <f t="shared" si="5"/>
        <v>0</v>
      </c>
      <c r="E109" s="182">
        <f t="shared" si="6"/>
        <v>0</v>
      </c>
      <c r="F109" s="182">
        <f t="shared" si="7"/>
        <v>0</v>
      </c>
      <c r="H109" s="199" t="s">
        <v>205</v>
      </c>
    </row>
    <row r="110" spans="1:8" s="130" customFormat="1" ht="12" customHeight="1" x14ac:dyDescent="0.2">
      <c r="A110" s="180"/>
      <c r="B110" s="181"/>
      <c r="C110" s="235" t="str">
        <f t="shared" si="4"/>
        <v/>
      </c>
      <c r="D110" s="182">
        <f t="shared" si="5"/>
        <v>0</v>
      </c>
      <c r="E110" s="182">
        <f t="shared" si="6"/>
        <v>0</v>
      </c>
      <c r="F110" s="182">
        <f t="shared" si="7"/>
        <v>0</v>
      </c>
      <c r="H110" s="199" t="s">
        <v>206</v>
      </c>
    </row>
    <row r="111" spans="1:8" s="130" customFormat="1" ht="12" customHeight="1" x14ac:dyDescent="0.2">
      <c r="A111" s="180"/>
      <c r="B111" s="181"/>
      <c r="C111" s="235" t="str">
        <f t="shared" si="4"/>
        <v/>
      </c>
      <c r="D111" s="182">
        <f t="shared" si="5"/>
        <v>0</v>
      </c>
      <c r="E111" s="182">
        <f t="shared" si="6"/>
        <v>0</v>
      </c>
      <c r="F111" s="182">
        <f t="shared" si="7"/>
        <v>0</v>
      </c>
      <c r="H111" s="199" t="s">
        <v>207</v>
      </c>
    </row>
    <row r="112" spans="1:8" s="130" customFormat="1" ht="12" customHeight="1" x14ac:dyDescent="0.2">
      <c r="A112" s="180"/>
      <c r="B112" s="181"/>
      <c r="C112" s="235" t="str">
        <f t="shared" si="4"/>
        <v/>
      </c>
      <c r="D112" s="182">
        <f t="shared" si="5"/>
        <v>0</v>
      </c>
      <c r="E112" s="182">
        <f t="shared" si="6"/>
        <v>0</v>
      </c>
      <c r="F112" s="182">
        <f t="shared" si="7"/>
        <v>0</v>
      </c>
      <c r="H112" s="199" t="s">
        <v>208</v>
      </c>
    </row>
    <row r="113" spans="1:8" s="130" customFormat="1" ht="12" customHeight="1" x14ac:dyDescent="0.2">
      <c r="A113" s="180"/>
      <c r="B113" s="181"/>
      <c r="C113" s="235" t="str">
        <f t="shared" si="4"/>
        <v/>
      </c>
      <c r="D113" s="182">
        <f t="shared" si="5"/>
        <v>0</v>
      </c>
      <c r="E113" s="182">
        <f t="shared" si="6"/>
        <v>0</v>
      </c>
      <c r="F113" s="182">
        <f t="shared" si="7"/>
        <v>0</v>
      </c>
      <c r="H113" s="199" t="s">
        <v>209</v>
      </c>
    </row>
    <row r="114" spans="1:8" s="130" customFormat="1" ht="12" customHeight="1" x14ac:dyDescent="0.2">
      <c r="A114" s="180"/>
      <c r="B114" s="181"/>
      <c r="C114" s="235" t="str">
        <f t="shared" si="4"/>
        <v/>
      </c>
      <c r="D114" s="182">
        <f t="shared" si="5"/>
        <v>0</v>
      </c>
      <c r="E114" s="182">
        <f t="shared" si="6"/>
        <v>0</v>
      </c>
      <c r="F114" s="182">
        <f t="shared" si="7"/>
        <v>0</v>
      </c>
      <c r="H114" s="199" t="s">
        <v>210</v>
      </c>
    </row>
    <row r="115" spans="1:8" s="130" customFormat="1" ht="12" customHeight="1" x14ac:dyDescent="0.2">
      <c r="A115" s="180"/>
      <c r="B115" s="181"/>
      <c r="C115" s="235" t="str">
        <f t="shared" si="4"/>
        <v/>
      </c>
      <c r="D115" s="182">
        <f t="shared" si="5"/>
        <v>0</v>
      </c>
      <c r="E115" s="182">
        <f t="shared" si="6"/>
        <v>0</v>
      </c>
      <c r="F115" s="182">
        <f t="shared" si="7"/>
        <v>0</v>
      </c>
      <c r="H115" s="199" t="s">
        <v>211</v>
      </c>
    </row>
    <row r="116" spans="1:8" s="130" customFormat="1" ht="12" customHeight="1" x14ac:dyDescent="0.2">
      <c r="A116" s="180"/>
      <c r="B116" s="181"/>
      <c r="C116" s="235" t="str">
        <f t="shared" si="4"/>
        <v/>
      </c>
      <c r="D116" s="182">
        <f t="shared" si="5"/>
        <v>0</v>
      </c>
      <c r="E116" s="182">
        <f t="shared" si="6"/>
        <v>0</v>
      </c>
      <c r="F116" s="182">
        <f t="shared" si="7"/>
        <v>0</v>
      </c>
      <c r="H116" s="199" t="s">
        <v>212</v>
      </c>
    </row>
    <row r="117" spans="1:8" s="130" customFormat="1" ht="12" customHeight="1" x14ac:dyDescent="0.2">
      <c r="A117" s="180"/>
      <c r="B117" s="181"/>
      <c r="C117" s="235" t="str">
        <f t="shared" si="4"/>
        <v/>
      </c>
      <c r="D117" s="182">
        <f t="shared" si="5"/>
        <v>0</v>
      </c>
      <c r="E117" s="182">
        <f t="shared" si="6"/>
        <v>0</v>
      </c>
      <c r="F117" s="182">
        <f t="shared" si="7"/>
        <v>0</v>
      </c>
      <c r="H117" s="199" t="s">
        <v>213</v>
      </c>
    </row>
    <row r="118" spans="1:8" s="130" customFormat="1" ht="12" customHeight="1" x14ac:dyDescent="0.2">
      <c r="A118" s="180"/>
      <c r="B118" s="181"/>
      <c r="C118" s="235" t="str">
        <f t="shared" si="4"/>
        <v/>
      </c>
      <c r="D118" s="182">
        <f t="shared" si="5"/>
        <v>0</v>
      </c>
      <c r="E118" s="182">
        <f t="shared" si="6"/>
        <v>0</v>
      </c>
      <c r="F118" s="182">
        <f t="shared" si="7"/>
        <v>0</v>
      </c>
      <c r="H118" s="199" t="s">
        <v>214</v>
      </c>
    </row>
    <row r="119" spans="1:8" s="130" customFormat="1" ht="12" customHeight="1" x14ac:dyDescent="0.2">
      <c r="A119" s="180"/>
      <c r="B119" s="181"/>
      <c r="C119" s="235" t="str">
        <f t="shared" si="4"/>
        <v/>
      </c>
      <c r="D119" s="182">
        <f t="shared" si="5"/>
        <v>0</v>
      </c>
      <c r="E119" s="182">
        <f t="shared" si="6"/>
        <v>0</v>
      </c>
      <c r="F119" s="182">
        <f t="shared" si="7"/>
        <v>0</v>
      </c>
      <c r="H119" s="199" t="s">
        <v>215</v>
      </c>
    </row>
    <row r="120" spans="1:8" s="130" customFormat="1" ht="12" customHeight="1" x14ac:dyDescent="0.2">
      <c r="A120" s="180"/>
      <c r="B120" s="181"/>
      <c r="C120" s="235" t="str">
        <f t="shared" si="4"/>
        <v/>
      </c>
      <c r="D120" s="182">
        <f t="shared" si="5"/>
        <v>0</v>
      </c>
      <c r="E120" s="182">
        <f t="shared" si="6"/>
        <v>0</v>
      </c>
      <c r="F120" s="182">
        <f t="shared" si="7"/>
        <v>0</v>
      </c>
      <c r="H120" s="199" t="s">
        <v>216</v>
      </c>
    </row>
    <row r="121" spans="1:8" s="130" customFormat="1" ht="12" customHeight="1" x14ac:dyDescent="0.2">
      <c r="A121" s="180"/>
      <c r="B121" s="181"/>
      <c r="C121" s="235" t="str">
        <f t="shared" si="4"/>
        <v/>
      </c>
      <c r="D121" s="182">
        <f t="shared" si="5"/>
        <v>0</v>
      </c>
      <c r="E121" s="182">
        <f t="shared" si="6"/>
        <v>0</v>
      </c>
      <c r="F121" s="182">
        <f t="shared" si="7"/>
        <v>0</v>
      </c>
      <c r="H121" s="199" t="s">
        <v>217</v>
      </c>
    </row>
    <row r="122" spans="1:8" s="130" customFormat="1" ht="12" customHeight="1" x14ac:dyDescent="0.2">
      <c r="A122" s="180"/>
      <c r="B122" s="181"/>
      <c r="C122" s="235" t="str">
        <f t="shared" si="4"/>
        <v/>
      </c>
      <c r="D122" s="182">
        <f t="shared" si="5"/>
        <v>0</v>
      </c>
      <c r="E122" s="182">
        <f t="shared" si="6"/>
        <v>0</v>
      </c>
      <c r="F122" s="182">
        <f t="shared" si="7"/>
        <v>0</v>
      </c>
      <c r="H122" s="199" t="s">
        <v>218</v>
      </c>
    </row>
    <row r="123" spans="1:8" s="130" customFormat="1" ht="12" customHeight="1" x14ac:dyDescent="0.2">
      <c r="A123" s="180"/>
      <c r="B123" s="181"/>
      <c r="C123" s="235" t="str">
        <f t="shared" si="4"/>
        <v/>
      </c>
      <c r="D123" s="182">
        <f t="shared" si="5"/>
        <v>0</v>
      </c>
      <c r="E123" s="182">
        <f t="shared" si="6"/>
        <v>0</v>
      </c>
      <c r="F123" s="182">
        <f t="shared" si="7"/>
        <v>0</v>
      </c>
      <c r="H123" s="199" t="s">
        <v>219</v>
      </c>
    </row>
    <row r="124" spans="1:8" s="130" customFormat="1" ht="12" customHeight="1" x14ac:dyDescent="0.2">
      <c r="A124" s="180"/>
      <c r="B124" s="181"/>
      <c r="C124" s="235" t="str">
        <f t="shared" si="4"/>
        <v/>
      </c>
      <c r="D124" s="182">
        <f t="shared" si="5"/>
        <v>0</v>
      </c>
      <c r="E124" s="182">
        <f t="shared" si="6"/>
        <v>0</v>
      </c>
      <c r="F124" s="182">
        <f t="shared" si="7"/>
        <v>0</v>
      </c>
      <c r="H124" s="199" t="s">
        <v>220</v>
      </c>
    </row>
    <row r="125" spans="1:8" s="130" customFormat="1" ht="12" customHeight="1" x14ac:dyDescent="0.2">
      <c r="A125" s="180"/>
      <c r="B125" s="181"/>
      <c r="C125" s="235" t="str">
        <f t="shared" si="4"/>
        <v/>
      </c>
      <c r="D125" s="182">
        <f t="shared" si="5"/>
        <v>0</v>
      </c>
      <c r="E125" s="182">
        <f t="shared" si="6"/>
        <v>0</v>
      </c>
      <c r="F125" s="182">
        <f t="shared" si="7"/>
        <v>0</v>
      </c>
      <c r="H125" s="199" t="s">
        <v>221</v>
      </c>
    </row>
    <row r="126" spans="1:8" s="130" customFormat="1" ht="12" customHeight="1" x14ac:dyDescent="0.2">
      <c r="A126" s="180"/>
      <c r="B126" s="181"/>
      <c r="C126" s="235" t="str">
        <f t="shared" si="4"/>
        <v/>
      </c>
      <c r="D126" s="182">
        <f t="shared" si="5"/>
        <v>0</v>
      </c>
      <c r="E126" s="182">
        <f t="shared" si="6"/>
        <v>0</v>
      </c>
      <c r="F126" s="182">
        <f t="shared" si="7"/>
        <v>0</v>
      </c>
      <c r="H126" s="199" t="s">
        <v>222</v>
      </c>
    </row>
    <row r="127" spans="1:8" s="130" customFormat="1" ht="12" customHeight="1" x14ac:dyDescent="0.2">
      <c r="A127" s="180"/>
      <c r="B127" s="181"/>
      <c r="C127" s="235" t="str">
        <f t="shared" si="4"/>
        <v/>
      </c>
      <c r="D127" s="182">
        <f t="shared" si="5"/>
        <v>0</v>
      </c>
      <c r="E127" s="182">
        <f t="shared" si="6"/>
        <v>0</v>
      </c>
      <c r="F127" s="182">
        <f t="shared" si="7"/>
        <v>0</v>
      </c>
      <c r="H127" s="199" t="s">
        <v>223</v>
      </c>
    </row>
    <row r="128" spans="1:8" s="130" customFormat="1" ht="12" customHeight="1" x14ac:dyDescent="0.2">
      <c r="A128" s="180"/>
      <c r="B128" s="181"/>
      <c r="C128" s="235" t="str">
        <f t="shared" si="4"/>
        <v/>
      </c>
      <c r="D128" s="182">
        <f t="shared" si="5"/>
        <v>0</v>
      </c>
      <c r="E128" s="182">
        <f t="shared" si="6"/>
        <v>0</v>
      </c>
      <c r="F128" s="182">
        <f t="shared" si="7"/>
        <v>0</v>
      </c>
      <c r="H128" s="199" t="s">
        <v>224</v>
      </c>
    </row>
    <row r="129" spans="1:8" s="130" customFormat="1" ht="12" customHeight="1" x14ac:dyDescent="0.2">
      <c r="A129" s="180"/>
      <c r="B129" s="181"/>
      <c r="C129" s="235" t="str">
        <f t="shared" si="4"/>
        <v/>
      </c>
      <c r="D129" s="182">
        <f t="shared" si="5"/>
        <v>0</v>
      </c>
      <c r="E129" s="182">
        <f t="shared" si="6"/>
        <v>0</v>
      </c>
      <c r="F129" s="182">
        <f t="shared" si="7"/>
        <v>0</v>
      </c>
      <c r="H129" s="199" t="s">
        <v>225</v>
      </c>
    </row>
    <row r="130" spans="1:8" s="130" customFormat="1" ht="12" customHeight="1" x14ac:dyDescent="0.2">
      <c r="A130" s="180"/>
      <c r="B130" s="181"/>
      <c r="C130" s="235" t="str">
        <f t="shared" si="4"/>
        <v/>
      </c>
      <c r="D130" s="182">
        <f t="shared" si="5"/>
        <v>0</v>
      </c>
      <c r="E130" s="182">
        <f t="shared" si="6"/>
        <v>0</v>
      </c>
      <c r="F130" s="182">
        <f t="shared" si="7"/>
        <v>0</v>
      </c>
      <c r="H130" s="199" t="s">
        <v>226</v>
      </c>
    </row>
    <row r="131" spans="1:8" s="130" customFormat="1" ht="12" customHeight="1" x14ac:dyDescent="0.2">
      <c r="A131" s="180"/>
      <c r="B131" s="181"/>
      <c r="C131" s="235" t="str">
        <f t="shared" si="4"/>
        <v/>
      </c>
      <c r="D131" s="182">
        <f t="shared" si="5"/>
        <v>0</v>
      </c>
      <c r="E131" s="182">
        <f t="shared" si="6"/>
        <v>0</v>
      </c>
      <c r="F131" s="182">
        <f t="shared" si="7"/>
        <v>0</v>
      </c>
      <c r="H131" s="199" t="s">
        <v>227</v>
      </c>
    </row>
    <row r="132" spans="1:8" s="130" customFormat="1" ht="12" customHeight="1" x14ac:dyDescent="0.2">
      <c r="A132" s="180"/>
      <c r="B132" s="181"/>
      <c r="C132" s="235" t="str">
        <f t="shared" si="4"/>
        <v/>
      </c>
      <c r="D132" s="182">
        <f t="shared" si="5"/>
        <v>0</v>
      </c>
      <c r="E132" s="182">
        <f t="shared" si="6"/>
        <v>0</v>
      </c>
      <c r="F132" s="182">
        <f t="shared" si="7"/>
        <v>0</v>
      </c>
      <c r="H132" s="199" t="s">
        <v>228</v>
      </c>
    </row>
    <row r="133" spans="1:8" s="130" customFormat="1" ht="12" customHeight="1" x14ac:dyDescent="0.2">
      <c r="A133" s="180"/>
      <c r="B133" s="181"/>
      <c r="C133" s="235" t="str">
        <f t="shared" si="4"/>
        <v/>
      </c>
      <c r="D133" s="182">
        <f t="shared" si="5"/>
        <v>0</v>
      </c>
      <c r="E133" s="182">
        <f t="shared" si="6"/>
        <v>0</v>
      </c>
      <c r="F133" s="182">
        <f t="shared" si="7"/>
        <v>0</v>
      </c>
      <c r="H133" s="199" t="s">
        <v>229</v>
      </c>
    </row>
    <row r="134" spans="1:8" s="130" customFormat="1" ht="12" customHeight="1" x14ac:dyDescent="0.2">
      <c r="A134" s="180"/>
      <c r="B134" s="181"/>
      <c r="C134" s="235" t="str">
        <f t="shared" si="4"/>
        <v/>
      </c>
      <c r="D134" s="182">
        <f t="shared" si="5"/>
        <v>0</v>
      </c>
      <c r="E134" s="182">
        <f t="shared" si="6"/>
        <v>0</v>
      </c>
      <c r="F134" s="182">
        <f t="shared" si="7"/>
        <v>0</v>
      </c>
      <c r="H134" s="199" t="s">
        <v>230</v>
      </c>
    </row>
    <row r="135" spans="1:8" s="130" customFormat="1" ht="12" customHeight="1" x14ac:dyDescent="0.2">
      <c r="A135" s="180"/>
      <c r="B135" s="181"/>
      <c r="C135" s="235" t="str">
        <f t="shared" si="4"/>
        <v/>
      </c>
      <c r="D135" s="182">
        <f t="shared" si="5"/>
        <v>0</v>
      </c>
      <c r="E135" s="182">
        <f t="shared" si="6"/>
        <v>0</v>
      </c>
      <c r="F135" s="182">
        <f t="shared" si="7"/>
        <v>0</v>
      </c>
      <c r="H135" s="199" t="s">
        <v>231</v>
      </c>
    </row>
    <row r="136" spans="1:8" s="130" customFormat="1" ht="12" customHeight="1" x14ac:dyDescent="0.2">
      <c r="A136" s="180"/>
      <c r="B136" s="181"/>
      <c r="C136" s="235" t="str">
        <f t="shared" ref="C136:C199" si="8">IF(F136=1," District,","")&amp;IF(OR(D136=1,E136=1)," Line Incomplete","")</f>
        <v/>
      </c>
      <c r="D136" s="182">
        <f t="shared" ref="D136:D199" si="9">IF(A136="",0,IF(OR(B136=""),1,0))</f>
        <v>0</v>
      </c>
      <c r="E136" s="182">
        <f t="shared" ref="E136:E199" si="10">IF(B136="",0,IF(OR(A136=""),1,0))</f>
        <v>0</v>
      </c>
      <c r="F136" s="182">
        <f t="shared" ref="F136:F199" si="11">IF(B136="",0,IF(ISNA((MATCH(B136,H:H,0))),1,0))</f>
        <v>0</v>
      </c>
      <c r="H136" s="199" t="s">
        <v>232</v>
      </c>
    </row>
    <row r="137" spans="1:8" s="130" customFormat="1" ht="12" customHeight="1" x14ac:dyDescent="0.2">
      <c r="A137" s="180"/>
      <c r="B137" s="181"/>
      <c r="C137" s="235" t="str">
        <f t="shared" si="8"/>
        <v/>
      </c>
      <c r="D137" s="182">
        <f t="shared" si="9"/>
        <v>0</v>
      </c>
      <c r="E137" s="182">
        <f t="shared" si="10"/>
        <v>0</v>
      </c>
      <c r="F137" s="182">
        <f t="shared" si="11"/>
        <v>0</v>
      </c>
      <c r="H137" s="199" t="s">
        <v>233</v>
      </c>
    </row>
    <row r="138" spans="1:8" s="130" customFormat="1" ht="12" customHeight="1" x14ac:dyDescent="0.2">
      <c r="A138" s="180"/>
      <c r="B138" s="181"/>
      <c r="C138" s="235" t="str">
        <f t="shared" si="8"/>
        <v/>
      </c>
      <c r="D138" s="182">
        <f t="shared" si="9"/>
        <v>0</v>
      </c>
      <c r="E138" s="182">
        <f t="shared" si="10"/>
        <v>0</v>
      </c>
      <c r="F138" s="182">
        <f t="shared" si="11"/>
        <v>0</v>
      </c>
      <c r="H138" s="199" t="s">
        <v>234</v>
      </c>
    </row>
    <row r="139" spans="1:8" s="130" customFormat="1" ht="12" customHeight="1" x14ac:dyDescent="0.2">
      <c r="A139" s="180"/>
      <c r="B139" s="181"/>
      <c r="C139" s="235" t="str">
        <f t="shared" si="8"/>
        <v/>
      </c>
      <c r="D139" s="182">
        <f t="shared" si="9"/>
        <v>0</v>
      </c>
      <c r="E139" s="182">
        <f t="shared" si="10"/>
        <v>0</v>
      </c>
      <c r="F139" s="182">
        <f t="shared" si="11"/>
        <v>0</v>
      </c>
      <c r="H139" s="199" t="s">
        <v>235</v>
      </c>
    </row>
    <row r="140" spans="1:8" s="130" customFormat="1" ht="12" customHeight="1" x14ac:dyDescent="0.2">
      <c r="A140" s="180"/>
      <c r="B140" s="181"/>
      <c r="C140" s="235" t="str">
        <f t="shared" si="8"/>
        <v/>
      </c>
      <c r="D140" s="182">
        <f t="shared" si="9"/>
        <v>0</v>
      </c>
      <c r="E140" s="182">
        <f t="shared" si="10"/>
        <v>0</v>
      </c>
      <c r="F140" s="182">
        <f t="shared" si="11"/>
        <v>0</v>
      </c>
      <c r="H140" s="199" t="s">
        <v>236</v>
      </c>
    </row>
    <row r="141" spans="1:8" s="130" customFormat="1" ht="12" customHeight="1" x14ac:dyDescent="0.2">
      <c r="A141" s="180"/>
      <c r="B141" s="181"/>
      <c r="C141" s="235" t="str">
        <f t="shared" si="8"/>
        <v/>
      </c>
      <c r="D141" s="182">
        <f t="shared" si="9"/>
        <v>0</v>
      </c>
      <c r="E141" s="182">
        <f t="shared" si="10"/>
        <v>0</v>
      </c>
      <c r="F141" s="182">
        <f t="shared" si="11"/>
        <v>0</v>
      </c>
      <c r="H141" s="199" t="s">
        <v>237</v>
      </c>
    </row>
    <row r="142" spans="1:8" s="130" customFormat="1" ht="12" customHeight="1" x14ac:dyDescent="0.2">
      <c r="A142" s="180"/>
      <c r="B142" s="181"/>
      <c r="C142" s="235" t="str">
        <f t="shared" si="8"/>
        <v/>
      </c>
      <c r="D142" s="182">
        <f t="shared" si="9"/>
        <v>0</v>
      </c>
      <c r="E142" s="182">
        <f t="shared" si="10"/>
        <v>0</v>
      </c>
      <c r="F142" s="182">
        <f t="shared" si="11"/>
        <v>0</v>
      </c>
      <c r="H142" s="199" t="s">
        <v>238</v>
      </c>
    </row>
    <row r="143" spans="1:8" s="130" customFormat="1" ht="12" customHeight="1" x14ac:dyDescent="0.2">
      <c r="A143" s="180"/>
      <c r="B143" s="181"/>
      <c r="C143" s="235" t="str">
        <f t="shared" si="8"/>
        <v/>
      </c>
      <c r="D143" s="182">
        <f t="shared" si="9"/>
        <v>0</v>
      </c>
      <c r="E143" s="182">
        <f t="shared" si="10"/>
        <v>0</v>
      </c>
      <c r="F143" s="182">
        <f t="shared" si="11"/>
        <v>0</v>
      </c>
      <c r="H143" s="199" t="s">
        <v>239</v>
      </c>
    </row>
    <row r="144" spans="1:8" s="130" customFormat="1" ht="12" customHeight="1" x14ac:dyDescent="0.2">
      <c r="A144" s="180"/>
      <c r="B144" s="181"/>
      <c r="C144" s="235" t="str">
        <f t="shared" si="8"/>
        <v/>
      </c>
      <c r="D144" s="182">
        <f t="shared" si="9"/>
        <v>0</v>
      </c>
      <c r="E144" s="182">
        <f t="shared" si="10"/>
        <v>0</v>
      </c>
      <c r="F144" s="182">
        <f t="shared" si="11"/>
        <v>0</v>
      </c>
      <c r="H144" s="199" t="s">
        <v>240</v>
      </c>
    </row>
    <row r="145" spans="1:8" s="130" customFormat="1" ht="12" customHeight="1" x14ac:dyDescent="0.2">
      <c r="A145" s="180"/>
      <c r="B145" s="181"/>
      <c r="C145" s="235" t="str">
        <f t="shared" si="8"/>
        <v/>
      </c>
      <c r="D145" s="182">
        <f t="shared" si="9"/>
        <v>0</v>
      </c>
      <c r="E145" s="182">
        <f t="shared" si="10"/>
        <v>0</v>
      </c>
      <c r="F145" s="182">
        <f t="shared" si="11"/>
        <v>0</v>
      </c>
      <c r="H145" s="199" t="s">
        <v>241</v>
      </c>
    </row>
    <row r="146" spans="1:8" s="130" customFormat="1" ht="12" customHeight="1" x14ac:dyDescent="0.2">
      <c r="A146" s="180"/>
      <c r="B146" s="181"/>
      <c r="C146" s="235" t="str">
        <f t="shared" si="8"/>
        <v/>
      </c>
      <c r="D146" s="182">
        <f t="shared" si="9"/>
        <v>0</v>
      </c>
      <c r="E146" s="182">
        <f t="shared" si="10"/>
        <v>0</v>
      </c>
      <c r="F146" s="182">
        <f t="shared" si="11"/>
        <v>0</v>
      </c>
      <c r="H146" s="199" t="s">
        <v>242</v>
      </c>
    </row>
    <row r="147" spans="1:8" s="130" customFormat="1" ht="12" customHeight="1" x14ac:dyDescent="0.2">
      <c r="A147" s="180"/>
      <c r="B147" s="181"/>
      <c r="C147" s="235" t="str">
        <f t="shared" si="8"/>
        <v/>
      </c>
      <c r="D147" s="182">
        <f t="shared" si="9"/>
        <v>0</v>
      </c>
      <c r="E147" s="182">
        <f t="shared" si="10"/>
        <v>0</v>
      </c>
      <c r="F147" s="182">
        <f t="shared" si="11"/>
        <v>0</v>
      </c>
      <c r="H147" s="199" t="s">
        <v>243</v>
      </c>
    </row>
    <row r="148" spans="1:8" s="130" customFormat="1" ht="12" customHeight="1" x14ac:dyDescent="0.2">
      <c r="A148" s="180"/>
      <c r="B148" s="181"/>
      <c r="C148" s="235" t="str">
        <f t="shared" si="8"/>
        <v/>
      </c>
      <c r="D148" s="182">
        <f t="shared" si="9"/>
        <v>0</v>
      </c>
      <c r="E148" s="182">
        <f t="shared" si="10"/>
        <v>0</v>
      </c>
      <c r="F148" s="182">
        <f t="shared" si="11"/>
        <v>0</v>
      </c>
      <c r="H148" s="199" t="s">
        <v>244</v>
      </c>
    </row>
    <row r="149" spans="1:8" s="130" customFormat="1" ht="12" customHeight="1" x14ac:dyDescent="0.2">
      <c r="A149" s="180"/>
      <c r="B149" s="181"/>
      <c r="C149" s="235" t="str">
        <f t="shared" si="8"/>
        <v/>
      </c>
      <c r="D149" s="182">
        <f t="shared" si="9"/>
        <v>0</v>
      </c>
      <c r="E149" s="182">
        <f t="shared" si="10"/>
        <v>0</v>
      </c>
      <c r="F149" s="182">
        <f t="shared" si="11"/>
        <v>0</v>
      </c>
      <c r="H149" s="199" t="s">
        <v>245</v>
      </c>
    </row>
    <row r="150" spans="1:8" s="130" customFormat="1" ht="12" customHeight="1" x14ac:dyDescent="0.2">
      <c r="A150" s="180"/>
      <c r="B150" s="181"/>
      <c r="C150" s="235" t="str">
        <f t="shared" si="8"/>
        <v/>
      </c>
      <c r="D150" s="182">
        <f t="shared" si="9"/>
        <v>0</v>
      </c>
      <c r="E150" s="182">
        <f t="shared" si="10"/>
        <v>0</v>
      </c>
      <c r="F150" s="182">
        <f t="shared" si="11"/>
        <v>0</v>
      </c>
      <c r="H150" s="199" t="s">
        <v>246</v>
      </c>
    </row>
    <row r="151" spans="1:8" s="130" customFormat="1" ht="12" customHeight="1" x14ac:dyDescent="0.2">
      <c r="A151" s="180"/>
      <c r="B151" s="181"/>
      <c r="C151" s="235" t="str">
        <f t="shared" si="8"/>
        <v/>
      </c>
      <c r="D151" s="182">
        <f t="shared" si="9"/>
        <v>0</v>
      </c>
      <c r="E151" s="182">
        <f t="shared" si="10"/>
        <v>0</v>
      </c>
      <c r="F151" s="182">
        <f t="shared" si="11"/>
        <v>0</v>
      </c>
      <c r="H151" s="199" t="s">
        <v>247</v>
      </c>
    </row>
    <row r="152" spans="1:8" s="130" customFormat="1" ht="12" customHeight="1" x14ac:dyDescent="0.2">
      <c r="A152" s="180"/>
      <c r="B152" s="181"/>
      <c r="C152" s="235" t="str">
        <f t="shared" si="8"/>
        <v/>
      </c>
      <c r="D152" s="182">
        <f t="shared" si="9"/>
        <v>0</v>
      </c>
      <c r="E152" s="182">
        <f t="shared" si="10"/>
        <v>0</v>
      </c>
      <c r="F152" s="182">
        <f t="shared" si="11"/>
        <v>0</v>
      </c>
      <c r="H152" s="199" t="s">
        <v>248</v>
      </c>
    </row>
    <row r="153" spans="1:8" s="130" customFormat="1" ht="12" customHeight="1" x14ac:dyDescent="0.2">
      <c r="A153" s="180"/>
      <c r="B153" s="181"/>
      <c r="C153" s="235" t="str">
        <f t="shared" si="8"/>
        <v/>
      </c>
      <c r="D153" s="182">
        <f t="shared" si="9"/>
        <v>0</v>
      </c>
      <c r="E153" s="182">
        <f t="shared" si="10"/>
        <v>0</v>
      </c>
      <c r="F153" s="182">
        <f t="shared" si="11"/>
        <v>0</v>
      </c>
      <c r="H153" s="199" t="s">
        <v>249</v>
      </c>
    </row>
    <row r="154" spans="1:8" s="130" customFormat="1" ht="12" customHeight="1" x14ac:dyDescent="0.2">
      <c r="A154" s="180"/>
      <c r="B154" s="181"/>
      <c r="C154" s="235" t="str">
        <f t="shared" si="8"/>
        <v/>
      </c>
      <c r="D154" s="182">
        <f t="shared" si="9"/>
        <v>0</v>
      </c>
      <c r="E154" s="182">
        <f t="shared" si="10"/>
        <v>0</v>
      </c>
      <c r="F154" s="182">
        <f t="shared" si="11"/>
        <v>0</v>
      </c>
      <c r="H154" s="199" t="s">
        <v>250</v>
      </c>
    </row>
    <row r="155" spans="1:8" s="130" customFormat="1" ht="12" customHeight="1" x14ac:dyDescent="0.2">
      <c r="A155" s="180"/>
      <c r="B155" s="181"/>
      <c r="C155" s="235" t="str">
        <f t="shared" si="8"/>
        <v/>
      </c>
      <c r="D155" s="182">
        <f t="shared" si="9"/>
        <v>0</v>
      </c>
      <c r="E155" s="182">
        <f t="shared" si="10"/>
        <v>0</v>
      </c>
      <c r="F155" s="182">
        <f t="shared" si="11"/>
        <v>0</v>
      </c>
      <c r="H155" s="209" t="s">
        <v>536</v>
      </c>
    </row>
    <row r="156" spans="1:8" s="130" customFormat="1" ht="12" customHeight="1" x14ac:dyDescent="0.2">
      <c r="A156" s="180"/>
      <c r="B156" s="181"/>
      <c r="C156" s="235" t="str">
        <f t="shared" si="8"/>
        <v/>
      </c>
      <c r="D156" s="182">
        <f t="shared" si="9"/>
        <v>0</v>
      </c>
      <c r="E156" s="182">
        <f t="shared" si="10"/>
        <v>0</v>
      </c>
      <c r="F156" s="182">
        <f t="shared" si="11"/>
        <v>0</v>
      </c>
      <c r="H156" s="199" t="s">
        <v>251</v>
      </c>
    </row>
    <row r="157" spans="1:8" s="130" customFormat="1" ht="12" customHeight="1" x14ac:dyDescent="0.2">
      <c r="A157" s="180"/>
      <c r="B157" s="181"/>
      <c r="C157" s="235" t="str">
        <f t="shared" si="8"/>
        <v/>
      </c>
      <c r="D157" s="182">
        <f t="shared" si="9"/>
        <v>0</v>
      </c>
      <c r="E157" s="182">
        <f t="shared" si="10"/>
        <v>0</v>
      </c>
      <c r="F157" s="182">
        <f t="shared" si="11"/>
        <v>0</v>
      </c>
      <c r="H157" s="199" t="s">
        <v>252</v>
      </c>
    </row>
    <row r="158" spans="1:8" s="130" customFormat="1" ht="12" customHeight="1" x14ac:dyDescent="0.2">
      <c r="A158" s="180"/>
      <c r="B158" s="181"/>
      <c r="C158" s="235" t="str">
        <f t="shared" si="8"/>
        <v/>
      </c>
      <c r="D158" s="182">
        <f t="shared" si="9"/>
        <v>0</v>
      </c>
      <c r="E158" s="182">
        <f t="shared" si="10"/>
        <v>0</v>
      </c>
      <c r="F158" s="182">
        <f t="shared" si="11"/>
        <v>0</v>
      </c>
      <c r="H158" s="199" t="s">
        <v>253</v>
      </c>
    </row>
    <row r="159" spans="1:8" s="130" customFormat="1" ht="12" customHeight="1" x14ac:dyDescent="0.2">
      <c r="A159" s="180"/>
      <c r="B159" s="181"/>
      <c r="C159" s="235" t="str">
        <f t="shared" si="8"/>
        <v/>
      </c>
      <c r="D159" s="182">
        <f t="shared" si="9"/>
        <v>0</v>
      </c>
      <c r="E159" s="182">
        <f t="shared" si="10"/>
        <v>0</v>
      </c>
      <c r="F159" s="182">
        <f t="shared" si="11"/>
        <v>0</v>
      </c>
      <c r="H159" s="199" t="s">
        <v>254</v>
      </c>
    </row>
    <row r="160" spans="1:8" s="130" customFormat="1" ht="12" customHeight="1" x14ac:dyDescent="0.2">
      <c r="A160" s="180"/>
      <c r="B160" s="181"/>
      <c r="C160" s="235" t="str">
        <f t="shared" si="8"/>
        <v/>
      </c>
      <c r="D160" s="182">
        <f t="shared" si="9"/>
        <v>0</v>
      </c>
      <c r="E160" s="182">
        <f t="shared" si="10"/>
        <v>0</v>
      </c>
      <c r="F160" s="182">
        <f t="shared" si="11"/>
        <v>0</v>
      </c>
      <c r="H160" s="199" t="s">
        <v>255</v>
      </c>
    </row>
    <row r="161" spans="1:8" s="130" customFormat="1" ht="12" customHeight="1" x14ac:dyDescent="0.2">
      <c r="A161" s="180"/>
      <c r="B161" s="181"/>
      <c r="C161" s="235" t="str">
        <f t="shared" si="8"/>
        <v/>
      </c>
      <c r="D161" s="182">
        <f t="shared" si="9"/>
        <v>0</v>
      </c>
      <c r="E161" s="182">
        <f t="shared" si="10"/>
        <v>0</v>
      </c>
      <c r="F161" s="182">
        <f t="shared" si="11"/>
        <v>0</v>
      </c>
      <c r="H161" s="199" t="s">
        <v>256</v>
      </c>
    </row>
    <row r="162" spans="1:8" s="130" customFormat="1" ht="12" customHeight="1" x14ac:dyDescent="0.2">
      <c r="A162" s="180"/>
      <c r="B162" s="181"/>
      <c r="C162" s="235" t="str">
        <f t="shared" si="8"/>
        <v/>
      </c>
      <c r="D162" s="182">
        <f t="shared" si="9"/>
        <v>0</v>
      </c>
      <c r="E162" s="182">
        <f t="shared" si="10"/>
        <v>0</v>
      </c>
      <c r="F162" s="182">
        <f t="shared" si="11"/>
        <v>0</v>
      </c>
      <c r="H162" s="199" t="s">
        <v>257</v>
      </c>
    </row>
    <row r="163" spans="1:8" s="130" customFormat="1" ht="12" customHeight="1" x14ac:dyDescent="0.2">
      <c r="A163" s="180"/>
      <c r="B163" s="181"/>
      <c r="C163" s="235" t="str">
        <f t="shared" si="8"/>
        <v/>
      </c>
      <c r="D163" s="182">
        <f t="shared" si="9"/>
        <v>0</v>
      </c>
      <c r="E163" s="182">
        <f t="shared" si="10"/>
        <v>0</v>
      </c>
      <c r="F163" s="182">
        <f t="shared" si="11"/>
        <v>0</v>
      </c>
      <c r="H163" s="199" t="s">
        <v>258</v>
      </c>
    </row>
    <row r="164" spans="1:8" s="130" customFormat="1" ht="12" customHeight="1" x14ac:dyDescent="0.2">
      <c r="A164" s="180"/>
      <c r="B164" s="181"/>
      <c r="C164" s="235" t="str">
        <f t="shared" si="8"/>
        <v/>
      </c>
      <c r="D164" s="182">
        <f t="shared" si="9"/>
        <v>0</v>
      </c>
      <c r="E164" s="182">
        <f t="shared" si="10"/>
        <v>0</v>
      </c>
      <c r="F164" s="182">
        <f t="shared" si="11"/>
        <v>0</v>
      </c>
      <c r="H164" s="199" t="s">
        <v>259</v>
      </c>
    </row>
    <row r="165" spans="1:8" s="130" customFormat="1" ht="12" customHeight="1" x14ac:dyDescent="0.2">
      <c r="A165" s="180"/>
      <c r="B165" s="181"/>
      <c r="C165" s="235" t="str">
        <f t="shared" si="8"/>
        <v/>
      </c>
      <c r="D165" s="182">
        <f t="shared" si="9"/>
        <v>0</v>
      </c>
      <c r="E165" s="182">
        <f t="shared" si="10"/>
        <v>0</v>
      </c>
      <c r="F165" s="182">
        <f t="shared" si="11"/>
        <v>0</v>
      </c>
      <c r="H165" s="199" t="s">
        <v>260</v>
      </c>
    </row>
    <row r="166" spans="1:8" s="130" customFormat="1" ht="12" customHeight="1" x14ac:dyDescent="0.2">
      <c r="A166" s="180"/>
      <c r="B166" s="181"/>
      <c r="C166" s="235" t="str">
        <f t="shared" si="8"/>
        <v/>
      </c>
      <c r="D166" s="182">
        <f t="shared" si="9"/>
        <v>0</v>
      </c>
      <c r="E166" s="182">
        <f t="shared" si="10"/>
        <v>0</v>
      </c>
      <c r="F166" s="182">
        <f t="shared" si="11"/>
        <v>0</v>
      </c>
      <c r="H166" s="199" t="s">
        <v>261</v>
      </c>
    </row>
    <row r="167" spans="1:8" s="130" customFormat="1" ht="12" customHeight="1" x14ac:dyDescent="0.2">
      <c r="A167" s="180"/>
      <c r="B167" s="181"/>
      <c r="C167" s="235" t="str">
        <f t="shared" si="8"/>
        <v/>
      </c>
      <c r="D167" s="182">
        <f t="shared" si="9"/>
        <v>0</v>
      </c>
      <c r="E167" s="182">
        <f t="shared" si="10"/>
        <v>0</v>
      </c>
      <c r="F167" s="182">
        <f t="shared" si="11"/>
        <v>0</v>
      </c>
      <c r="H167" s="199" t="s">
        <v>262</v>
      </c>
    </row>
    <row r="168" spans="1:8" s="130" customFormat="1" ht="12" customHeight="1" x14ac:dyDescent="0.2">
      <c r="A168" s="180"/>
      <c r="B168" s="181"/>
      <c r="C168" s="235" t="str">
        <f t="shared" si="8"/>
        <v/>
      </c>
      <c r="D168" s="182">
        <f t="shared" si="9"/>
        <v>0</v>
      </c>
      <c r="E168" s="182">
        <f t="shared" si="10"/>
        <v>0</v>
      </c>
      <c r="F168" s="182">
        <f t="shared" si="11"/>
        <v>0</v>
      </c>
      <c r="H168" s="199" t="s">
        <v>263</v>
      </c>
    </row>
    <row r="169" spans="1:8" s="130" customFormat="1" ht="12" customHeight="1" x14ac:dyDescent="0.2">
      <c r="A169" s="180"/>
      <c r="B169" s="181"/>
      <c r="C169" s="235" t="str">
        <f t="shared" si="8"/>
        <v/>
      </c>
      <c r="D169" s="182">
        <f t="shared" si="9"/>
        <v>0</v>
      </c>
      <c r="E169" s="182">
        <f t="shared" si="10"/>
        <v>0</v>
      </c>
      <c r="F169" s="182">
        <f t="shared" si="11"/>
        <v>0</v>
      </c>
      <c r="H169" s="199" t="s">
        <v>264</v>
      </c>
    </row>
    <row r="170" spans="1:8" s="130" customFormat="1" ht="12" customHeight="1" x14ac:dyDescent="0.2">
      <c r="A170" s="180"/>
      <c r="B170" s="181"/>
      <c r="C170" s="235" t="str">
        <f t="shared" si="8"/>
        <v/>
      </c>
      <c r="D170" s="182">
        <f t="shared" si="9"/>
        <v>0</v>
      </c>
      <c r="E170" s="182">
        <f t="shared" si="10"/>
        <v>0</v>
      </c>
      <c r="F170" s="182">
        <f t="shared" si="11"/>
        <v>0</v>
      </c>
      <c r="H170" s="199" t="s">
        <v>265</v>
      </c>
    </row>
    <row r="171" spans="1:8" s="130" customFormat="1" ht="12" customHeight="1" x14ac:dyDescent="0.2">
      <c r="A171" s="180"/>
      <c r="B171" s="181"/>
      <c r="C171" s="235" t="str">
        <f t="shared" si="8"/>
        <v/>
      </c>
      <c r="D171" s="182">
        <f t="shared" si="9"/>
        <v>0</v>
      </c>
      <c r="E171" s="182">
        <f t="shared" si="10"/>
        <v>0</v>
      </c>
      <c r="F171" s="182">
        <f t="shared" si="11"/>
        <v>0</v>
      </c>
      <c r="H171" s="199" t="s">
        <v>266</v>
      </c>
    </row>
    <row r="172" spans="1:8" s="130" customFormat="1" ht="12" customHeight="1" x14ac:dyDescent="0.2">
      <c r="A172" s="180"/>
      <c r="B172" s="181"/>
      <c r="C172" s="235" t="str">
        <f t="shared" si="8"/>
        <v/>
      </c>
      <c r="D172" s="182">
        <f t="shared" si="9"/>
        <v>0</v>
      </c>
      <c r="E172" s="182">
        <f t="shared" si="10"/>
        <v>0</v>
      </c>
      <c r="F172" s="182">
        <f t="shared" si="11"/>
        <v>0</v>
      </c>
      <c r="H172" s="199" t="s">
        <v>267</v>
      </c>
    </row>
    <row r="173" spans="1:8" s="130" customFormat="1" ht="12" customHeight="1" x14ac:dyDescent="0.2">
      <c r="A173" s="180"/>
      <c r="B173" s="181"/>
      <c r="C173" s="235" t="str">
        <f t="shared" si="8"/>
        <v/>
      </c>
      <c r="D173" s="182">
        <f t="shared" si="9"/>
        <v>0</v>
      </c>
      <c r="E173" s="182">
        <f t="shared" si="10"/>
        <v>0</v>
      </c>
      <c r="F173" s="182">
        <f t="shared" si="11"/>
        <v>0</v>
      </c>
      <c r="H173" s="199" t="s">
        <v>268</v>
      </c>
    </row>
    <row r="174" spans="1:8" s="130" customFormat="1" ht="12" customHeight="1" x14ac:dyDescent="0.2">
      <c r="A174" s="180"/>
      <c r="B174" s="181"/>
      <c r="C174" s="235" t="str">
        <f t="shared" si="8"/>
        <v/>
      </c>
      <c r="D174" s="182">
        <f t="shared" si="9"/>
        <v>0</v>
      </c>
      <c r="E174" s="182">
        <f t="shared" si="10"/>
        <v>0</v>
      </c>
      <c r="F174" s="182">
        <f t="shared" si="11"/>
        <v>0</v>
      </c>
      <c r="H174" s="199" t="s">
        <v>269</v>
      </c>
    </row>
    <row r="175" spans="1:8" s="130" customFormat="1" ht="12" customHeight="1" x14ac:dyDescent="0.2">
      <c r="A175" s="180"/>
      <c r="B175" s="181"/>
      <c r="C175" s="235" t="str">
        <f t="shared" si="8"/>
        <v/>
      </c>
      <c r="D175" s="182">
        <f t="shared" si="9"/>
        <v>0</v>
      </c>
      <c r="E175" s="182">
        <f t="shared" si="10"/>
        <v>0</v>
      </c>
      <c r="F175" s="182">
        <f t="shared" si="11"/>
        <v>0</v>
      </c>
      <c r="H175" s="199" t="s">
        <v>270</v>
      </c>
    </row>
    <row r="176" spans="1:8" s="130" customFormat="1" ht="12" customHeight="1" x14ac:dyDescent="0.2">
      <c r="A176" s="180"/>
      <c r="B176" s="181"/>
      <c r="C176" s="235" t="str">
        <f t="shared" si="8"/>
        <v/>
      </c>
      <c r="D176" s="182">
        <f t="shared" si="9"/>
        <v>0</v>
      </c>
      <c r="E176" s="182">
        <f t="shared" si="10"/>
        <v>0</v>
      </c>
      <c r="F176" s="182">
        <f t="shared" si="11"/>
        <v>0</v>
      </c>
      <c r="H176" s="199" t="s">
        <v>271</v>
      </c>
    </row>
    <row r="177" spans="1:8" s="130" customFormat="1" ht="12" customHeight="1" x14ac:dyDescent="0.2">
      <c r="A177" s="180"/>
      <c r="B177" s="181"/>
      <c r="C177" s="235" t="str">
        <f t="shared" si="8"/>
        <v/>
      </c>
      <c r="D177" s="182">
        <f t="shared" si="9"/>
        <v>0</v>
      </c>
      <c r="E177" s="182">
        <f t="shared" si="10"/>
        <v>0</v>
      </c>
      <c r="F177" s="182">
        <f t="shared" si="11"/>
        <v>0</v>
      </c>
      <c r="H177" s="199" t="s">
        <v>272</v>
      </c>
    </row>
    <row r="178" spans="1:8" s="130" customFormat="1" ht="12" customHeight="1" x14ac:dyDescent="0.2">
      <c r="A178" s="180"/>
      <c r="B178" s="181"/>
      <c r="C178" s="235" t="str">
        <f t="shared" si="8"/>
        <v/>
      </c>
      <c r="D178" s="182">
        <f t="shared" si="9"/>
        <v>0</v>
      </c>
      <c r="E178" s="182">
        <f t="shared" si="10"/>
        <v>0</v>
      </c>
      <c r="F178" s="182">
        <f t="shared" si="11"/>
        <v>0</v>
      </c>
      <c r="H178" s="199" t="s">
        <v>273</v>
      </c>
    </row>
    <row r="179" spans="1:8" s="130" customFormat="1" ht="12" customHeight="1" x14ac:dyDescent="0.2">
      <c r="A179" s="180"/>
      <c r="B179" s="181"/>
      <c r="C179" s="235" t="str">
        <f t="shared" si="8"/>
        <v/>
      </c>
      <c r="D179" s="182">
        <f t="shared" si="9"/>
        <v>0</v>
      </c>
      <c r="E179" s="182">
        <f t="shared" si="10"/>
        <v>0</v>
      </c>
      <c r="F179" s="182">
        <f t="shared" si="11"/>
        <v>0</v>
      </c>
      <c r="H179" s="199" t="s">
        <v>274</v>
      </c>
    </row>
    <row r="180" spans="1:8" s="130" customFormat="1" ht="12" customHeight="1" x14ac:dyDescent="0.2">
      <c r="A180" s="180"/>
      <c r="B180" s="181"/>
      <c r="C180" s="235" t="str">
        <f t="shared" si="8"/>
        <v/>
      </c>
      <c r="D180" s="182">
        <f t="shared" si="9"/>
        <v>0</v>
      </c>
      <c r="E180" s="182">
        <f t="shared" si="10"/>
        <v>0</v>
      </c>
      <c r="F180" s="182">
        <f t="shared" si="11"/>
        <v>0</v>
      </c>
      <c r="H180" s="199" t="s">
        <v>275</v>
      </c>
    </row>
    <row r="181" spans="1:8" s="130" customFormat="1" ht="12" customHeight="1" x14ac:dyDescent="0.2">
      <c r="A181" s="180"/>
      <c r="B181" s="181"/>
      <c r="C181" s="235" t="str">
        <f t="shared" si="8"/>
        <v/>
      </c>
      <c r="D181" s="182">
        <f t="shared" si="9"/>
        <v>0</v>
      </c>
      <c r="E181" s="182">
        <f t="shared" si="10"/>
        <v>0</v>
      </c>
      <c r="F181" s="182">
        <f t="shared" si="11"/>
        <v>0</v>
      </c>
      <c r="H181" s="199" t="s">
        <v>276</v>
      </c>
    </row>
    <row r="182" spans="1:8" s="130" customFormat="1" ht="12" customHeight="1" x14ac:dyDescent="0.2">
      <c r="A182" s="180"/>
      <c r="B182" s="181"/>
      <c r="C182" s="235" t="str">
        <f t="shared" si="8"/>
        <v/>
      </c>
      <c r="D182" s="182">
        <f t="shared" si="9"/>
        <v>0</v>
      </c>
      <c r="E182" s="182">
        <f t="shared" si="10"/>
        <v>0</v>
      </c>
      <c r="F182" s="182">
        <f t="shared" si="11"/>
        <v>0</v>
      </c>
      <c r="H182" s="199" t="s">
        <v>277</v>
      </c>
    </row>
    <row r="183" spans="1:8" s="130" customFormat="1" ht="12" customHeight="1" x14ac:dyDescent="0.2">
      <c r="A183" s="180"/>
      <c r="B183" s="181"/>
      <c r="C183" s="235" t="str">
        <f t="shared" si="8"/>
        <v/>
      </c>
      <c r="D183" s="182">
        <f t="shared" si="9"/>
        <v>0</v>
      </c>
      <c r="E183" s="182">
        <f t="shared" si="10"/>
        <v>0</v>
      </c>
      <c r="F183" s="182">
        <f t="shared" si="11"/>
        <v>0</v>
      </c>
      <c r="H183" s="199" t="s">
        <v>278</v>
      </c>
    </row>
    <row r="184" spans="1:8" s="130" customFormat="1" ht="12" customHeight="1" x14ac:dyDescent="0.2">
      <c r="A184" s="180"/>
      <c r="B184" s="181"/>
      <c r="C184" s="235" t="str">
        <f t="shared" si="8"/>
        <v/>
      </c>
      <c r="D184" s="182">
        <f t="shared" si="9"/>
        <v>0</v>
      </c>
      <c r="E184" s="182">
        <f t="shared" si="10"/>
        <v>0</v>
      </c>
      <c r="F184" s="182">
        <f t="shared" si="11"/>
        <v>0</v>
      </c>
      <c r="H184" s="199" t="s">
        <v>279</v>
      </c>
    </row>
    <row r="185" spans="1:8" s="130" customFormat="1" ht="12" customHeight="1" x14ac:dyDescent="0.2">
      <c r="A185" s="180"/>
      <c r="B185" s="181"/>
      <c r="C185" s="235" t="str">
        <f t="shared" si="8"/>
        <v/>
      </c>
      <c r="D185" s="182">
        <f t="shared" si="9"/>
        <v>0</v>
      </c>
      <c r="E185" s="182">
        <f t="shared" si="10"/>
        <v>0</v>
      </c>
      <c r="F185" s="182">
        <f t="shared" si="11"/>
        <v>0</v>
      </c>
      <c r="H185" s="199" t="s">
        <v>280</v>
      </c>
    </row>
    <row r="186" spans="1:8" s="130" customFormat="1" ht="12" customHeight="1" x14ac:dyDescent="0.2">
      <c r="A186" s="180"/>
      <c r="B186" s="181"/>
      <c r="C186" s="235" t="str">
        <f t="shared" si="8"/>
        <v/>
      </c>
      <c r="D186" s="182">
        <f t="shared" si="9"/>
        <v>0</v>
      </c>
      <c r="E186" s="182">
        <f t="shared" si="10"/>
        <v>0</v>
      </c>
      <c r="F186" s="182">
        <f t="shared" si="11"/>
        <v>0</v>
      </c>
      <c r="H186" s="199" t="s">
        <v>281</v>
      </c>
    </row>
    <row r="187" spans="1:8" s="130" customFormat="1" ht="12" customHeight="1" x14ac:dyDescent="0.2">
      <c r="A187" s="180"/>
      <c r="B187" s="181"/>
      <c r="C187" s="235" t="str">
        <f t="shared" si="8"/>
        <v/>
      </c>
      <c r="D187" s="182">
        <f t="shared" si="9"/>
        <v>0</v>
      </c>
      <c r="E187" s="182">
        <f t="shared" si="10"/>
        <v>0</v>
      </c>
      <c r="F187" s="182">
        <f t="shared" si="11"/>
        <v>0</v>
      </c>
      <c r="H187" s="199" t="s">
        <v>282</v>
      </c>
    </row>
    <row r="188" spans="1:8" s="130" customFormat="1" ht="12" customHeight="1" x14ac:dyDescent="0.2">
      <c r="A188" s="180"/>
      <c r="B188" s="181"/>
      <c r="C188" s="235" t="str">
        <f t="shared" si="8"/>
        <v/>
      </c>
      <c r="D188" s="182">
        <f t="shared" si="9"/>
        <v>0</v>
      </c>
      <c r="E188" s="182">
        <f t="shared" si="10"/>
        <v>0</v>
      </c>
      <c r="F188" s="182">
        <f t="shared" si="11"/>
        <v>0</v>
      </c>
      <c r="H188" s="199" t="s">
        <v>283</v>
      </c>
    </row>
    <row r="189" spans="1:8" s="130" customFormat="1" ht="12" customHeight="1" x14ac:dyDescent="0.2">
      <c r="A189" s="180"/>
      <c r="B189" s="181"/>
      <c r="C189" s="235" t="str">
        <f t="shared" si="8"/>
        <v/>
      </c>
      <c r="D189" s="182">
        <f t="shared" si="9"/>
        <v>0</v>
      </c>
      <c r="E189" s="182">
        <f t="shared" si="10"/>
        <v>0</v>
      </c>
      <c r="F189" s="182">
        <f t="shared" si="11"/>
        <v>0</v>
      </c>
      <c r="H189" s="199" t="s">
        <v>284</v>
      </c>
    </row>
    <row r="190" spans="1:8" s="130" customFormat="1" ht="12" customHeight="1" x14ac:dyDescent="0.2">
      <c r="A190" s="180"/>
      <c r="B190" s="181"/>
      <c r="C190" s="235" t="str">
        <f t="shared" si="8"/>
        <v/>
      </c>
      <c r="D190" s="182">
        <f t="shared" si="9"/>
        <v>0</v>
      </c>
      <c r="E190" s="182">
        <f t="shared" si="10"/>
        <v>0</v>
      </c>
      <c r="F190" s="182">
        <f t="shared" si="11"/>
        <v>0</v>
      </c>
      <c r="H190" s="199" t="s">
        <v>285</v>
      </c>
    </row>
    <row r="191" spans="1:8" s="130" customFormat="1" ht="12" customHeight="1" x14ac:dyDescent="0.2">
      <c r="A191" s="180"/>
      <c r="B191" s="181"/>
      <c r="C191" s="235" t="str">
        <f t="shared" si="8"/>
        <v/>
      </c>
      <c r="D191" s="182">
        <f t="shared" si="9"/>
        <v>0</v>
      </c>
      <c r="E191" s="182">
        <f t="shared" si="10"/>
        <v>0</v>
      </c>
      <c r="F191" s="182">
        <f t="shared" si="11"/>
        <v>0</v>
      </c>
      <c r="H191" s="199" t="s">
        <v>286</v>
      </c>
    </row>
    <row r="192" spans="1:8" s="130" customFormat="1" ht="12" customHeight="1" x14ac:dyDescent="0.2">
      <c r="A192" s="180"/>
      <c r="B192" s="181"/>
      <c r="C192" s="235" t="str">
        <f t="shared" si="8"/>
        <v/>
      </c>
      <c r="D192" s="182">
        <f t="shared" si="9"/>
        <v>0</v>
      </c>
      <c r="E192" s="182">
        <f t="shared" si="10"/>
        <v>0</v>
      </c>
      <c r="F192" s="182">
        <f t="shared" si="11"/>
        <v>0</v>
      </c>
      <c r="H192" s="199" t="s">
        <v>287</v>
      </c>
    </row>
    <row r="193" spans="1:8" s="130" customFormat="1" ht="12" customHeight="1" x14ac:dyDescent="0.2">
      <c r="A193" s="180"/>
      <c r="B193" s="181"/>
      <c r="C193" s="235" t="str">
        <f t="shared" si="8"/>
        <v/>
      </c>
      <c r="D193" s="182">
        <f t="shared" si="9"/>
        <v>0</v>
      </c>
      <c r="E193" s="182">
        <f t="shared" si="10"/>
        <v>0</v>
      </c>
      <c r="F193" s="182">
        <f t="shared" si="11"/>
        <v>0</v>
      </c>
      <c r="H193" s="199" t="s">
        <v>288</v>
      </c>
    </row>
    <row r="194" spans="1:8" s="130" customFormat="1" ht="12" customHeight="1" x14ac:dyDescent="0.2">
      <c r="A194" s="180"/>
      <c r="B194" s="181"/>
      <c r="C194" s="235" t="str">
        <f t="shared" si="8"/>
        <v/>
      </c>
      <c r="D194" s="182">
        <f t="shared" si="9"/>
        <v>0</v>
      </c>
      <c r="E194" s="182">
        <f t="shared" si="10"/>
        <v>0</v>
      </c>
      <c r="F194" s="182">
        <f t="shared" si="11"/>
        <v>0</v>
      </c>
      <c r="H194" s="199" t="s">
        <v>289</v>
      </c>
    </row>
    <row r="195" spans="1:8" s="130" customFormat="1" ht="12" customHeight="1" x14ac:dyDescent="0.2">
      <c r="A195" s="180"/>
      <c r="B195" s="181"/>
      <c r="C195" s="235" t="str">
        <f t="shared" si="8"/>
        <v/>
      </c>
      <c r="D195" s="182">
        <f t="shared" si="9"/>
        <v>0</v>
      </c>
      <c r="E195" s="182">
        <f t="shared" si="10"/>
        <v>0</v>
      </c>
      <c r="F195" s="182">
        <f t="shared" si="11"/>
        <v>0</v>
      </c>
      <c r="H195" s="199" t="s">
        <v>290</v>
      </c>
    </row>
    <row r="196" spans="1:8" s="130" customFormat="1" ht="12" customHeight="1" x14ac:dyDescent="0.2">
      <c r="A196" s="180"/>
      <c r="B196" s="181"/>
      <c r="C196" s="235" t="str">
        <f t="shared" si="8"/>
        <v/>
      </c>
      <c r="D196" s="182">
        <f t="shared" si="9"/>
        <v>0</v>
      </c>
      <c r="E196" s="182">
        <f t="shared" si="10"/>
        <v>0</v>
      </c>
      <c r="F196" s="182">
        <f t="shared" si="11"/>
        <v>0</v>
      </c>
      <c r="H196" s="199" t="s">
        <v>291</v>
      </c>
    </row>
    <row r="197" spans="1:8" s="130" customFormat="1" ht="12" customHeight="1" x14ac:dyDescent="0.2">
      <c r="A197" s="180"/>
      <c r="B197" s="181"/>
      <c r="C197" s="235" t="str">
        <f t="shared" si="8"/>
        <v/>
      </c>
      <c r="D197" s="182">
        <f t="shared" si="9"/>
        <v>0</v>
      </c>
      <c r="E197" s="182">
        <f t="shared" si="10"/>
        <v>0</v>
      </c>
      <c r="F197" s="182">
        <f t="shared" si="11"/>
        <v>0</v>
      </c>
      <c r="H197" s="199" t="s">
        <v>292</v>
      </c>
    </row>
    <row r="198" spans="1:8" s="130" customFormat="1" ht="12" customHeight="1" x14ac:dyDescent="0.2">
      <c r="A198" s="180"/>
      <c r="B198" s="181"/>
      <c r="C198" s="235" t="str">
        <f t="shared" si="8"/>
        <v/>
      </c>
      <c r="D198" s="182">
        <f t="shared" si="9"/>
        <v>0</v>
      </c>
      <c r="E198" s="182">
        <f t="shared" si="10"/>
        <v>0</v>
      </c>
      <c r="F198" s="182">
        <f t="shared" si="11"/>
        <v>0</v>
      </c>
      <c r="H198" s="199" t="s">
        <v>293</v>
      </c>
    </row>
    <row r="199" spans="1:8" s="130" customFormat="1" ht="12" customHeight="1" x14ac:dyDescent="0.2">
      <c r="A199" s="180"/>
      <c r="B199" s="181"/>
      <c r="C199" s="235" t="str">
        <f t="shared" si="8"/>
        <v/>
      </c>
      <c r="D199" s="182">
        <f t="shared" si="9"/>
        <v>0</v>
      </c>
      <c r="E199" s="182">
        <f t="shared" si="10"/>
        <v>0</v>
      </c>
      <c r="F199" s="182">
        <f t="shared" si="11"/>
        <v>0</v>
      </c>
      <c r="H199" s="199" t="s">
        <v>294</v>
      </c>
    </row>
    <row r="200" spans="1:8" s="130" customFormat="1" ht="12" customHeight="1" x14ac:dyDescent="0.2">
      <c r="A200" s="180"/>
      <c r="B200" s="181"/>
      <c r="C200" s="235" t="str">
        <f t="shared" ref="C200:C263" si="12">IF(F200=1," District,","")&amp;IF(OR(D200=1,E200=1)," Line Incomplete","")</f>
        <v/>
      </c>
      <c r="D200" s="182">
        <f t="shared" ref="D200:D263" si="13">IF(A200="",0,IF(OR(B200=""),1,0))</f>
        <v>0</v>
      </c>
      <c r="E200" s="182">
        <f t="shared" ref="E200:E263" si="14">IF(B200="",0,IF(OR(A200=""),1,0))</f>
        <v>0</v>
      </c>
      <c r="F200" s="182">
        <f t="shared" ref="F200:F263" si="15">IF(B200="",0,IF(ISNA((MATCH(B200,H:H,0))),1,0))</f>
        <v>0</v>
      </c>
      <c r="H200" s="199" t="s">
        <v>295</v>
      </c>
    </row>
    <row r="201" spans="1:8" s="130" customFormat="1" ht="12" customHeight="1" x14ac:dyDescent="0.2">
      <c r="A201" s="180"/>
      <c r="B201" s="181"/>
      <c r="C201" s="235" t="str">
        <f t="shared" si="12"/>
        <v/>
      </c>
      <c r="D201" s="182">
        <f t="shared" si="13"/>
        <v>0</v>
      </c>
      <c r="E201" s="182">
        <f t="shared" si="14"/>
        <v>0</v>
      </c>
      <c r="F201" s="182">
        <f t="shared" si="15"/>
        <v>0</v>
      </c>
      <c r="H201" s="199" t="s">
        <v>296</v>
      </c>
    </row>
    <row r="202" spans="1:8" s="130" customFormat="1" ht="12" customHeight="1" x14ac:dyDescent="0.2">
      <c r="A202" s="180"/>
      <c r="B202" s="181"/>
      <c r="C202" s="235" t="str">
        <f t="shared" si="12"/>
        <v/>
      </c>
      <c r="D202" s="182">
        <f t="shared" si="13"/>
        <v>0</v>
      </c>
      <c r="E202" s="182">
        <f t="shared" si="14"/>
        <v>0</v>
      </c>
      <c r="F202" s="182">
        <f t="shared" si="15"/>
        <v>0</v>
      </c>
      <c r="H202" s="199" t="s">
        <v>297</v>
      </c>
    </row>
    <row r="203" spans="1:8" s="130" customFormat="1" ht="12" customHeight="1" x14ac:dyDescent="0.2">
      <c r="A203" s="180"/>
      <c r="B203" s="181"/>
      <c r="C203" s="235" t="str">
        <f t="shared" si="12"/>
        <v/>
      </c>
      <c r="D203" s="182">
        <f t="shared" si="13"/>
        <v>0</v>
      </c>
      <c r="E203" s="182">
        <f t="shared" si="14"/>
        <v>0</v>
      </c>
      <c r="F203" s="182">
        <f t="shared" si="15"/>
        <v>0</v>
      </c>
      <c r="H203" s="199" t="s">
        <v>298</v>
      </c>
    </row>
    <row r="204" spans="1:8" s="130" customFormat="1" ht="12" customHeight="1" x14ac:dyDescent="0.2">
      <c r="A204" s="180"/>
      <c r="B204" s="181"/>
      <c r="C204" s="235" t="str">
        <f t="shared" si="12"/>
        <v/>
      </c>
      <c r="D204" s="182">
        <f t="shared" si="13"/>
        <v>0</v>
      </c>
      <c r="E204" s="182">
        <f t="shared" si="14"/>
        <v>0</v>
      </c>
      <c r="F204" s="182">
        <f t="shared" si="15"/>
        <v>0</v>
      </c>
      <c r="H204" s="199" t="s">
        <v>299</v>
      </c>
    </row>
    <row r="205" spans="1:8" s="130" customFormat="1" ht="12" customHeight="1" x14ac:dyDescent="0.2">
      <c r="A205" s="180"/>
      <c r="B205" s="181"/>
      <c r="C205" s="235" t="str">
        <f t="shared" si="12"/>
        <v/>
      </c>
      <c r="D205" s="182">
        <f t="shared" si="13"/>
        <v>0</v>
      </c>
      <c r="E205" s="182">
        <f t="shared" si="14"/>
        <v>0</v>
      </c>
      <c r="F205" s="182">
        <f t="shared" si="15"/>
        <v>0</v>
      </c>
      <c r="H205" s="199" t="s">
        <v>300</v>
      </c>
    </row>
    <row r="206" spans="1:8" s="130" customFormat="1" ht="12" customHeight="1" x14ac:dyDescent="0.2">
      <c r="A206" s="180"/>
      <c r="B206" s="181"/>
      <c r="C206" s="235" t="str">
        <f t="shared" si="12"/>
        <v/>
      </c>
      <c r="D206" s="182">
        <f t="shared" si="13"/>
        <v>0</v>
      </c>
      <c r="E206" s="182">
        <f t="shared" si="14"/>
        <v>0</v>
      </c>
      <c r="F206" s="182">
        <f t="shared" si="15"/>
        <v>0</v>
      </c>
      <c r="H206" s="199" t="s">
        <v>301</v>
      </c>
    </row>
    <row r="207" spans="1:8" s="130" customFormat="1" ht="12" customHeight="1" x14ac:dyDescent="0.2">
      <c r="A207" s="180"/>
      <c r="B207" s="181"/>
      <c r="C207" s="235" t="str">
        <f t="shared" si="12"/>
        <v/>
      </c>
      <c r="D207" s="182">
        <f t="shared" si="13"/>
        <v>0</v>
      </c>
      <c r="E207" s="182">
        <f t="shared" si="14"/>
        <v>0</v>
      </c>
      <c r="F207" s="182">
        <f t="shared" si="15"/>
        <v>0</v>
      </c>
      <c r="H207" s="199" t="s">
        <v>302</v>
      </c>
    </row>
    <row r="208" spans="1:8" s="130" customFormat="1" ht="12" customHeight="1" x14ac:dyDescent="0.2">
      <c r="A208" s="180"/>
      <c r="B208" s="181"/>
      <c r="C208" s="235" t="str">
        <f t="shared" si="12"/>
        <v/>
      </c>
      <c r="D208" s="182">
        <f t="shared" si="13"/>
        <v>0</v>
      </c>
      <c r="E208" s="182">
        <f t="shared" si="14"/>
        <v>0</v>
      </c>
      <c r="F208" s="182">
        <f t="shared" si="15"/>
        <v>0</v>
      </c>
      <c r="H208" s="199" t="s">
        <v>303</v>
      </c>
    </row>
    <row r="209" spans="1:8" s="130" customFormat="1" ht="12" customHeight="1" x14ac:dyDescent="0.2">
      <c r="A209" s="180"/>
      <c r="B209" s="181"/>
      <c r="C209" s="235" t="str">
        <f t="shared" si="12"/>
        <v/>
      </c>
      <c r="D209" s="182">
        <f t="shared" si="13"/>
        <v>0</v>
      </c>
      <c r="E209" s="182">
        <f t="shared" si="14"/>
        <v>0</v>
      </c>
      <c r="F209" s="182">
        <f t="shared" si="15"/>
        <v>0</v>
      </c>
      <c r="H209" s="199" t="s">
        <v>304</v>
      </c>
    </row>
    <row r="210" spans="1:8" s="130" customFormat="1" ht="12" customHeight="1" x14ac:dyDescent="0.2">
      <c r="A210" s="180"/>
      <c r="B210" s="181"/>
      <c r="C210" s="235" t="str">
        <f t="shared" si="12"/>
        <v/>
      </c>
      <c r="D210" s="182">
        <f t="shared" si="13"/>
        <v>0</v>
      </c>
      <c r="E210" s="182">
        <f t="shared" si="14"/>
        <v>0</v>
      </c>
      <c r="F210" s="182">
        <f t="shared" si="15"/>
        <v>0</v>
      </c>
      <c r="H210" s="199" t="s">
        <v>305</v>
      </c>
    </row>
    <row r="211" spans="1:8" s="130" customFormat="1" ht="12" customHeight="1" x14ac:dyDescent="0.2">
      <c r="A211" s="180"/>
      <c r="B211" s="181"/>
      <c r="C211" s="235" t="str">
        <f t="shared" si="12"/>
        <v/>
      </c>
      <c r="D211" s="182">
        <f t="shared" si="13"/>
        <v>0</v>
      </c>
      <c r="E211" s="182">
        <f t="shared" si="14"/>
        <v>0</v>
      </c>
      <c r="F211" s="182">
        <f t="shared" si="15"/>
        <v>0</v>
      </c>
      <c r="H211" s="199" t="s">
        <v>306</v>
      </c>
    </row>
    <row r="212" spans="1:8" s="130" customFormat="1" ht="12" customHeight="1" x14ac:dyDescent="0.2">
      <c r="A212" s="180"/>
      <c r="B212" s="181"/>
      <c r="C212" s="235" t="str">
        <f t="shared" si="12"/>
        <v/>
      </c>
      <c r="D212" s="182">
        <f t="shared" si="13"/>
        <v>0</v>
      </c>
      <c r="E212" s="182">
        <f t="shared" si="14"/>
        <v>0</v>
      </c>
      <c r="F212" s="182">
        <f t="shared" si="15"/>
        <v>0</v>
      </c>
      <c r="H212" s="199" t="s">
        <v>307</v>
      </c>
    </row>
    <row r="213" spans="1:8" s="130" customFormat="1" ht="12" customHeight="1" x14ac:dyDescent="0.2">
      <c r="A213" s="180"/>
      <c r="B213" s="181"/>
      <c r="C213" s="235" t="str">
        <f t="shared" si="12"/>
        <v/>
      </c>
      <c r="D213" s="182">
        <f t="shared" si="13"/>
        <v>0</v>
      </c>
      <c r="E213" s="182">
        <f t="shared" si="14"/>
        <v>0</v>
      </c>
      <c r="F213" s="182">
        <f t="shared" si="15"/>
        <v>0</v>
      </c>
      <c r="H213" s="199" t="s">
        <v>308</v>
      </c>
    </row>
    <row r="214" spans="1:8" s="130" customFormat="1" ht="12" customHeight="1" x14ac:dyDescent="0.2">
      <c r="A214" s="180"/>
      <c r="B214" s="181"/>
      <c r="C214" s="235" t="str">
        <f t="shared" si="12"/>
        <v/>
      </c>
      <c r="D214" s="182">
        <f t="shared" si="13"/>
        <v>0</v>
      </c>
      <c r="E214" s="182">
        <f t="shared" si="14"/>
        <v>0</v>
      </c>
      <c r="F214" s="182">
        <f t="shared" si="15"/>
        <v>0</v>
      </c>
      <c r="H214" s="199" t="s">
        <v>309</v>
      </c>
    </row>
    <row r="215" spans="1:8" s="130" customFormat="1" ht="12" customHeight="1" x14ac:dyDescent="0.2">
      <c r="A215" s="180"/>
      <c r="B215" s="181"/>
      <c r="C215" s="235" t="str">
        <f t="shared" si="12"/>
        <v/>
      </c>
      <c r="D215" s="182">
        <f t="shared" si="13"/>
        <v>0</v>
      </c>
      <c r="E215" s="182">
        <f t="shared" si="14"/>
        <v>0</v>
      </c>
      <c r="F215" s="182">
        <f t="shared" si="15"/>
        <v>0</v>
      </c>
      <c r="H215" s="199" t="s">
        <v>310</v>
      </c>
    </row>
    <row r="216" spans="1:8" s="130" customFormat="1" ht="12" customHeight="1" x14ac:dyDescent="0.2">
      <c r="A216" s="180"/>
      <c r="B216" s="181"/>
      <c r="C216" s="235" t="str">
        <f t="shared" si="12"/>
        <v/>
      </c>
      <c r="D216" s="182">
        <f t="shared" si="13"/>
        <v>0</v>
      </c>
      <c r="E216" s="182">
        <f t="shared" si="14"/>
        <v>0</v>
      </c>
      <c r="F216" s="182">
        <f t="shared" si="15"/>
        <v>0</v>
      </c>
      <c r="H216" s="199" t="s">
        <v>311</v>
      </c>
    </row>
    <row r="217" spans="1:8" s="130" customFormat="1" ht="12" customHeight="1" x14ac:dyDescent="0.2">
      <c r="A217" s="180"/>
      <c r="B217" s="181"/>
      <c r="C217" s="235" t="str">
        <f t="shared" si="12"/>
        <v/>
      </c>
      <c r="D217" s="182">
        <f t="shared" si="13"/>
        <v>0</v>
      </c>
      <c r="E217" s="182">
        <f t="shared" si="14"/>
        <v>0</v>
      </c>
      <c r="F217" s="182">
        <f t="shared" si="15"/>
        <v>0</v>
      </c>
      <c r="H217" s="199" t="s">
        <v>312</v>
      </c>
    </row>
    <row r="218" spans="1:8" s="130" customFormat="1" ht="12" customHeight="1" x14ac:dyDescent="0.2">
      <c r="A218" s="180"/>
      <c r="B218" s="181"/>
      <c r="C218" s="235" t="str">
        <f t="shared" si="12"/>
        <v/>
      </c>
      <c r="D218" s="182">
        <f t="shared" si="13"/>
        <v>0</v>
      </c>
      <c r="E218" s="182">
        <f t="shared" si="14"/>
        <v>0</v>
      </c>
      <c r="F218" s="182">
        <f t="shared" si="15"/>
        <v>0</v>
      </c>
      <c r="H218" s="199" t="s">
        <v>313</v>
      </c>
    </row>
    <row r="219" spans="1:8" s="130" customFormat="1" ht="12" customHeight="1" x14ac:dyDescent="0.2">
      <c r="A219" s="180"/>
      <c r="B219" s="181"/>
      <c r="C219" s="235" t="str">
        <f t="shared" si="12"/>
        <v/>
      </c>
      <c r="D219" s="182">
        <f t="shared" si="13"/>
        <v>0</v>
      </c>
      <c r="E219" s="182">
        <f t="shared" si="14"/>
        <v>0</v>
      </c>
      <c r="F219" s="182">
        <f t="shared" si="15"/>
        <v>0</v>
      </c>
      <c r="H219" s="199" t="s">
        <v>314</v>
      </c>
    </row>
    <row r="220" spans="1:8" s="130" customFormat="1" ht="12" customHeight="1" x14ac:dyDescent="0.2">
      <c r="A220" s="180"/>
      <c r="B220" s="181"/>
      <c r="C220" s="235" t="str">
        <f t="shared" si="12"/>
        <v/>
      </c>
      <c r="D220" s="182">
        <f t="shared" si="13"/>
        <v>0</v>
      </c>
      <c r="E220" s="182">
        <f t="shared" si="14"/>
        <v>0</v>
      </c>
      <c r="F220" s="182">
        <f t="shared" si="15"/>
        <v>0</v>
      </c>
      <c r="H220" s="199" t="s">
        <v>315</v>
      </c>
    </row>
    <row r="221" spans="1:8" s="130" customFormat="1" ht="12" customHeight="1" x14ac:dyDescent="0.2">
      <c r="A221" s="180"/>
      <c r="B221" s="181"/>
      <c r="C221" s="235" t="str">
        <f t="shared" si="12"/>
        <v/>
      </c>
      <c r="D221" s="182">
        <f t="shared" si="13"/>
        <v>0</v>
      </c>
      <c r="E221" s="182">
        <f t="shared" si="14"/>
        <v>0</v>
      </c>
      <c r="F221" s="182">
        <f t="shared" si="15"/>
        <v>0</v>
      </c>
      <c r="H221" s="199" t="s">
        <v>316</v>
      </c>
    </row>
    <row r="222" spans="1:8" s="130" customFormat="1" ht="12" customHeight="1" x14ac:dyDescent="0.2">
      <c r="A222" s="180"/>
      <c r="B222" s="181"/>
      <c r="C222" s="235" t="str">
        <f t="shared" si="12"/>
        <v/>
      </c>
      <c r="D222" s="182">
        <f t="shared" si="13"/>
        <v>0</v>
      </c>
      <c r="E222" s="182">
        <f t="shared" si="14"/>
        <v>0</v>
      </c>
      <c r="F222" s="182">
        <f t="shared" si="15"/>
        <v>0</v>
      </c>
      <c r="H222" s="199" t="s">
        <v>317</v>
      </c>
    </row>
    <row r="223" spans="1:8" s="130" customFormat="1" ht="12" customHeight="1" x14ac:dyDescent="0.2">
      <c r="A223" s="180"/>
      <c r="B223" s="181"/>
      <c r="C223" s="235" t="str">
        <f t="shared" si="12"/>
        <v/>
      </c>
      <c r="D223" s="182">
        <f t="shared" si="13"/>
        <v>0</v>
      </c>
      <c r="E223" s="182">
        <f t="shared" si="14"/>
        <v>0</v>
      </c>
      <c r="F223" s="182">
        <f t="shared" si="15"/>
        <v>0</v>
      </c>
      <c r="H223" s="199" t="s">
        <v>318</v>
      </c>
    </row>
    <row r="224" spans="1:8" s="130" customFormat="1" ht="12" customHeight="1" x14ac:dyDescent="0.2">
      <c r="A224" s="180"/>
      <c r="B224" s="181"/>
      <c r="C224" s="235" t="str">
        <f t="shared" si="12"/>
        <v/>
      </c>
      <c r="D224" s="182">
        <f t="shared" si="13"/>
        <v>0</v>
      </c>
      <c r="E224" s="182">
        <f t="shared" si="14"/>
        <v>0</v>
      </c>
      <c r="F224" s="182">
        <f t="shared" si="15"/>
        <v>0</v>
      </c>
      <c r="H224" s="199" t="s">
        <v>319</v>
      </c>
    </row>
    <row r="225" spans="1:8" s="130" customFormat="1" ht="12" customHeight="1" x14ac:dyDescent="0.2">
      <c r="A225" s="180"/>
      <c r="B225" s="181"/>
      <c r="C225" s="235" t="str">
        <f t="shared" si="12"/>
        <v/>
      </c>
      <c r="D225" s="182">
        <f t="shared" si="13"/>
        <v>0</v>
      </c>
      <c r="E225" s="182">
        <f t="shared" si="14"/>
        <v>0</v>
      </c>
      <c r="F225" s="182">
        <f t="shared" si="15"/>
        <v>0</v>
      </c>
      <c r="H225" s="199" t="s">
        <v>320</v>
      </c>
    </row>
    <row r="226" spans="1:8" s="130" customFormat="1" ht="12" customHeight="1" x14ac:dyDescent="0.2">
      <c r="A226" s="180"/>
      <c r="B226" s="181"/>
      <c r="C226" s="235" t="str">
        <f t="shared" si="12"/>
        <v/>
      </c>
      <c r="D226" s="182">
        <f t="shared" si="13"/>
        <v>0</v>
      </c>
      <c r="E226" s="182">
        <f t="shared" si="14"/>
        <v>0</v>
      </c>
      <c r="F226" s="182">
        <f t="shared" si="15"/>
        <v>0</v>
      </c>
      <c r="H226" s="199" t="s">
        <v>321</v>
      </c>
    </row>
    <row r="227" spans="1:8" s="130" customFormat="1" ht="12" customHeight="1" x14ac:dyDescent="0.2">
      <c r="A227" s="180"/>
      <c r="B227" s="181"/>
      <c r="C227" s="235" t="str">
        <f t="shared" si="12"/>
        <v/>
      </c>
      <c r="D227" s="182">
        <f t="shared" si="13"/>
        <v>0</v>
      </c>
      <c r="E227" s="182">
        <f t="shared" si="14"/>
        <v>0</v>
      </c>
      <c r="F227" s="182">
        <f t="shared" si="15"/>
        <v>0</v>
      </c>
      <c r="H227" s="199" t="s">
        <v>322</v>
      </c>
    </row>
    <row r="228" spans="1:8" s="130" customFormat="1" ht="12" customHeight="1" x14ac:dyDescent="0.2">
      <c r="A228" s="180"/>
      <c r="B228" s="181"/>
      <c r="C228" s="235" t="str">
        <f t="shared" si="12"/>
        <v/>
      </c>
      <c r="D228" s="182">
        <f t="shared" si="13"/>
        <v>0</v>
      </c>
      <c r="E228" s="182">
        <f t="shared" si="14"/>
        <v>0</v>
      </c>
      <c r="F228" s="182">
        <f t="shared" si="15"/>
        <v>0</v>
      </c>
      <c r="H228" s="199" t="s">
        <v>323</v>
      </c>
    </row>
    <row r="229" spans="1:8" s="130" customFormat="1" ht="12" customHeight="1" x14ac:dyDescent="0.2">
      <c r="A229" s="180"/>
      <c r="B229" s="181"/>
      <c r="C229" s="235" t="str">
        <f t="shared" si="12"/>
        <v/>
      </c>
      <c r="D229" s="182">
        <f t="shared" si="13"/>
        <v>0</v>
      </c>
      <c r="E229" s="182">
        <f t="shared" si="14"/>
        <v>0</v>
      </c>
      <c r="F229" s="182">
        <f t="shared" si="15"/>
        <v>0</v>
      </c>
      <c r="H229" s="199" t="s">
        <v>324</v>
      </c>
    </row>
    <row r="230" spans="1:8" s="130" customFormat="1" ht="12" customHeight="1" x14ac:dyDescent="0.2">
      <c r="A230" s="180"/>
      <c r="B230" s="181"/>
      <c r="C230" s="235" t="str">
        <f t="shared" si="12"/>
        <v/>
      </c>
      <c r="D230" s="182">
        <f t="shared" si="13"/>
        <v>0</v>
      </c>
      <c r="E230" s="182">
        <f t="shared" si="14"/>
        <v>0</v>
      </c>
      <c r="F230" s="182">
        <f t="shared" si="15"/>
        <v>0</v>
      </c>
      <c r="H230" s="199" t="s">
        <v>325</v>
      </c>
    </row>
    <row r="231" spans="1:8" s="130" customFormat="1" ht="12" customHeight="1" x14ac:dyDescent="0.2">
      <c r="A231" s="180"/>
      <c r="B231" s="181"/>
      <c r="C231" s="235" t="str">
        <f t="shared" si="12"/>
        <v/>
      </c>
      <c r="D231" s="182">
        <f t="shared" si="13"/>
        <v>0</v>
      </c>
      <c r="E231" s="182">
        <f t="shared" si="14"/>
        <v>0</v>
      </c>
      <c r="F231" s="182">
        <f t="shared" si="15"/>
        <v>0</v>
      </c>
      <c r="H231" s="199" t="s">
        <v>326</v>
      </c>
    </row>
    <row r="232" spans="1:8" s="130" customFormat="1" ht="12" customHeight="1" x14ac:dyDescent="0.2">
      <c r="A232" s="180"/>
      <c r="B232" s="181"/>
      <c r="C232" s="235" t="str">
        <f t="shared" si="12"/>
        <v/>
      </c>
      <c r="D232" s="182">
        <f t="shared" si="13"/>
        <v>0</v>
      </c>
      <c r="E232" s="182">
        <f t="shared" si="14"/>
        <v>0</v>
      </c>
      <c r="F232" s="182">
        <f t="shared" si="15"/>
        <v>0</v>
      </c>
      <c r="H232" s="199" t="s">
        <v>327</v>
      </c>
    </row>
    <row r="233" spans="1:8" s="130" customFormat="1" ht="12" customHeight="1" x14ac:dyDescent="0.2">
      <c r="A233" s="180"/>
      <c r="B233" s="181"/>
      <c r="C233" s="235" t="str">
        <f t="shared" si="12"/>
        <v/>
      </c>
      <c r="D233" s="182">
        <f t="shared" si="13"/>
        <v>0</v>
      </c>
      <c r="E233" s="182">
        <f t="shared" si="14"/>
        <v>0</v>
      </c>
      <c r="F233" s="182">
        <f t="shared" si="15"/>
        <v>0</v>
      </c>
      <c r="H233" s="199" t="s">
        <v>328</v>
      </c>
    </row>
    <row r="234" spans="1:8" s="130" customFormat="1" ht="12" customHeight="1" x14ac:dyDescent="0.2">
      <c r="A234" s="180"/>
      <c r="B234" s="181"/>
      <c r="C234" s="235" t="str">
        <f t="shared" si="12"/>
        <v/>
      </c>
      <c r="D234" s="182">
        <f t="shared" si="13"/>
        <v>0</v>
      </c>
      <c r="E234" s="182">
        <f t="shared" si="14"/>
        <v>0</v>
      </c>
      <c r="F234" s="182">
        <f t="shared" si="15"/>
        <v>0</v>
      </c>
      <c r="H234" s="199" t="s">
        <v>329</v>
      </c>
    </row>
    <row r="235" spans="1:8" s="130" customFormat="1" ht="12" customHeight="1" x14ac:dyDescent="0.2">
      <c r="A235" s="180"/>
      <c r="B235" s="181"/>
      <c r="C235" s="235" t="str">
        <f t="shared" si="12"/>
        <v/>
      </c>
      <c r="D235" s="182">
        <f t="shared" si="13"/>
        <v>0</v>
      </c>
      <c r="E235" s="182">
        <f t="shared" si="14"/>
        <v>0</v>
      </c>
      <c r="F235" s="182">
        <f t="shared" si="15"/>
        <v>0</v>
      </c>
      <c r="H235" s="199" t="s">
        <v>330</v>
      </c>
    </row>
    <row r="236" spans="1:8" s="130" customFormat="1" ht="12" customHeight="1" x14ac:dyDescent="0.2">
      <c r="A236" s="180"/>
      <c r="B236" s="181"/>
      <c r="C236" s="235" t="str">
        <f t="shared" si="12"/>
        <v/>
      </c>
      <c r="D236" s="182">
        <f t="shared" si="13"/>
        <v>0</v>
      </c>
      <c r="E236" s="182">
        <f t="shared" si="14"/>
        <v>0</v>
      </c>
      <c r="F236" s="182">
        <f t="shared" si="15"/>
        <v>0</v>
      </c>
      <c r="H236" s="199" t="s">
        <v>331</v>
      </c>
    </row>
    <row r="237" spans="1:8" s="130" customFormat="1" ht="12" customHeight="1" x14ac:dyDescent="0.2">
      <c r="A237" s="180"/>
      <c r="B237" s="181"/>
      <c r="C237" s="235" t="str">
        <f t="shared" si="12"/>
        <v/>
      </c>
      <c r="D237" s="182">
        <f t="shared" si="13"/>
        <v>0</v>
      </c>
      <c r="E237" s="182">
        <f t="shared" si="14"/>
        <v>0</v>
      </c>
      <c r="F237" s="182">
        <f t="shared" si="15"/>
        <v>0</v>
      </c>
      <c r="H237" s="199" t="s">
        <v>332</v>
      </c>
    </row>
    <row r="238" spans="1:8" s="130" customFormat="1" ht="12" customHeight="1" x14ac:dyDescent="0.2">
      <c r="A238" s="180"/>
      <c r="B238" s="181"/>
      <c r="C238" s="235" t="str">
        <f t="shared" si="12"/>
        <v/>
      </c>
      <c r="D238" s="182">
        <f t="shared" si="13"/>
        <v>0</v>
      </c>
      <c r="E238" s="182">
        <f t="shared" si="14"/>
        <v>0</v>
      </c>
      <c r="F238" s="182">
        <f t="shared" si="15"/>
        <v>0</v>
      </c>
      <c r="H238" s="199" t="s">
        <v>333</v>
      </c>
    </row>
    <row r="239" spans="1:8" s="130" customFormat="1" ht="12" customHeight="1" x14ac:dyDescent="0.2">
      <c r="A239" s="180"/>
      <c r="B239" s="181"/>
      <c r="C239" s="235" t="str">
        <f t="shared" si="12"/>
        <v/>
      </c>
      <c r="D239" s="182">
        <f t="shared" si="13"/>
        <v>0</v>
      </c>
      <c r="E239" s="182">
        <f t="shared" si="14"/>
        <v>0</v>
      </c>
      <c r="F239" s="182">
        <f t="shared" si="15"/>
        <v>0</v>
      </c>
      <c r="H239" s="199" t="s">
        <v>334</v>
      </c>
    </row>
    <row r="240" spans="1:8" s="130" customFormat="1" x14ac:dyDescent="0.2">
      <c r="A240" s="180"/>
      <c r="B240" s="181"/>
      <c r="C240" s="235" t="str">
        <f t="shared" si="12"/>
        <v/>
      </c>
      <c r="D240" s="182">
        <f t="shared" si="13"/>
        <v>0</v>
      </c>
      <c r="E240" s="182">
        <f t="shared" si="14"/>
        <v>0</v>
      </c>
      <c r="F240" s="182">
        <f t="shared" si="15"/>
        <v>0</v>
      </c>
      <c r="H240" s="199" t="s">
        <v>335</v>
      </c>
    </row>
    <row r="241" spans="1:8" s="130" customFormat="1" x14ac:dyDescent="0.2">
      <c r="A241" s="180"/>
      <c r="B241" s="181"/>
      <c r="C241" s="235" t="str">
        <f t="shared" si="12"/>
        <v/>
      </c>
      <c r="D241" s="182">
        <f t="shared" si="13"/>
        <v>0</v>
      </c>
      <c r="E241" s="182">
        <f t="shared" si="14"/>
        <v>0</v>
      </c>
      <c r="F241" s="182">
        <f t="shared" si="15"/>
        <v>0</v>
      </c>
      <c r="H241" s="199" t="s">
        <v>336</v>
      </c>
    </row>
    <row r="242" spans="1:8" s="130" customFormat="1" x14ac:dyDescent="0.2">
      <c r="A242" s="180"/>
      <c r="B242" s="181"/>
      <c r="C242" s="235" t="str">
        <f t="shared" si="12"/>
        <v/>
      </c>
      <c r="D242" s="182">
        <f t="shared" si="13"/>
        <v>0</v>
      </c>
      <c r="E242" s="182">
        <f t="shared" si="14"/>
        <v>0</v>
      </c>
      <c r="F242" s="182">
        <f t="shared" si="15"/>
        <v>0</v>
      </c>
      <c r="H242" s="199" t="s">
        <v>337</v>
      </c>
    </row>
    <row r="243" spans="1:8" s="130" customFormat="1" x14ac:dyDescent="0.2">
      <c r="A243" s="180"/>
      <c r="B243" s="181"/>
      <c r="C243" s="235" t="str">
        <f t="shared" si="12"/>
        <v/>
      </c>
      <c r="D243" s="182">
        <f t="shared" si="13"/>
        <v>0</v>
      </c>
      <c r="E243" s="182">
        <f t="shared" si="14"/>
        <v>0</v>
      </c>
      <c r="F243" s="182">
        <f t="shared" si="15"/>
        <v>0</v>
      </c>
      <c r="H243" s="199" t="s">
        <v>338</v>
      </c>
    </row>
    <row r="244" spans="1:8" s="130" customFormat="1" x14ac:dyDescent="0.2">
      <c r="A244" s="180"/>
      <c r="B244" s="181"/>
      <c r="C244" s="235" t="str">
        <f t="shared" si="12"/>
        <v/>
      </c>
      <c r="D244" s="182">
        <f t="shared" si="13"/>
        <v>0</v>
      </c>
      <c r="E244" s="182">
        <f t="shared" si="14"/>
        <v>0</v>
      </c>
      <c r="F244" s="182">
        <f t="shared" si="15"/>
        <v>0</v>
      </c>
      <c r="H244" s="199" t="s">
        <v>339</v>
      </c>
    </row>
    <row r="245" spans="1:8" s="130" customFormat="1" x14ac:dyDescent="0.2">
      <c r="A245" s="180"/>
      <c r="B245" s="181"/>
      <c r="C245" s="235" t="str">
        <f t="shared" si="12"/>
        <v/>
      </c>
      <c r="D245" s="182">
        <f t="shared" si="13"/>
        <v>0</v>
      </c>
      <c r="E245" s="182">
        <f t="shared" si="14"/>
        <v>0</v>
      </c>
      <c r="F245" s="182">
        <f t="shared" si="15"/>
        <v>0</v>
      </c>
      <c r="H245" s="199" t="s">
        <v>340</v>
      </c>
    </row>
    <row r="246" spans="1:8" s="130" customFormat="1" x14ac:dyDescent="0.2">
      <c r="A246" s="180"/>
      <c r="B246" s="181"/>
      <c r="C246" s="235" t="str">
        <f t="shared" si="12"/>
        <v/>
      </c>
      <c r="D246" s="182">
        <f t="shared" si="13"/>
        <v>0</v>
      </c>
      <c r="E246" s="182">
        <f t="shared" si="14"/>
        <v>0</v>
      </c>
      <c r="F246" s="182">
        <f t="shared" si="15"/>
        <v>0</v>
      </c>
      <c r="H246" s="199" t="s">
        <v>341</v>
      </c>
    </row>
    <row r="247" spans="1:8" s="130" customFormat="1" x14ac:dyDescent="0.2">
      <c r="A247" s="180"/>
      <c r="B247" s="181"/>
      <c r="C247" s="235" t="str">
        <f t="shared" si="12"/>
        <v/>
      </c>
      <c r="D247" s="182">
        <f t="shared" si="13"/>
        <v>0</v>
      </c>
      <c r="E247" s="182">
        <f t="shared" si="14"/>
        <v>0</v>
      </c>
      <c r="F247" s="182">
        <f t="shared" si="15"/>
        <v>0</v>
      </c>
      <c r="H247" s="199" t="s">
        <v>342</v>
      </c>
    </row>
    <row r="248" spans="1:8" s="130" customFormat="1" x14ac:dyDescent="0.2">
      <c r="A248" s="180"/>
      <c r="B248" s="181"/>
      <c r="C248" s="235" t="str">
        <f t="shared" si="12"/>
        <v/>
      </c>
      <c r="D248" s="182">
        <f t="shared" si="13"/>
        <v>0</v>
      </c>
      <c r="E248" s="182">
        <f t="shared" si="14"/>
        <v>0</v>
      </c>
      <c r="F248" s="182">
        <f t="shared" si="15"/>
        <v>0</v>
      </c>
      <c r="H248" s="199" t="s">
        <v>343</v>
      </c>
    </row>
    <row r="249" spans="1:8" s="130" customFormat="1" x14ac:dyDescent="0.2">
      <c r="A249" s="180"/>
      <c r="B249" s="181"/>
      <c r="C249" s="235" t="str">
        <f t="shared" si="12"/>
        <v/>
      </c>
      <c r="D249" s="182">
        <f t="shared" si="13"/>
        <v>0</v>
      </c>
      <c r="E249" s="182">
        <f t="shared" si="14"/>
        <v>0</v>
      </c>
      <c r="F249" s="182">
        <f t="shared" si="15"/>
        <v>0</v>
      </c>
      <c r="H249" s="199" t="s">
        <v>344</v>
      </c>
    </row>
    <row r="250" spans="1:8" s="130" customFormat="1" x14ac:dyDescent="0.2">
      <c r="A250" s="180"/>
      <c r="B250" s="181"/>
      <c r="C250" s="235" t="str">
        <f t="shared" si="12"/>
        <v/>
      </c>
      <c r="D250" s="182">
        <f t="shared" si="13"/>
        <v>0</v>
      </c>
      <c r="E250" s="182">
        <f t="shared" si="14"/>
        <v>0</v>
      </c>
      <c r="F250" s="182">
        <f t="shared" si="15"/>
        <v>0</v>
      </c>
      <c r="H250" s="199" t="s">
        <v>345</v>
      </c>
    </row>
    <row r="251" spans="1:8" s="130" customFormat="1" x14ac:dyDescent="0.2">
      <c r="A251" s="180"/>
      <c r="B251" s="181"/>
      <c r="C251" s="235" t="str">
        <f t="shared" si="12"/>
        <v/>
      </c>
      <c r="D251" s="182">
        <f t="shared" si="13"/>
        <v>0</v>
      </c>
      <c r="E251" s="182">
        <f t="shared" si="14"/>
        <v>0</v>
      </c>
      <c r="F251" s="182">
        <f t="shared" si="15"/>
        <v>0</v>
      </c>
      <c r="H251" s="199" t="s">
        <v>346</v>
      </c>
    </row>
    <row r="252" spans="1:8" s="130" customFormat="1" x14ac:dyDescent="0.2">
      <c r="A252" s="180"/>
      <c r="B252" s="181"/>
      <c r="C252" s="235" t="str">
        <f t="shared" si="12"/>
        <v/>
      </c>
      <c r="D252" s="182">
        <f t="shared" si="13"/>
        <v>0</v>
      </c>
      <c r="E252" s="182">
        <f t="shared" si="14"/>
        <v>0</v>
      </c>
      <c r="F252" s="182">
        <f t="shared" si="15"/>
        <v>0</v>
      </c>
      <c r="H252" s="199" t="s">
        <v>347</v>
      </c>
    </row>
    <row r="253" spans="1:8" s="130" customFormat="1" x14ac:dyDescent="0.2">
      <c r="A253" s="180"/>
      <c r="B253" s="181"/>
      <c r="C253" s="235" t="str">
        <f t="shared" si="12"/>
        <v/>
      </c>
      <c r="D253" s="182">
        <f t="shared" si="13"/>
        <v>0</v>
      </c>
      <c r="E253" s="182">
        <f t="shared" si="14"/>
        <v>0</v>
      </c>
      <c r="F253" s="182">
        <f t="shared" si="15"/>
        <v>0</v>
      </c>
      <c r="H253" s="199" t="s">
        <v>348</v>
      </c>
    </row>
    <row r="254" spans="1:8" s="130" customFormat="1" x14ac:dyDescent="0.2">
      <c r="A254" s="180"/>
      <c r="B254" s="181"/>
      <c r="C254" s="235" t="str">
        <f t="shared" si="12"/>
        <v/>
      </c>
      <c r="D254" s="182">
        <f t="shared" si="13"/>
        <v>0</v>
      </c>
      <c r="E254" s="182">
        <f t="shared" si="14"/>
        <v>0</v>
      </c>
      <c r="F254" s="182">
        <f t="shared" si="15"/>
        <v>0</v>
      </c>
      <c r="H254" s="199" t="s">
        <v>349</v>
      </c>
    </row>
    <row r="255" spans="1:8" s="130" customFormat="1" x14ac:dyDescent="0.2">
      <c r="A255" s="180"/>
      <c r="B255" s="181"/>
      <c r="C255" s="235" t="str">
        <f t="shared" si="12"/>
        <v/>
      </c>
      <c r="D255" s="182">
        <f t="shared" si="13"/>
        <v>0</v>
      </c>
      <c r="E255" s="182">
        <f t="shared" si="14"/>
        <v>0</v>
      </c>
      <c r="F255" s="182">
        <f t="shared" si="15"/>
        <v>0</v>
      </c>
      <c r="H255" s="199" t="s">
        <v>350</v>
      </c>
    </row>
    <row r="256" spans="1:8" s="130" customFormat="1" x14ac:dyDescent="0.2">
      <c r="A256" s="180"/>
      <c r="B256" s="181"/>
      <c r="C256" s="235" t="str">
        <f t="shared" si="12"/>
        <v/>
      </c>
      <c r="D256" s="182">
        <f t="shared" si="13"/>
        <v>0</v>
      </c>
      <c r="E256" s="182">
        <f t="shared" si="14"/>
        <v>0</v>
      </c>
      <c r="F256" s="182">
        <f t="shared" si="15"/>
        <v>0</v>
      </c>
      <c r="H256" s="199" t="s">
        <v>351</v>
      </c>
    </row>
    <row r="257" spans="1:8" s="130" customFormat="1" x14ac:dyDescent="0.2">
      <c r="A257" s="180"/>
      <c r="B257" s="181"/>
      <c r="C257" s="235" t="str">
        <f t="shared" si="12"/>
        <v/>
      </c>
      <c r="D257" s="182">
        <f t="shared" si="13"/>
        <v>0</v>
      </c>
      <c r="E257" s="182">
        <f t="shared" si="14"/>
        <v>0</v>
      </c>
      <c r="F257" s="182">
        <f t="shared" si="15"/>
        <v>0</v>
      </c>
      <c r="H257" s="199" t="s">
        <v>352</v>
      </c>
    </row>
    <row r="258" spans="1:8" s="130" customFormat="1" x14ac:dyDescent="0.2">
      <c r="A258" s="180"/>
      <c r="B258" s="181"/>
      <c r="C258" s="235" t="str">
        <f t="shared" si="12"/>
        <v/>
      </c>
      <c r="D258" s="182">
        <f t="shared" si="13"/>
        <v>0</v>
      </c>
      <c r="E258" s="182">
        <f t="shared" si="14"/>
        <v>0</v>
      </c>
      <c r="F258" s="182">
        <f t="shared" si="15"/>
        <v>0</v>
      </c>
      <c r="H258" s="199" t="s">
        <v>353</v>
      </c>
    </row>
    <row r="259" spans="1:8" s="130" customFormat="1" x14ac:dyDescent="0.2">
      <c r="A259" s="180"/>
      <c r="B259" s="181"/>
      <c r="C259" s="235" t="str">
        <f t="shared" si="12"/>
        <v/>
      </c>
      <c r="D259" s="182">
        <f t="shared" si="13"/>
        <v>0</v>
      </c>
      <c r="E259" s="182">
        <f t="shared" si="14"/>
        <v>0</v>
      </c>
      <c r="F259" s="182">
        <f t="shared" si="15"/>
        <v>0</v>
      </c>
      <c r="H259" s="199" t="s">
        <v>354</v>
      </c>
    </row>
    <row r="260" spans="1:8" s="130" customFormat="1" x14ac:dyDescent="0.2">
      <c r="A260" s="180"/>
      <c r="B260" s="181"/>
      <c r="C260" s="235" t="str">
        <f t="shared" si="12"/>
        <v/>
      </c>
      <c r="D260" s="182">
        <f t="shared" si="13"/>
        <v>0</v>
      </c>
      <c r="E260" s="182">
        <f t="shared" si="14"/>
        <v>0</v>
      </c>
      <c r="F260" s="182">
        <f t="shared" si="15"/>
        <v>0</v>
      </c>
      <c r="H260" s="199" t="s">
        <v>355</v>
      </c>
    </row>
    <row r="261" spans="1:8" s="130" customFormat="1" x14ac:dyDescent="0.2">
      <c r="A261" s="180"/>
      <c r="B261" s="181"/>
      <c r="C261" s="235" t="str">
        <f t="shared" si="12"/>
        <v/>
      </c>
      <c r="D261" s="182">
        <f t="shared" si="13"/>
        <v>0</v>
      </c>
      <c r="E261" s="182">
        <f t="shared" si="14"/>
        <v>0</v>
      </c>
      <c r="F261" s="182">
        <f t="shared" si="15"/>
        <v>0</v>
      </c>
      <c r="H261" s="199" t="s">
        <v>356</v>
      </c>
    </row>
    <row r="262" spans="1:8" s="130" customFormat="1" x14ac:dyDescent="0.2">
      <c r="A262" s="180"/>
      <c r="B262" s="181"/>
      <c r="C262" s="235" t="str">
        <f t="shared" si="12"/>
        <v/>
      </c>
      <c r="D262" s="182">
        <f t="shared" si="13"/>
        <v>0</v>
      </c>
      <c r="E262" s="182">
        <f t="shared" si="14"/>
        <v>0</v>
      </c>
      <c r="F262" s="182">
        <f t="shared" si="15"/>
        <v>0</v>
      </c>
      <c r="H262" s="199" t="s">
        <v>357</v>
      </c>
    </row>
    <row r="263" spans="1:8" s="130" customFormat="1" x14ac:dyDescent="0.2">
      <c r="A263" s="180"/>
      <c r="B263" s="181"/>
      <c r="C263" s="235" t="str">
        <f t="shared" si="12"/>
        <v/>
      </c>
      <c r="D263" s="182">
        <f t="shared" si="13"/>
        <v>0</v>
      </c>
      <c r="E263" s="182">
        <f t="shared" si="14"/>
        <v>0</v>
      </c>
      <c r="F263" s="182">
        <f t="shared" si="15"/>
        <v>0</v>
      </c>
      <c r="H263" s="199" t="s">
        <v>358</v>
      </c>
    </row>
    <row r="264" spans="1:8" s="130" customFormat="1" x14ac:dyDescent="0.2">
      <c r="A264" s="180"/>
      <c r="B264" s="181"/>
      <c r="C264" s="235" t="str">
        <f t="shared" ref="C264:C327" si="16">IF(F264=1," District,","")&amp;IF(OR(D264=1,E264=1)," Line Incomplete","")</f>
        <v/>
      </c>
      <c r="D264" s="182">
        <f t="shared" ref="D264:D327" si="17">IF(A264="",0,IF(OR(B264=""),1,0))</f>
        <v>0</v>
      </c>
      <c r="E264" s="182">
        <f t="shared" ref="E264:E327" si="18">IF(B264="",0,IF(OR(A264=""),1,0))</f>
        <v>0</v>
      </c>
      <c r="F264" s="182">
        <f t="shared" ref="F264:F327" si="19">IF(B264="",0,IF(ISNA((MATCH(B264,H:H,0))),1,0))</f>
        <v>0</v>
      </c>
      <c r="H264" s="199" t="s">
        <v>359</v>
      </c>
    </row>
    <row r="265" spans="1:8" s="130" customFormat="1" x14ac:dyDescent="0.2">
      <c r="A265" s="180"/>
      <c r="B265" s="181"/>
      <c r="C265" s="235" t="str">
        <f t="shared" si="16"/>
        <v/>
      </c>
      <c r="D265" s="182">
        <f t="shared" si="17"/>
        <v>0</v>
      </c>
      <c r="E265" s="182">
        <f t="shared" si="18"/>
        <v>0</v>
      </c>
      <c r="F265" s="182">
        <f t="shared" si="19"/>
        <v>0</v>
      </c>
      <c r="H265" s="199" t="s">
        <v>360</v>
      </c>
    </row>
    <row r="266" spans="1:8" s="130" customFormat="1" x14ac:dyDescent="0.2">
      <c r="A266" s="180"/>
      <c r="B266" s="181"/>
      <c r="C266" s="235" t="str">
        <f t="shared" si="16"/>
        <v/>
      </c>
      <c r="D266" s="182">
        <f t="shared" si="17"/>
        <v>0</v>
      </c>
      <c r="E266" s="182">
        <f t="shared" si="18"/>
        <v>0</v>
      </c>
      <c r="F266" s="182">
        <f t="shared" si="19"/>
        <v>0</v>
      </c>
      <c r="H266" s="199" t="s">
        <v>361</v>
      </c>
    </row>
    <row r="267" spans="1:8" s="130" customFormat="1" x14ac:dyDescent="0.2">
      <c r="A267" s="180"/>
      <c r="B267" s="181"/>
      <c r="C267" s="235" t="str">
        <f t="shared" si="16"/>
        <v/>
      </c>
      <c r="D267" s="182">
        <f t="shared" si="17"/>
        <v>0</v>
      </c>
      <c r="E267" s="182">
        <f t="shared" si="18"/>
        <v>0</v>
      </c>
      <c r="F267" s="182">
        <f t="shared" si="19"/>
        <v>0</v>
      </c>
      <c r="H267" s="199" t="s">
        <v>362</v>
      </c>
    </row>
    <row r="268" spans="1:8" s="130" customFormat="1" x14ac:dyDescent="0.2">
      <c r="A268" s="180"/>
      <c r="B268" s="181"/>
      <c r="C268" s="235" t="str">
        <f t="shared" si="16"/>
        <v/>
      </c>
      <c r="D268" s="182">
        <f t="shared" si="17"/>
        <v>0</v>
      </c>
      <c r="E268" s="182">
        <f t="shared" si="18"/>
        <v>0</v>
      </c>
      <c r="F268" s="182">
        <f t="shared" si="19"/>
        <v>0</v>
      </c>
      <c r="H268" s="199" t="s">
        <v>363</v>
      </c>
    </row>
    <row r="269" spans="1:8" s="130" customFormat="1" x14ac:dyDescent="0.2">
      <c r="A269" s="180"/>
      <c r="B269" s="181"/>
      <c r="C269" s="235" t="str">
        <f t="shared" si="16"/>
        <v/>
      </c>
      <c r="D269" s="182">
        <f t="shared" si="17"/>
        <v>0</v>
      </c>
      <c r="E269" s="182">
        <f t="shared" si="18"/>
        <v>0</v>
      </c>
      <c r="F269" s="182">
        <f t="shared" si="19"/>
        <v>0</v>
      </c>
      <c r="H269" s="199" t="s">
        <v>364</v>
      </c>
    </row>
    <row r="270" spans="1:8" s="130" customFormat="1" x14ac:dyDescent="0.2">
      <c r="A270" s="180"/>
      <c r="B270" s="181"/>
      <c r="C270" s="235" t="str">
        <f t="shared" si="16"/>
        <v/>
      </c>
      <c r="D270" s="182">
        <f t="shared" si="17"/>
        <v>0</v>
      </c>
      <c r="E270" s="182">
        <f t="shared" si="18"/>
        <v>0</v>
      </c>
      <c r="F270" s="182">
        <f t="shared" si="19"/>
        <v>0</v>
      </c>
      <c r="H270" s="199" t="s">
        <v>365</v>
      </c>
    </row>
    <row r="271" spans="1:8" s="130" customFormat="1" x14ac:dyDescent="0.2">
      <c r="A271" s="180"/>
      <c r="B271" s="181"/>
      <c r="C271" s="235" t="str">
        <f t="shared" si="16"/>
        <v/>
      </c>
      <c r="D271" s="182">
        <f t="shared" si="17"/>
        <v>0</v>
      </c>
      <c r="E271" s="182">
        <f t="shared" si="18"/>
        <v>0</v>
      </c>
      <c r="F271" s="182">
        <f t="shared" si="19"/>
        <v>0</v>
      </c>
      <c r="H271" s="199" t="s">
        <v>366</v>
      </c>
    </row>
    <row r="272" spans="1:8" s="130" customFormat="1" x14ac:dyDescent="0.2">
      <c r="A272" s="180"/>
      <c r="B272" s="181"/>
      <c r="C272" s="235" t="str">
        <f t="shared" si="16"/>
        <v/>
      </c>
      <c r="D272" s="182">
        <f t="shared" si="17"/>
        <v>0</v>
      </c>
      <c r="E272" s="182">
        <f t="shared" si="18"/>
        <v>0</v>
      </c>
      <c r="F272" s="182">
        <f t="shared" si="19"/>
        <v>0</v>
      </c>
      <c r="H272" s="199" t="s">
        <v>367</v>
      </c>
    </row>
    <row r="273" spans="1:8" s="130" customFormat="1" x14ac:dyDescent="0.2">
      <c r="A273" s="180"/>
      <c r="B273" s="181"/>
      <c r="C273" s="235" t="str">
        <f t="shared" si="16"/>
        <v/>
      </c>
      <c r="D273" s="182">
        <f t="shared" si="17"/>
        <v>0</v>
      </c>
      <c r="E273" s="182">
        <f t="shared" si="18"/>
        <v>0</v>
      </c>
      <c r="F273" s="182">
        <f t="shared" si="19"/>
        <v>0</v>
      </c>
      <c r="H273" s="199" t="s">
        <v>368</v>
      </c>
    </row>
    <row r="274" spans="1:8" s="130" customFormat="1" x14ac:dyDescent="0.2">
      <c r="A274" s="180"/>
      <c r="B274" s="181"/>
      <c r="C274" s="235" t="str">
        <f t="shared" si="16"/>
        <v/>
      </c>
      <c r="D274" s="182">
        <f t="shared" si="17"/>
        <v>0</v>
      </c>
      <c r="E274" s="182">
        <f t="shared" si="18"/>
        <v>0</v>
      </c>
      <c r="F274" s="182">
        <f t="shared" si="19"/>
        <v>0</v>
      </c>
      <c r="H274" s="199" t="s">
        <v>369</v>
      </c>
    </row>
    <row r="275" spans="1:8" s="130" customFormat="1" x14ac:dyDescent="0.2">
      <c r="A275" s="180"/>
      <c r="B275" s="181"/>
      <c r="C275" s="235" t="str">
        <f t="shared" si="16"/>
        <v/>
      </c>
      <c r="D275" s="182">
        <f t="shared" si="17"/>
        <v>0</v>
      </c>
      <c r="E275" s="182">
        <f t="shared" si="18"/>
        <v>0</v>
      </c>
      <c r="F275" s="182">
        <f t="shared" si="19"/>
        <v>0</v>
      </c>
      <c r="H275" s="199" t="s">
        <v>370</v>
      </c>
    </row>
    <row r="276" spans="1:8" s="130" customFormat="1" x14ac:dyDescent="0.2">
      <c r="A276" s="180"/>
      <c r="B276" s="181"/>
      <c r="C276" s="235" t="str">
        <f t="shared" si="16"/>
        <v/>
      </c>
      <c r="D276" s="182">
        <f t="shared" si="17"/>
        <v>0</v>
      </c>
      <c r="E276" s="182">
        <f t="shared" si="18"/>
        <v>0</v>
      </c>
      <c r="F276" s="182">
        <f t="shared" si="19"/>
        <v>0</v>
      </c>
      <c r="H276" s="199" t="s">
        <v>371</v>
      </c>
    </row>
    <row r="277" spans="1:8" s="130" customFormat="1" x14ac:dyDescent="0.2">
      <c r="A277" s="180"/>
      <c r="B277" s="181"/>
      <c r="C277" s="235" t="str">
        <f t="shared" si="16"/>
        <v/>
      </c>
      <c r="D277" s="182">
        <f t="shared" si="17"/>
        <v>0</v>
      </c>
      <c r="E277" s="182">
        <f t="shared" si="18"/>
        <v>0</v>
      </c>
      <c r="F277" s="182">
        <f t="shared" si="19"/>
        <v>0</v>
      </c>
      <c r="H277" s="199" t="s">
        <v>372</v>
      </c>
    </row>
    <row r="278" spans="1:8" s="130" customFormat="1" x14ac:dyDescent="0.2">
      <c r="A278" s="180"/>
      <c r="B278" s="181"/>
      <c r="C278" s="235" t="str">
        <f t="shared" si="16"/>
        <v/>
      </c>
      <c r="D278" s="182">
        <f t="shared" si="17"/>
        <v>0</v>
      </c>
      <c r="E278" s="182">
        <f t="shared" si="18"/>
        <v>0</v>
      </c>
      <c r="F278" s="182">
        <f t="shared" si="19"/>
        <v>0</v>
      </c>
      <c r="H278" s="199" t="s">
        <v>373</v>
      </c>
    </row>
    <row r="279" spans="1:8" s="130" customFormat="1" x14ac:dyDescent="0.2">
      <c r="A279" s="180"/>
      <c r="B279" s="181"/>
      <c r="C279" s="235" t="str">
        <f t="shared" si="16"/>
        <v/>
      </c>
      <c r="D279" s="182">
        <f t="shared" si="17"/>
        <v>0</v>
      </c>
      <c r="E279" s="182">
        <f t="shared" si="18"/>
        <v>0</v>
      </c>
      <c r="F279" s="182">
        <f t="shared" si="19"/>
        <v>0</v>
      </c>
      <c r="H279" s="199" t="s">
        <v>374</v>
      </c>
    </row>
    <row r="280" spans="1:8" s="130" customFormat="1" x14ac:dyDescent="0.2">
      <c r="A280" s="180"/>
      <c r="B280" s="181"/>
      <c r="C280" s="235" t="str">
        <f t="shared" si="16"/>
        <v/>
      </c>
      <c r="D280" s="182">
        <f t="shared" si="17"/>
        <v>0</v>
      </c>
      <c r="E280" s="182">
        <f t="shared" si="18"/>
        <v>0</v>
      </c>
      <c r="F280" s="182">
        <f t="shared" si="19"/>
        <v>0</v>
      </c>
      <c r="H280" s="199" t="s">
        <v>375</v>
      </c>
    </row>
    <row r="281" spans="1:8" s="130" customFormat="1" x14ac:dyDescent="0.2">
      <c r="A281" s="180"/>
      <c r="B281" s="181"/>
      <c r="C281" s="235" t="str">
        <f t="shared" si="16"/>
        <v/>
      </c>
      <c r="D281" s="182">
        <f t="shared" si="17"/>
        <v>0</v>
      </c>
      <c r="E281" s="182">
        <f t="shared" si="18"/>
        <v>0</v>
      </c>
      <c r="F281" s="182">
        <f t="shared" si="19"/>
        <v>0</v>
      </c>
      <c r="H281" s="199" t="s">
        <v>376</v>
      </c>
    </row>
    <row r="282" spans="1:8" s="130" customFormat="1" x14ac:dyDescent="0.2">
      <c r="A282" s="180"/>
      <c r="B282" s="181"/>
      <c r="C282" s="235" t="str">
        <f t="shared" si="16"/>
        <v/>
      </c>
      <c r="D282" s="182">
        <f t="shared" si="17"/>
        <v>0</v>
      </c>
      <c r="E282" s="182">
        <f t="shared" si="18"/>
        <v>0</v>
      </c>
      <c r="F282" s="182">
        <f t="shared" si="19"/>
        <v>0</v>
      </c>
      <c r="H282" s="199" t="s">
        <v>377</v>
      </c>
    </row>
    <row r="283" spans="1:8" s="130" customFormat="1" x14ac:dyDescent="0.2">
      <c r="A283" s="180"/>
      <c r="B283" s="181"/>
      <c r="C283" s="235" t="str">
        <f t="shared" si="16"/>
        <v/>
      </c>
      <c r="D283" s="182">
        <f t="shared" si="17"/>
        <v>0</v>
      </c>
      <c r="E283" s="182">
        <f t="shared" si="18"/>
        <v>0</v>
      </c>
      <c r="F283" s="182">
        <f t="shared" si="19"/>
        <v>0</v>
      </c>
      <c r="H283" s="199" t="s">
        <v>378</v>
      </c>
    </row>
    <row r="284" spans="1:8" s="130" customFormat="1" x14ac:dyDescent="0.2">
      <c r="A284" s="180"/>
      <c r="B284" s="181"/>
      <c r="C284" s="235" t="str">
        <f t="shared" si="16"/>
        <v/>
      </c>
      <c r="D284" s="182">
        <f t="shared" si="17"/>
        <v>0</v>
      </c>
      <c r="E284" s="182">
        <f t="shared" si="18"/>
        <v>0</v>
      </c>
      <c r="F284" s="182">
        <f t="shared" si="19"/>
        <v>0</v>
      </c>
      <c r="H284" s="199" t="s">
        <v>379</v>
      </c>
    </row>
    <row r="285" spans="1:8" s="130" customFormat="1" x14ac:dyDescent="0.2">
      <c r="A285" s="180"/>
      <c r="B285" s="181"/>
      <c r="C285" s="235" t="str">
        <f t="shared" si="16"/>
        <v/>
      </c>
      <c r="D285" s="182">
        <f t="shared" si="17"/>
        <v>0</v>
      </c>
      <c r="E285" s="182">
        <f t="shared" si="18"/>
        <v>0</v>
      </c>
      <c r="F285" s="182">
        <f t="shared" si="19"/>
        <v>0</v>
      </c>
      <c r="H285" s="199" t="s">
        <v>380</v>
      </c>
    </row>
    <row r="286" spans="1:8" s="130" customFormat="1" x14ac:dyDescent="0.2">
      <c r="A286" s="180"/>
      <c r="B286" s="181"/>
      <c r="C286" s="235" t="str">
        <f t="shared" si="16"/>
        <v/>
      </c>
      <c r="D286" s="182">
        <f t="shared" si="17"/>
        <v>0</v>
      </c>
      <c r="E286" s="182">
        <f t="shared" si="18"/>
        <v>0</v>
      </c>
      <c r="F286" s="182">
        <f t="shared" si="19"/>
        <v>0</v>
      </c>
      <c r="H286" s="199" t="s">
        <v>381</v>
      </c>
    </row>
    <row r="287" spans="1:8" s="130" customFormat="1" x14ac:dyDescent="0.2">
      <c r="A287" s="180"/>
      <c r="B287" s="181"/>
      <c r="C287" s="235" t="str">
        <f t="shared" si="16"/>
        <v/>
      </c>
      <c r="D287" s="182">
        <f t="shared" si="17"/>
        <v>0</v>
      </c>
      <c r="E287" s="182">
        <f t="shared" si="18"/>
        <v>0</v>
      </c>
      <c r="F287" s="182">
        <f t="shared" si="19"/>
        <v>0</v>
      </c>
      <c r="H287" s="199" t="s">
        <v>382</v>
      </c>
    </row>
    <row r="288" spans="1:8" s="130" customFormat="1" x14ac:dyDescent="0.2">
      <c r="A288" s="180"/>
      <c r="B288" s="181"/>
      <c r="C288" s="235" t="str">
        <f t="shared" si="16"/>
        <v/>
      </c>
      <c r="D288" s="182">
        <f t="shared" si="17"/>
        <v>0</v>
      </c>
      <c r="E288" s="182">
        <f t="shared" si="18"/>
        <v>0</v>
      </c>
      <c r="F288" s="182">
        <f t="shared" si="19"/>
        <v>0</v>
      </c>
      <c r="H288" s="199" t="s">
        <v>383</v>
      </c>
    </row>
    <row r="289" spans="1:8" s="130" customFormat="1" x14ac:dyDescent="0.2">
      <c r="A289" s="180"/>
      <c r="B289" s="181"/>
      <c r="C289" s="235" t="str">
        <f t="shared" si="16"/>
        <v/>
      </c>
      <c r="D289" s="182">
        <f t="shared" si="17"/>
        <v>0</v>
      </c>
      <c r="E289" s="182">
        <f t="shared" si="18"/>
        <v>0</v>
      </c>
      <c r="F289" s="182">
        <f t="shared" si="19"/>
        <v>0</v>
      </c>
      <c r="H289" s="199" t="s">
        <v>384</v>
      </c>
    </row>
    <row r="290" spans="1:8" s="130" customFormat="1" x14ac:dyDescent="0.2">
      <c r="A290" s="180"/>
      <c r="B290" s="181"/>
      <c r="C290" s="235" t="str">
        <f t="shared" si="16"/>
        <v/>
      </c>
      <c r="D290" s="182">
        <f t="shared" si="17"/>
        <v>0</v>
      </c>
      <c r="E290" s="182">
        <f t="shared" si="18"/>
        <v>0</v>
      </c>
      <c r="F290" s="182">
        <f t="shared" si="19"/>
        <v>0</v>
      </c>
      <c r="H290" s="199" t="s">
        <v>385</v>
      </c>
    </row>
    <row r="291" spans="1:8" s="130" customFormat="1" x14ac:dyDescent="0.2">
      <c r="A291" s="180"/>
      <c r="B291" s="181"/>
      <c r="C291" s="235" t="str">
        <f t="shared" si="16"/>
        <v/>
      </c>
      <c r="D291" s="182">
        <f t="shared" si="17"/>
        <v>0</v>
      </c>
      <c r="E291" s="182">
        <f t="shared" si="18"/>
        <v>0</v>
      </c>
      <c r="F291" s="182">
        <f t="shared" si="19"/>
        <v>0</v>
      </c>
      <c r="H291" s="199" t="s">
        <v>386</v>
      </c>
    </row>
    <row r="292" spans="1:8" s="130" customFormat="1" x14ac:dyDescent="0.2">
      <c r="A292" s="180"/>
      <c r="B292" s="181"/>
      <c r="C292" s="235" t="str">
        <f t="shared" si="16"/>
        <v/>
      </c>
      <c r="D292" s="182">
        <f t="shared" si="17"/>
        <v>0</v>
      </c>
      <c r="E292" s="182">
        <f t="shared" si="18"/>
        <v>0</v>
      </c>
      <c r="F292" s="182">
        <f t="shared" si="19"/>
        <v>0</v>
      </c>
      <c r="H292" s="199" t="s">
        <v>387</v>
      </c>
    </row>
    <row r="293" spans="1:8" s="130" customFormat="1" x14ac:dyDescent="0.2">
      <c r="A293" s="180"/>
      <c r="B293" s="181"/>
      <c r="C293" s="235" t="str">
        <f t="shared" si="16"/>
        <v/>
      </c>
      <c r="D293" s="182">
        <f t="shared" si="17"/>
        <v>0</v>
      </c>
      <c r="E293" s="182">
        <f t="shared" si="18"/>
        <v>0</v>
      </c>
      <c r="F293" s="182">
        <f t="shared" si="19"/>
        <v>0</v>
      </c>
      <c r="H293" s="199" t="s">
        <v>388</v>
      </c>
    </row>
    <row r="294" spans="1:8" s="130" customFormat="1" x14ac:dyDescent="0.2">
      <c r="A294" s="180"/>
      <c r="B294" s="181"/>
      <c r="C294" s="235" t="str">
        <f t="shared" si="16"/>
        <v/>
      </c>
      <c r="D294" s="182">
        <f t="shared" si="17"/>
        <v>0</v>
      </c>
      <c r="E294" s="182">
        <f t="shared" si="18"/>
        <v>0</v>
      </c>
      <c r="F294" s="182">
        <f t="shared" si="19"/>
        <v>0</v>
      </c>
      <c r="H294" s="199" t="s">
        <v>389</v>
      </c>
    </row>
    <row r="295" spans="1:8" s="130" customFormat="1" x14ac:dyDescent="0.2">
      <c r="A295" s="180"/>
      <c r="B295" s="181"/>
      <c r="C295" s="235" t="str">
        <f t="shared" si="16"/>
        <v/>
      </c>
      <c r="D295" s="182">
        <f t="shared" si="17"/>
        <v>0</v>
      </c>
      <c r="E295" s="182">
        <f t="shared" si="18"/>
        <v>0</v>
      </c>
      <c r="F295" s="182">
        <f t="shared" si="19"/>
        <v>0</v>
      </c>
      <c r="H295" s="199" t="s">
        <v>390</v>
      </c>
    </row>
    <row r="296" spans="1:8" s="130" customFormat="1" x14ac:dyDescent="0.2">
      <c r="A296" s="180"/>
      <c r="B296" s="181"/>
      <c r="C296" s="235" t="str">
        <f t="shared" si="16"/>
        <v/>
      </c>
      <c r="D296" s="182">
        <f t="shared" si="17"/>
        <v>0</v>
      </c>
      <c r="E296" s="182">
        <f t="shared" si="18"/>
        <v>0</v>
      </c>
      <c r="F296" s="182">
        <f t="shared" si="19"/>
        <v>0</v>
      </c>
      <c r="H296" s="199" t="s">
        <v>391</v>
      </c>
    </row>
    <row r="297" spans="1:8" s="130" customFormat="1" x14ac:dyDescent="0.2">
      <c r="A297" s="180"/>
      <c r="B297" s="181"/>
      <c r="C297" s="235" t="str">
        <f t="shared" si="16"/>
        <v/>
      </c>
      <c r="D297" s="182">
        <f t="shared" si="17"/>
        <v>0</v>
      </c>
      <c r="E297" s="182">
        <f t="shared" si="18"/>
        <v>0</v>
      </c>
      <c r="F297" s="182">
        <f t="shared" si="19"/>
        <v>0</v>
      </c>
      <c r="H297" s="199" t="s">
        <v>392</v>
      </c>
    </row>
    <row r="298" spans="1:8" s="130" customFormat="1" x14ac:dyDescent="0.2">
      <c r="A298" s="180"/>
      <c r="B298" s="181"/>
      <c r="C298" s="235" t="str">
        <f t="shared" si="16"/>
        <v/>
      </c>
      <c r="D298" s="182">
        <f t="shared" si="17"/>
        <v>0</v>
      </c>
      <c r="E298" s="182">
        <f t="shared" si="18"/>
        <v>0</v>
      </c>
      <c r="F298" s="182">
        <f t="shared" si="19"/>
        <v>0</v>
      </c>
      <c r="H298" s="199" t="s">
        <v>393</v>
      </c>
    </row>
    <row r="299" spans="1:8" s="130" customFormat="1" x14ac:dyDescent="0.2">
      <c r="A299" s="180"/>
      <c r="B299" s="181"/>
      <c r="C299" s="235" t="str">
        <f t="shared" si="16"/>
        <v/>
      </c>
      <c r="D299" s="182">
        <f t="shared" si="17"/>
        <v>0</v>
      </c>
      <c r="E299" s="182">
        <f t="shared" si="18"/>
        <v>0</v>
      </c>
      <c r="F299" s="182">
        <f t="shared" si="19"/>
        <v>0</v>
      </c>
      <c r="H299" s="199" t="s">
        <v>394</v>
      </c>
    </row>
    <row r="300" spans="1:8" s="130" customFormat="1" x14ac:dyDescent="0.2">
      <c r="A300" s="180"/>
      <c r="B300" s="181"/>
      <c r="C300" s="235" t="str">
        <f t="shared" si="16"/>
        <v/>
      </c>
      <c r="D300" s="182">
        <f t="shared" si="17"/>
        <v>0</v>
      </c>
      <c r="E300" s="182">
        <f t="shared" si="18"/>
        <v>0</v>
      </c>
      <c r="F300" s="182">
        <f t="shared" si="19"/>
        <v>0</v>
      </c>
      <c r="H300" s="199" t="s">
        <v>395</v>
      </c>
    </row>
    <row r="301" spans="1:8" s="130" customFormat="1" x14ac:dyDescent="0.2">
      <c r="A301" s="180"/>
      <c r="B301" s="181"/>
      <c r="C301" s="235" t="str">
        <f t="shared" si="16"/>
        <v/>
      </c>
      <c r="D301" s="182">
        <f t="shared" si="17"/>
        <v>0</v>
      </c>
      <c r="E301" s="182">
        <f t="shared" si="18"/>
        <v>0</v>
      </c>
      <c r="F301" s="182">
        <f t="shared" si="19"/>
        <v>0</v>
      </c>
      <c r="H301" s="199" t="s">
        <v>396</v>
      </c>
    </row>
    <row r="302" spans="1:8" s="130" customFormat="1" x14ac:dyDescent="0.2">
      <c r="A302" s="180"/>
      <c r="B302" s="181"/>
      <c r="C302" s="235" t="str">
        <f t="shared" si="16"/>
        <v/>
      </c>
      <c r="D302" s="182">
        <f t="shared" si="17"/>
        <v>0</v>
      </c>
      <c r="E302" s="182">
        <f t="shared" si="18"/>
        <v>0</v>
      </c>
      <c r="F302" s="182">
        <f t="shared" si="19"/>
        <v>0</v>
      </c>
      <c r="H302" s="199" t="s">
        <v>397</v>
      </c>
    </row>
    <row r="303" spans="1:8" s="130" customFormat="1" x14ac:dyDescent="0.2">
      <c r="A303" s="180"/>
      <c r="B303" s="181"/>
      <c r="C303" s="235" t="str">
        <f t="shared" si="16"/>
        <v/>
      </c>
      <c r="D303" s="182">
        <f t="shared" si="17"/>
        <v>0</v>
      </c>
      <c r="E303" s="182">
        <f t="shared" si="18"/>
        <v>0</v>
      </c>
      <c r="F303" s="182">
        <f t="shared" si="19"/>
        <v>0</v>
      </c>
      <c r="H303" s="199" t="s">
        <v>398</v>
      </c>
    </row>
    <row r="304" spans="1:8" s="130" customFormat="1" x14ac:dyDescent="0.2">
      <c r="A304" s="180"/>
      <c r="B304" s="181"/>
      <c r="C304" s="235" t="str">
        <f t="shared" si="16"/>
        <v/>
      </c>
      <c r="D304" s="182">
        <f t="shared" si="17"/>
        <v>0</v>
      </c>
      <c r="E304" s="182">
        <f t="shared" si="18"/>
        <v>0</v>
      </c>
      <c r="F304" s="182">
        <f t="shared" si="19"/>
        <v>0</v>
      </c>
      <c r="H304" s="199" t="s">
        <v>399</v>
      </c>
    </row>
    <row r="305" spans="1:8" s="130" customFormat="1" x14ac:dyDescent="0.2">
      <c r="A305" s="180"/>
      <c r="B305" s="181"/>
      <c r="C305" s="235" t="str">
        <f t="shared" si="16"/>
        <v/>
      </c>
      <c r="D305" s="182">
        <f t="shared" si="17"/>
        <v>0</v>
      </c>
      <c r="E305" s="182">
        <f t="shared" si="18"/>
        <v>0</v>
      </c>
      <c r="F305" s="182">
        <f t="shared" si="19"/>
        <v>0</v>
      </c>
      <c r="H305" s="199" t="s">
        <v>400</v>
      </c>
    </row>
    <row r="306" spans="1:8" s="130" customFormat="1" x14ac:dyDescent="0.2">
      <c r="A306" s="180"/>
      <c r="B306" s="181"/>
      <c r="C306" s="235" t="str">
        <f t="shared" si="16"/>
        <v/>
      </c>
      <c r="D306" s="182">
        <f t="shared" si="17"/>
        <v>0</v>
      </c>
      <c r="E306" s="182">
        <f t="shared" si="18"/>
        <v>0</v>
      </c>
      <c r="F306" s="182">
        <f t="shared" si="19"/>
        <v>0</v>
      </c>
      <c r="H306" s="199" t="s">
        <v>401</v>
      </c>
    </row>
    <row r="307" spans="1:8" s="130" customFormat="1" x14ac:dyDescent="0.2">
      <c r="A307" s="180"/>
      <c r="B307" s="181"/>
      <c r="C307" s="235" t="str">
        <f t="shared" si="16"/>
        <v/>
      </c>
      <c r="D307" s="182">
        <f t="shared" si="17"/>
        <v>0</v>
      </c>
      <c r="E307" s="182">
        <f t="shared" si="18"/>
        <v>0</v>
      </c>
      <c r="F307" s="182">
        <f t="shared" si="19"/>
        <v>0</v>
      </c>
      <c r="H307" s="199" t="s">
        <v>402</v>
      </c>
    </row>
    <row r="308" spans="1:8" s="130" customFormat="1" x14ac:dyDescent="0.2">
      <c r="A308" s="180"/>
      <c r="B308" s="181"/>
      <c r="C308" s="235" t="str">
        <f t="shared" si="16"/>
        <v/>
      </c>
      <c r="D308" s="182">
        <f t="shared" si="17"/>
        <v>0</v>
      </c>
      <c r="E308" s="182">
        <f t="shared" si="18"/>
        <v>0</v>
      </c>
      <c r="F308" s="182">
        <f t="shared" si="19"/>
        <v>0</v>
      </c>
      <c r="H308" s="199" t="s">
        <v>403</v>
      </c>
    </row>
    <row r="309" spans="1:8" s="130" customFormat="1" x14ac:dyDescent="0.2">
      <c r="A309" s="180"/>
      <c r="B309" s="181"/>
      <c r="C309" s="235" t="str">
        <f t="shared" si="16"/>
        <v/>
      </c>
      <c r="D309" s="182">
        <f t="shared" si="17"/>
        <v>0</v>
      </c>
      <c r="E309" s="182">
        <f t="shared" si="18"/>
        <v>0</v>
      </c>
      <c r="F309" s="182">
        <f t="shared" si="19"/>
        <v>0</v>
      </c>
      <c r="H309" s="199" t="s">
        <v>404</v>
      </c>
    </row>
    <row r="310" spans="1:8" s="130" customFormat="1" x14ac:dyDescent="0.2">
      <c r="A310" s="180"/>
      <c r="B310" s="181"/>
      <c r="C310" s="235" t="str">
        <f t="shared" si="16"/>
        <v/>
      </c>
      <c r="D310" s="182">
        <f t="shared" si="17"/>
        <v>0</v>
      </c>
      <c r="E310" s="182">
        <f t="shared" si="18"/>
        <v>0</v>
      </c>
      <c r="F310" s="182">
        <f t="shared" si="19"/>
        <v>0</v>
      </c>
      <c r="H310" s="199" t="s">
        <v>405</v>
      </c>
    </row>
    <row r="311" spans="1:8" s="130" customFormat="1" x14ac:dyDescent="0.2">
      <c r="A311" s="180"/>
      <c r="B311" s="181"/>
      <c r="C311" s="235" t="str">
        <f t="shared" si="16"/>
        <v/>
      </c>
      <c r="D311" s="182">
        <f t="shared" si="17"/>
        <v>0</v>
      </c>
      <c r="E311" s="182">
        <f t="shared" si="18"/>
        <v>0</v>
      </c>
      <c r="F311" s="182">
        <f t="shared" si="19"/>
        <v>0</v>
      </c>
      <c r="H311" s="199" t="s">
        <v>406</v>
      </c>
    </row>
    <row r="312" spans="1:8" s="130" customFormat="1" x14ac:dyDescent="0.2">
      <c r="A312" s="180"/>
      <c r="B312" s="181"/>
      <c r="C312" s="235" t="str">
        <f t="shared" si="16"/>
        <v/>
      </c>
      <c r="D312" s="182">
        <f t="shared" si="17"/>
        <v>0</v>
      </c>
      <c r="E312" s="182">
        <f t="shared" si="18"/>
        <v>0</v>
      </c>
      <c r="F312" s="182">
        <f t="shared" si="19"/>
        <v>0</v>
      </c>
      <c r="H312" s="199" t="s">
        <v>407</v>
      </c>
    </row>
    <row r="313" spans="1:8" s="130" customFormat="1" x14ac:dyDescent="0.2">
      <c r="A313" s="180"/>
      <c r="B313" s="181"/>
      <c r="C313" s="235" t="str">
        <f t="shared" si="16"/>
        <v/>
      </c>
      <c r="D313" s="182">
        <f t="shared" si="17"/>
        <v>0</v>
      </c>
      <c r="E313" s="182">
        <f t="shared" si="18"/>
        <v>0</v>
      </c>
      <c r="F313" s="182">
        <f t="shared" si="19"/>
        <v>0</v>
      </c>
      <c r="H313" s="199" t="s">
        <v>408</v>
      </c>
    </row>
    <row r="314" spans="1:8" s="130" customFormat="1" x14ac:dyDescent="0.2">
      <c r="A314" s="180"/>
      <c r="B314" s="181"/>
      <c r="C314" s="235" t="str">
        <f t="shared" si="16"/>
        <v/>
      </c>
      <c r="D314" s="182">
        <f t="shared" si="17"/>
        <v>0</v>
      </c>
      <c r="E314" s="182">
        <f t="shared" si="18"/>
        <v>0</v>
      </c>
      <c r="F314" s="182">
        <f t="shared" si="19"/>
        <v>0</v>
      </c>
      <c r="H314" s="199" t="s">
        <v>409</v>
      </c>
    </row>
    <row r="315" spans="1:8" s="130" customFormat="1" x14ac:dyDescent="0.2">
      <c r="A315" s="180"/>
      <c r="B315" s="181"/>
      <c r="C315" s="235" t="str">
        <f t="shared" si="16"/>
        <v/>
      </c>
      <c r="D315" s="182">
        <f t="shared" si="17"/>
        <v>0</v>
      </c>
      <c r="E315" s="182">
        <f t="shared" si="18"/>
        <v>0</v>
      </c>
      <c r="F315" s="182">
        <f t="shared" si="19"/>
        <v>0</v>
      </c>
      <c r="H315" s="199" t="s">
        <v>410</v>
      </c>
    </row>
    <row r="316" spans="1:8" s="130" customFormat="1" x14ac:dyDescent="0.2">
      <c r="A316" s="180"/>
      <c r="B316" s="181"/>
      <c r="C316" s="235" t="str">
        <f t="shared" si="16"/>
        <v/>
      </c>
      <c r="D316" s="182">
        <f t="shared" si="17"/>
        <v>0</v>
      </c>
      <c r="E316" s="182">
        <f t="shared" si="18"/>
        <v>0</v>
      </c>
      <c r="F316" s="182">
        <f t="shared" si="19"/>
        <v>0</v>
      </c>
      <c r="H316" s="199" t="s">
        <v>411</v>
      </c>
    </row>
    <row r="317" spans="1:8" s="130" customFormat="1" x14ac:dyDescent="0.2">
      <c r="A317" s="180"/>
      <c r="B317" s="181"/>
      <c r="C317" s="235" t="str">
        <f t="shared" si="16"/>
        <v/>
      </c>
      <c r="D317" s="182">
        <f t="shared" si="17"/>
        <v>0</v>
      </c>
      <c r="E317" s="182">
        <f t="shared" si="18"/>
        <v>0</v>
      </c>
      <c r="F317" s="182">
        <f t="shared" si="19"/>
        <v>0</v>
      </c>
      <c r="H317" s="199" t="s">
        <v>412</v>
      </c>
    </row>
    <row r="318" spans="1:8" s="130" customFormat="1" x14ac:dyDescent="0.2">
      <c r="A318" s="180"/>
      <c r="B318" s="181"/>
      <c r="C318" s="235" t="str">
        <f t="shared" si="16"/>
        <v/>
      </c>
      <c r="D318" s="182">
        <f t="shared" si="17"/>
        <v>0</v>
      </c>
      <c r="E318" s="182">
        <f t="shared" si="18"/>
        <v>0</v>
      </c>
      <c r="F318" s="182">
        <f t="shared" si="19"/>
        <v>0</v>
      </c>
      <c r="H318" s="199" t="s">
        <v>413</v>
      </c>
    </row>
    <row r="319" spans="1:8" s="130" customFormat="1" x14ac:dyDescent="0.2">
      <c r="A319" s="180"/>
      <c r="B319" s="181"/>
      <c r="C319" s="235" t="str">
        <f t="shared" si="16"/>
        <v/>
      </c>
      <c r="D319" s="182">
        <f t="shared" si="17"/>
        <v>0</v>
      </c>
      <c r="E319" s="182">
        <f t="shared" si="18"/>
        <v>0</v>
      </c>
      <c r="F319" s="182">
        <f t="shared" si="19"/>
        <v>0</v>
      </c>
      <c r="H319" s="199" t="s">
        <v>414</v>
      </c>
    </row>
    <row r="320" spans="1:8" s="130" customFormat="1" x14ac:dyDescent="0.2">
      <c r="A320" s="180"/>
      <c r="B320" s="181"/>
      <c r="C320" s="235" t="str">
        <f t="shared" si="16"/>
        <v/>
      </c>
      <c r="D320" s="182">
        <f t="shared" si="17"/>
        <v>0</v>
      </c>
      <c r="E320" s="182">
        <f t="shared" si="18"/>
        <v>0</v>
      </c>
      <c r="F320" s="182">
        <f t="shared" si="19"/>
        <v>0</v>
      </c>
      <c r="H320" s="199" t="s">
        <v>415</v>
      </c>
    </row>
    <row r="321" spans="1:8" s="130" customFormat="1" x14ac:dyDescent="0.2">
      <c r="A321" s="180"/>
      <c r="B321" s="181"/>
      <c r="C321" s="235" t="str">
        <f t="shared" si="16"/>
        <v/>
      </c>
      <c r="D321" s="182">
        <f t="shared" si="17"/>
        <v>0</v>
      </c>
      <c r="E321" s="182">
        <f t="shared" si="18"/>
        <v>0</v>
      </c>
      <c r="F321" s="182">
        <f t="shared" si="19"/>
        <v>0</v>
      </c>
      <c r="H321" s="199" t="s">
        <v>416</v>
      </c>
    </row>
    <row r="322" spans="1:8" s="130" customFormat="1" x14ac:dyDescent="0.2">
      <c r="A322" s="180"/>
      <c r="B322" s="181"/>
      <c r="C322" s="235" t="str">
        <f t="shared" si="16"/>
        <v/>
      </c>
      <c r="D322" s="182">
        <f t="shared" si="17"/>
        <v>0</v>
      </c>
      <c r="E322" s="182">
        <f t="shared" si="18"/>
        <v>0</v>
      </c>
      <c r="F322" s="182">
        <f t="shared" si="19"/>
        <v>0</v>
      </c>
      <c r="H322" s="199" t="s">
        <v>417</v>
      </c>
    </row>
    <row r="323" spans="1:8" s="130" customFormat="1" x14ac:dyDescent="0.2">
      <c r="A323" s="180"/>
      <c r="B323" s="181"/>
      <c r="C323" s="235" t="str">
        <f t="shared" si="16"/>
        <v/>
      </c>
      <c r="D323" s="182">
        <f t="shared" si="17"/>
        <v>0</v>
      </c>
      <c r="E323" s="182">
        <f t="shared" si="18"/>
        <v>0</v>
      </c>
      <c r="F323" s="182">
        <f t="shared" si="19"/>
        <v>0</v>
      </c>
      <c r="H323" s="199" t="s">
        <v>418</v>
      </c>
    </row>
    <row r="324" spans="1:8" s="130" customFormat="1" x14ac:dyDescent="0.2">
      <c r="A324" s="180"/>
      <c r="B324" s="181"/>
      <c r="C324" s="235" t="str">
        <f t="shared" si="16"/>
        <v/>
      </c>
      <c r="D324" s="182">
        <f t="shared" si="17"/>
        <v>0</v>
      </c>
      <c r="E324" s="182">
        <f t="shared" si="18"/>
        <v>0</v>
      </c>
      <c r="F324" s="182">
        <f t="shared" si="19"/>
        <v>0</v>
      </c>
      <c r="H324" s="199" t="s">
        <v>419</v>
      </c>
    </row>
    <row r="325" spans="1:8" s="130" customFormat="1" x14ac:dyDescent="0.2">
      <c r="A325" s="180"/>
      <c r="B325" s="181"/>
      <c r="C325" s="235" t="str">
        <f t="shared" si="16"/>
        <v/>
      </c>
      <c r="D325" s="182">
        <f t="shared" si="17"/>
        <v>0</v>
      </c>
      <c r="E325" s="182">
        <f t="shared" si="18"/>
        <v>0</v>
      </c>
      <c r="F325" s="182">
        <f t="shared" si="19"/>
        <v>0</v>
      </c>
      <c r="H325" s="199" t="s">
        <v>420</v>
      </c>
    </row>
    <row r="326" spans="1:8" s="130" customFormat="1" x14ac:dyDescent="0.2">
      <c r="A326" s="180"/>
      <c r="B326" s="181"/>
      <c r="C326" s="235" t="str">
        <f t="shared" si="16"/>
        <v/>
      </c>
      <c r="D326" s="182">
        <f t="shared" si="17"/>
        <v>0</v>
      </c>
      <c r="E326" s="182">
        <f t="shared" si="18"/>
        <v>0</v>
      </c>
      <c r="F326" s="182">
        <f t="shared" si="19"/>
        <v>0</v>
      </c>
      <c r="H326" s="199" t="s">
        <v>421</v>
      </c>
    </row>
    <row r="327" spans="1:8" s="130" customFormat="1" x14ac:dyDescent="0.2">
      <c r="A327" s="180"/>
      <c r="B327" s="181"/>
      <c r="C327" s="235" t="str">
        <f t="shared" si="16"/>
        <v/>
      </c>
      <c r="D327" s="182">
        <f t="shared" si="17"/>
        <v>0</v>
      </c>
      <c r="E327" s="182">
        <f t="shared" si="18"/>
        <v>0</v>
      </c>
      <c r="F327" s="182">
        <f t="shared" si="19"/>
        <v>0</v>
      </c>
      <c r="H327" s="199" t="s">
        <v>422</v>
      </c>
    </row>
    <row r="328" spans="1:8" s="130" customFormat="1" x14ac:dyDescent="0.2">
      <c r="A328" s="180"/>
      <c r="B328" s="181"/>
      <c r="C328" s="235" t="str">
        <f t="shared" ref="C328:C391" si="20">IF(F328=1," District,","")&amp;IF(OR(D328=1,E328=1)," Line Incomplete","")</f>
        <v/>
      </c>
      <c r="D328" s="182">
        <f t="shared" ref="D328:D391" si="21">IF(A328="",0,IF(OR(B328=""),1,0))</f>
        <v>0</v>
      </c>
      <c r="E328" s="182">
        <f t="shared" ref="E328:E391" si="22">IF(B328="",0,IF(OR(A328=""),1,0))</f>
        <v>0</v>
      </c>
      <c r="F328" s="182">
        <f t="shared" ref="F328:F391" si="23">IF(B328="",0,IF(ISNA((MATCH(B328,H:H,0))),1,0))</f>
        <v>0</v>
      </c>
      <c r="H328" s="199" t="s">
        <v>423</v>
      </c>
    </row>
    <row r="329" spans="1:8" s="130" customFormat="1" x14ac:dyDescent="0.2">
      <c r="A329" s="180"/>
      <c r="B329" s="181"/>
      <c r="C329" s="235" t="str">
        <f t="shared" si="20"/>
        <v/>
      </c>
      <c r="D329" s="182">
        <f t="shared" si="21"/>
        <v>0</v>
      </c>
      <c r="E329" s="182">
        <f t="shared" si="22"/>
        <v>0</v>
      </c>
      <c r="F329" s="182">
        <f t="shared" si="23"/>
        <v>0</v>
      </c>
      <c r="H329" s="199" t="s">
        <v>424</v>
      </c>
    </row>
    <row r="330" spans="1:8" s="130" customFormat="1" x14ac:dyDescent="0.2">
      <c r="A330" s="180"/>
      <c r="B330" s="181"/>
      <c r="C330" s="235" t="str">
        <f t="shared" si="20"/>
        <v/>
      </c>
      <c r="D330" s="182">
        <f t="shared" si="21"/>
        <v>0</v>
      </c>
      <c r="E330" s="182">
        <f t="shared" si="22"/>
        <v>0</v>
      </c>
      <c r="F330" s="182">
        <f t="shared" si="23"/>
        <v>0</v>
      </c>
      <c r="H330" s="199" t="s">
        <v>425</v>
      </c>
    </row>
    <row r="331" spans="1:8" s="130" customFormat="1" x14ac:dyDescent="0.2">
      <c r="A331" s="180"/>
      <c r="B331" s="181"/>
      <c r="C331" s="235" t="str">
        <f t="shared" si="20"/>
        <v/>
      </c>
      <c r="D331" s="182">
        <f t="shared" si="21"/>
        <v>0</v>
      </c>
      <c r="E331" s="182">
        <f t="shared" si="22"/>
        <v>0</v>
      </c>
      <c r="F331" s="182">
        <f t="shared" si="23"/>
        <v>0</v>
      </c>
      <c r="H331" s="199" t="s">
        <v>426</v>
      </c>
    </row>
    <row r="332" spans="1:8" s="130" customFormat="1" x14ac:dyDescent="0.2">
      <c r="A332" s="180"/>
      <c r="B332" s="181"/>
      <c r="C332" s="235" t="str">
        <f t="shared" si="20"/>
        <v/>
      </c>
      <c r="D332" s="182">
        <f t="shared" si="21"/>
        <v>0</v>
      </c>
      <c r="E332" s="182">
        <f t="shared" si="22"/>
        <v>0</v>
      </c>
      <c r="F332" s="182">
        <f t="shared" si="23"/>
        <v>0</v>
      </c>
      <c r="H332" s="199" t="s">
        <v>427</v>
      </c>
    </row>
    <row r="333" spans="1:8" s="130" customFormat="1" x14ac:dyDescent="0.2">
      <c r="A333" s="180"/>
      <c r="B333" s="181"/>
      <c r="C333" s="235" t="str">
        <f t="shared" si="20"/>
        <v/>
      </c>
      <c r="D333" s="182">
        <f t="shared" si="21"/>
        <v>0</v>
      </c>
      <c r="E333" s="182">
        <f t="shared" si="22"/>
        <v>0</v>
      </c>
      <c r="F333" s="182">
        <f t="shared" si="23"/>
        <v>0</v>
      </c>
      <c r="H333" s="199" t="s">
        <v>428</v>
      </c>
    </row>
    <row r="334" spans="1:8" s="130" customFormat="1" x14ac:dyDescent="0.2">
      <c r="A334" s="180"/>
      <c r="B334" s="181"/>
      <c r="C334" s="235" t="str">
        <f t="shared" si="20"/>
        <v/>
      </c>
      <c r="D334" s="182">
        <f t="shared" si="21"/>
        <v>0</v>
      </c>
      <c r="E334" s="182">
        <f t="shared" si="22"/>
        <v>0</v>
      </c>
      <c r="F334" s="182">
        <f t="shared" si="23"/>
        <v>0</v>
      </c>
      <c r="H334" s="199" t="s">
        <v>429</v>
      </c>
    </row>
    <row r="335" spans="1:8" s="130" customFormat="1" x14ac:dyDescent="0.2">
      <c r="A335" s="180"/>
      <c r="B335" s="181"/>
      <c r="C335" s="235" t="str">
        <f t="shared" si="20"/>
        <v/>
      </c>
      <c r="D335" s="182">
        <f t="shared" si="21"/>
        <v>0</v>
      </c>
      <c r="E335" s="182">
        <f t="shared" si="22"/>
        <v>0</v>
      </c>
      <c r="F335" s="182">
        <f t="shared" si="23"/>
        <v>0</v>
      </c>
      <c r="H335" s="199" t="s">
        <v>430</v>
      </c>
    </row>
    <row r="336" spans="1:8" s="130" customFormat="1" x14ac:dyDescent="0.2">
      <c r="A336" s="180"/>
      <c r="B336" s="181"/>
      <c r="C336" s="235" t="str">
        <f t="shared" si="20"/>
        <v/>
      </c>
      <c r="D336" s="182">
        <f t="shared" si="21"/>
        <v>0</v>
      </c>
      <c r="E336" s="182">
        <f t="shared" si="22"/>
        <v>0</v>
      </c>
      <c r="F336" s="182">
        <f t="shared" si="23"/>
        <v>0</v>
      </c>
      <c r="H336" s="199" t="s">
        <v>431</v>
      </c>
    </row>
    <row r="337" spans="1:8" s="130" customFormat="1" x14ac:dyDescent="0.2">
      <c r="A337" s="180"/>
      <c r="B337" s="181"/>
      <c r="C337" s="235" t="str">
        <f t="shared" si="20"/>
        <v/>
      </c>
      <c r="D337" s="182">
        <f t="shared" si="21"/>
        <v>0</v>
      </c>
      <c r="E337" s="182">
        <f t="shared" si="22"/>
        <v>0</v>
      </c>
      <c r="F337" s="182">
        <f t="shared" si="23"/>
        <v>0</v>
      </c>
      <c r="H337" s="199" t="s">
        <v>432</v>
      </c>
    </row>
    <row r="338" spans="1:8" s="130" customFormat="1" x14ac:dyDescent="0.2">
      <c r="A338" s="180"/>
      <c r="B338" s="181"/>
      <c r="C338" s="235" t="str">
        <f t="shared" si="20"/>
        <v/>
      </c>
      <c r="D338" s="182">
        <f t="shared" si="21"/>
        <v>0</v>
      </c>
      <c r="E338" s="182">
        <f t="shared" si="22"/>
        <v>0</v>
      </c>
      <c r="F338" s="182">
        <f t="shared" si="23"/>
        <v>0</v>
      </c>
      <c r="H338" s="199" t="s">
        <v>433</v>
      </c>
    </row>
    <row r="339" spans="1:8" s="130" customFormat="1" x14ac:dyDescent="0.2">
      <c r="A339" s="180"/>
      <c r="B339" s="181"/>
      <c r="C339" s="235" t="str">
        <f t="shared" si="20"/>
        <v/>
      </c>
      <c r="D339" s="182">
        <f t="shared" si="21"/>
        <v>0</v>
      </c>
      <c r="E339" s="182">
        <f t="shared" si="22"/>
        <v>0</v>
      </c>
      <c r="F339" s="182">
        <f t="shared" si="23"/>
        <v>0</v>
      </c>
      <c r="H339" s="199" t="s">
        <v>434</v>
      </c>
    </row>
    <row r="340" spans="1:8" s="130" customFormat="1" x14ac:dyDescent="0.2">
      <c r="A340" s="180"/>
      <c r="B340" s="181"/>
      <c r="C340" s="235" t="str">
        <f t="shared" si="20"/>
        <v/>
      </c>
      <c r="D340" s="182">
        <f t="shared" si="21"/>
        <v>0</v>
      </c>
      <c r="E340" s="182">
        <f t="shared" si="22"/>
        <v>0</v>
      </c>
      <c r="F340" s="182">
        <f t="shared" si="23"/>
        <v>0</v>
      </c>
      <c r="H340" s="199" t="s">
        <v>435</v>
      </c>
    </row>
    <row r="341" spans="1:8" s="130" customFormat="1" x14ac:dyDescent="0.2">
      <c r="A341" s="180"/>
      <c r="B341" s="181"/>
      <c r="C341" s="235" t="str">
        <f t="shared" si="20"/>
        <v/>
      </c>
      <c r="D341" s="182">
        <f t="shared" si="21"/>
        <v>0</v>
      </c>
      <c r="E341" s="182">
        <f t="shared" si="22"/>
        <v>0</v>
      </c>
      <c r="F341" s="182">
        <f t="shared" si="23"/>
        <v>0</v>
      </c>
      <c r="H341" s="199" t="s">
        <v>436</v>
      </c>
    </row>
    <row r="342" spans="1:8" s="130" customFormat="1" x14ac:dyDescent="0.2">
      <c r="A342" s="180"/>
      <c r="B342" s="181"/>
      <c r="C342" s="235" t="str">
        <f t="shared" si="20"/>
        <v/>
      </c>
      <c r="D342" s="182">
        <f t="shared" si="21"/>
        <v>0</v>
      </c>
      <c r="E342" s="182">
        <f t="shared" si="22"/>
        <v>0</v>
      </c>
      <c r="F342" s="182">
        <f t="shared" si="23"/>
        <v>0</v>
      </c>
      <c r="H342" s="199" t="s">
        <v>437</v>
      </c>
    </row>
    <row r="343" spans="1:8" s="130" customFormat="1" x14ac:dyDescent="0.2">
      <c r="A343" s="180"/>
      <c r="B343" s="181"/>
      <c r="C343" s="235" t="str">
        <f t="shared" si="20"/>
        <v/>
      </c>
      <c r="D343" s="182">
        <f t="shared" si="21"/>
        <v>0</v>
      </c>
      <c r="E343" s="182">
        <f t="shared" si="22"/>
        <v>0</v>
      </c>
      <c r="F343" s="182">
        <f t="shared" si="23"/>
        <v>0</v>
      </c>
      <c r="H343" s="199" t="s">
        <v>438</v>
      </c>
    </row>
    <row r="344" spans="1:8" s="130" customFormat="1" x14ac:dyDescent="0.2">
      <c r="A344" s="180"/>
      <c r="B344" s="181"/>
      <c r="C344" s="235" t="str">
        <f t="shared" si="20"/>
        <v/>
      </c>
      <c r="D344" s="182">
        <f t="shared" si="21"/>
        <v>0</v>
      </c>
      <c r="E344" s="182">
        <f t="shared" si="22"/>
        <v>0</v>
      </c>
      <c r="F344" s="182">
        <f t="shared" si="23"/>
        <v>0</v>
      </c>
      <c r="H344" s="199" t="s">
        <v>439</v>
      </c>
    </row>
    <row r="345" spans="1:8" s="130" customFormat="1" x14ac:dyDescent="0.2">
      <c r="A345" s="180"/>
      <c r="B345" s="181"/>
      <c r="C345" s="235" t="str">
        <f t="shared" si="20"/>
        <v/>
      </c>
      <c r="D345" s="182">
        <f t="shared" si="21"/>
        <v>0</v>
      </c>
      <c r="E345" s="182">
        <f t="shared" si="22"/>
        <v>0</v>
      </c>
      <c r="F345" s="182">
        <f t="shared" si="23"/>
        <v>0</v>
      </c>
      <c r="H345" s="199" t="s">
        <v>440</v>
      </c>
    </row>
    <row r="346" spans="1:8" s="130" customFormat="1" x14ac:dyDescent="0.2">
      <c r="A346" s="180"/>
      <c r="B346" s="181"/>
      <c r="C346" s="235" t="str">
        <f t="shared" si="20"/>
        <v/>
      </c>
      <c r="D346" s="182">
        <f t="shared" si="21"/>
        <v>0</v>
      </c>
      <c r="E346" s="182">
        <f t="shared" si="22"/>
        <v>0</v>
      </c>
      <c r="F346" s="182">
        <f t="shared" si="23"/>
        <v>0</v>
      </c>
      <c r="H346" s="199" t="s">
        <v>441</v>
      </c>
    </row>
    <row r="347" spans="1:8" s="130" customFormat="1" x14ac:dyDescent="0.2">
      <c r="A347" s="180"/>
      <c r="B347" s="181"/>
      <c r="C347" s="235" t="str">
        <f t="shared" si="20"/>
        <v/>
      </c>
      <c r="D347" s="182">
        <f t="shared" si="21"/>
        <v>0</v>
      </c>
      <c r="E347" s="182">
        <f t="shared" si="22"/>
        <v>0</v>
      </c>
      <c r="F347" s="182">
        <f t="shared" si="23"/>
        <v>0</v>
      </c>
      <c r="H347" s="199" t="s">
        <v>442</v>
      </c>
    </row>
    <row r="348" spans="1:8" s="130" customFormat="1" x14ac:dyDescent="0.2">
      <c r="A348" s="180"/>
      <c r="B348" s="181"/>
      <c r="C348" s="235" t="str">
        <f t="shared" si="20"/>
        <v/>
      </c>
      <c r="D348" s="182">
        <f t="shared" si="21"/>
        <v>0</v>
      </c>
      <c r="E348" s="182">
        <f t="shared" si="22"/>
        <v>0</v>
      </c>
      <c r="F348" s="182">
        <f t="shared" si="23"/>
        <v>0</v>
      </c>
      <c r="H348" s="199" t="s">
        <v>443</v>
      </c>
    </row>
    <row r="349" spans="1:8" s="130" customFormat="1" x14ac:dyDescent="0.2">
      <c r="A349" s="180"/>
      <c r="B349" s="181"/>
      <c r="C349" s="235" t="str">
        <f t="shared" si="20"/>
        <v/>
      </c>
      <c r="D349" s="182">
        <f t="shared" si="21"/>
        <v>0</v>
      </c>
      <c r="E349" s="182">
        <f t="shared" si="22"/>
        <v>0</v>
      </c>
      <c r="F349" s="182">
        <f t="shared" si="23"/>
        <v>0</v>
      </c>
      <c r="H349" s="199" t="s">
        <v>444</v>
      </c>
    </row>
    <row r="350" spans="1:8" s="130" customFormat="1" x14ac:dyDescent="0.2">
      <c r="A350" s="180"/>
      <c r="B350" s="181"/>
      <c r="C350" s="235" t="str">
        <f t="shared" si="20"/>
        <v/>
      </c>
      <c r="D350" s="182">
        <f t="shared" si="21"/>
        <v>0</v>
      </c>
      <c r="E350" s="182">
        <f t="shared" si="22"/>
        <v>0</v>
      </c>
      <c r="F350" s="182">
        <f t="shared" si="23"/>
        <v>0</v>
      </c>
      <c r="H350" s="199" t="s">
        <v>445</v>
      </c>
    </row>
    <row r="351" spans="1:8" s="130" customFormat="1" x14ac:dyDescent="0.2">
      <c r="A351" s="180"/>
      <c r="B351" s="181"/>
      <c r="C351" s="235" t="str">
        <f t="shared" si="20"/>
        <v/>
      </c>
      <c r="D351" s="182">
        <f t="shared" si="21"/>
        <v>0</v>
      </c>
      <c r="E351" s="182">
        <f t="shared" si="22"/>
        <v>0</v>
      </c>
      <c r="F351" s="182">
        <f t="shared" si="23"/>
        <v>0</v>
      </c>
      <c r="H351" s="199" t="s">
        <v>446</v>
      </c>
    </row>
    <row r="352" spans="1:8" s="130" customFormat="1" x14ac:dyDescent="0.2">
      <c r="A352" s="180"/>
      <c r="B352" s="181"/>
      <c r="C352" s="235" t="str">
        <f t="shared" si="20"/>
        <v/>
      </c>
      <c r="D352" s="182">
        <f t="shared" si="21"/>
        <v>0</v>
      </c>
      <c r="E352" s="182">
        <f t="shared" si="22"/>
        <v>0</v>
      </c>
      <c r="F352" s="182">
        <f t="shared" si="23"/>
        <v>0</v>
      </c>
      <c r="H352" s="199" t="s">
        <v>447</v>
      </c>
    </row>
    <row r="353" spans="1:8" s="130" customFormat="1" x14ac:dyDescent="0.2">
      <c r="A353" s="180"/>
      <c r="B353" s="181"/>
      <c r="C353" s="235" t="str">
        <f t="shared" si="20"/>
        <v/>
      </c>
      <c r="D353" s="182">
        <f t="shared" si="21"/>
        <v>0</v>
      </c>
      <c r="E353" s="182">
        <f t="shared" si="22"/>
        <v>0</v>
      </c>
      <c r="F353" s="182">
        <f t="shared" si="23"/>
        <v>0</v>
      </c>
      <c r="H353" s="199" t="s">
        <v>448</v>
      </c>
    </row>
    <row r="354" spans="1:8" s="130" customFormat="1" x14ac:dyDescent="0.2">
      <c r="A354" s="180"/>
      <c r="B354" s="181"/>
      <c r="C354" s="235" t="str">
        <f t="shared" si="20"/>
        <v/>
      </c>
      <c r="D354" s="182">
        <f t="shared" si="21"/>
        <v>0</v>
      </c>
      <c r="E354" s="182">
        <f t="shared" si="22"/>
        <v>0</v>
      </c>
      <c r="F354" s="182">
        <f t="shared" si="23"/>
        <v>0</v>
      </c>
      <c r="H354" s="199" t="s">
        <v>449</v>
      </c>
    </row>
    <row r="355" spans="1:8" s="130" customFormat="1" x14ac:dyDescent="0.2">
      <c r="A355" s="180"/>
      <c r="B355" s="181"/>
      <c r="C355" s="235" t="str">
        <f t="shared" si="20"/>
        <v/>
      </c>
      <c r="D355" s="182">
        <f t="shared" si="21"/>
        <v>0</v>
      </c>
      <c r="E355" s="182">
        <f t="shared" si="22"/>
        <v>0</v>
      </c>
      <c r="F355" s="182">
        <f t="shared" si="23"/>
        <v>0</v>
      </c>
      <c r="H355" s="199" t="s">
        <v>450</v>
      </c>
    </row>
    <row r="356" spans="1:8" s="130" customFormat="1" x14ac:dyDescent="0.2">
      <c r="A356" s="180"/>
      <c r="B356" s="181"/>
      <c r="C356" s="235" t="str">
        <f t="shared" si="20"/>
        <v/>
      </c>
      <c r="D356" s="182">
        <f t="shared" si="21"/>
        <v>0</v>
      </c>
      <c r="E356" s="182">
        <f t="shared" si="22"/>
        <v>0</v>
      </c>
      <c r="F356" s="182">
        <f t="shared" si="23"/>
        <v>0</v>
      </c>
      <c r="H356" s="199" t="s">
        <v>451</v>
      </c>
    </row>
    <row r="357" spans="1:8" s="130" customFormat="1" x14ac:dyDescent="0.2">
      <c r="A357" s="180"/>
      <c r="B357" s="181"/>
      <c r="C357" s="235" t="str">
        <f t="shared" si="20"/>
        <v/>
      </c>
      <c r="D357" s="182">
        <f t="shared" si="21"/>
        <v>0</v>
      </c>
      <c r="E357" s="182">
        <f t="shared" si="22"/>
        <v>0</v>
      </c>
      <c r="F357" s="182">
        <f t="shared" si="23"/>
        <v>0</v>
      </c>
      <c r="H357" s="199" t="s">
        <v>452</v>
      </c>
    </row>
    <row r="358" spans="1:8" s="130" customFormat="1" x14ac:dyDescent="0.2">
      <c r="A358" s="180"/>
      <c r="B358" s="181"/>
      <c r="C358" s="235" t="str">
        <f t="shared" si="20"/>
        <v/>
      </c>
      <c r="D358" s="182">
        <f t="shared" si="21"/>
        <v>0</v>
      </c>
      <c r="E358" s="182">
        <f t="shared" si="22"/>
        <v>0</v>
      </c>
      <c r="F358" s="182">
        <f t="shared" si="23"/>
        <v>0</v>
      </c>
      <c r="H358" s="199" t="s">
        <v>453</v>
      </c>
    </row>
    <row r="359" spans="1:8" s="130" customFormat="1" x14ac:dyDescent="0.2">
      <c r="A359" s="180"/>
      <c r="B359" s="181"/>
      <c r="C359" s="235" t="str">
        <f t="shared" si="20"/>
        <v/>
      </c>
      <c r="D359" s="182">
        <f t="shared" si="21"/>
        <v>0</v>
      </c>
      <c r="E359" s="182">
        <f t="shared" si="22"/>
        <v>0</v>
      </c>
      <c r="F359" s="182">
        <f t="shared" si="23"/>
        <v>0</v>
      </c>
      <c r="H359" s="199" t="s">
        <v>454</v>
      </c>
    </row>
    <row r="360" spans="1:8" s="130" customFormat="1" x14ac:dyDescent="0.2">
      <c r="A360" s="180"/>
      <c r="B360" s="181"/>
      <c r="C360" s="235" t="str">
        <f t="shared" si="20"/>
        <v/>
      </c>
      <c r="D360" s="182">
        <f t="shared" si="21"/>
        <v>0</v>
      </c>
      <c r="E360" s="182">
        <f t="shared" si="22"/>
        <v>0</v>
      </c>
      <c r="F360" s="182">
        <f t="shared" si="23"/>
        <v>0</v>
      </c>
      <c r="H360" s="199" t="s">
        <v>455</v>
      </c>
    </row>
    <row r="361" spans="1:8" s="130" customFormat="1" x14ac:dyDescent="0.2">
      <c r="A361" s="180"/>
      <c r="B361" s="181"/>
      <c r="C361" s="235" t="str">
        <f t="shared" si="20"/>
        <v/>
      </c>
      <c r="D361" s="182">
        <f t="shared" si="21"/>
        <v>0</v>
      </c>
      <c r="E361" s="182">
        <f t="shared" si="22"/>
        <v>0</v>
      </c>
      <c r="F361" s="182">
        <f t="shared" si="23"/>
        <v>0</v>
      </c>
      <c r="H361" s="199" t="s">
        <v>456</v>
      </c>
    </row>
    <row r="362" spans="1:8" s="130" customFormat="1" x14ac:dyDescent="0.2">
      <c r="A362" s="180"/>
      <c r="B362" s="181"/>
      <c r="C362" s="235" t="str">
        <f t="shared" si="20"/>
        <v/>
      </c>
      <c r="D362" s="182">
        <f t="shared" si="21"/>
        <v>0</v>
      </c>
      <c r="E362" s="182">
        <f t="shared" si="22"/>
        <v>0</v>
      </c>
      <c r="F362" s="182">
        <f t="shared" si="23"/>
        <v>0</v>
      </c>
      <c r="H362" s="199" t="s">
        <v>457</v>
      </c>
    </row>
    <row r="363" spans="1:8" s="130" customFormat="1" x14ac:dyDescent="0.2">
      <c r="A363" s="180"/>
      <c r="B363" s="181"/>
      <c r="C363" s="235" t="str">
        <f t="shared" si="20"/>
        <v/>
      </c>
      <c r="D363" s="182">
        <f t="shared" si="21"/>
        <v>0</v>
      </c>
      <c r="E363" s="182">
        <f t="shared" si="22"/>
        <v>0</v>
      </c>
      <c r="F363" s="182">
        <f t="shared" si="23"/>
        <v>0</v>
      </c>
      <c r="H363" s="199" t="s">
        <v>458</v>
      </c>
    </row>
    <row r="364" spans="1:8" s="130" customFormat="1" x14ac:dyDescent="0.2">
      <c r="A364" s="180"/>
      <c r="B364" s="181"/>
      <c r="C364" s="235" t="str">
        <f t="shared" si="20"/>
        <v/>
      </c>
      <c r="D364" s="182">
        <f t="shared" si="21"/>
        <v>0</v>
      </c>
      <c r="E364" s="182">
        <f t="shared" si="22"/>
        <v>0</v>
      </c>
      <c r="F364" s="182">
        <f t="shared" si="23"/>
        <v>0</v>
      </c>
      <c r="H364" s="199" t="s">
        <v>459</v>
      </c>
    </row>
    <row r="365" spans="1:8" s="130" customFormat="1" x14ac:dyDescent="0.2">
      <c r="A365" s="180"/>
      <c r="B365" s="181"/>
      <c r="C365" s="235" t="str">
        <f t="shared" si="20"/>
        <v/>
      </c>
      <c r="D365" s="182">
        <f t="shared" si="21"/>
        <v>0</v>
      </c>
      <c r="E365" s="182">
        <f t="shared" si="22"/>
        <v>0</v>
      </c>
      <c r="F365" s="182">
        <f t="shared" si="23"/>
        <v>0</v>
      </c>
      <c r="H365" s="199" t="s">
        <v>460</v>
      </c>
    </row>
    <row r="366" spans="1:8" s="130" customFormat="1" x14ac:dyDescent="0.2">
      <c r="A366" s="180"/>
      <c r="B366" s="181"/>
      <c r="C366" s="235" t="str">
        <f t="shared" si="20"/>
        <v/>
      </c>
      <c r="D366" s="182">
        <f t="shared" si="21"/>
        <v>0</v>
      </c>
      <c r="E366" s="182">
        <f t="shared" si="22"/>
        <v>0</v>
      </c>
      <c r="F366" s="182">
        <f t="shared" si="23"/>
        <v>0</v>
      </c>
      <c r="H366" s="199" t="s">
        <v>461</v>
      </c>
    </row>
    <row r="367" spans="1:8" s="130" customFormat="1" x14ac:dyDescent="0.2">
      <c r="A367" s="180"/>
      <c r="B367" s="181"/>
      <c r="C367" s="235" t="str">
        <f t="shared" si="20"/>
        <v/>
      </c>
      <c r="D367" s="182">
        <f t="shared" si="21"/>
        <v>0</v>
      </c>
      <c r="E367" s="182">
        <f t="shared" si="22"/>
        <v>0</v>
      </c>
      <c r="F367" s="182">
        <f t="shared" si="23"/>
        <v>0</v>
      </c>
      <c r="H367" s="199" t="s">
        <v>462</v>
      </c>
    </row>
    <row r="368" spans="1:8" s="130" customFormat="1" x14ac:dyDescent="0.2">
      <c r="A368" s="180"/>
      <c r="B368" s="181"/>
      <c r="C368" s="235" t="str">
        <f t="shared" si="20"/>
        <v/>
      </c>
      <c r="D368" s="182">
        <f t="shared" si="21"/>
        <v>0</v>
      </c>
      <c r="E368" s="182">
        <f t="shared" si="22"/>
        <v>0</v>
      </c>
      <c r="F368" s="182">
        <f t="shared" si="23"/>
        <v>0</v>
      </c>
      <c r="H368" s="199" t="s">
        <v>463</v>
      </c>
    </row>
    <row r="369" spans="1:8" s="130" customFormat="1" x14ac:dyDescent="0.2">
      <c r="A369" s="180"/>
      <c r="B369" s="181"/>
      <c r="C369" s="235" t="str">
        <f t="shared" si="20"/>
        <v/>
      </c>
      <c r="D369" s="182">
        <f t="shared" si="21"/>
        <v>0</v>
      </c>
      <c r="E369" s="182">
        <f t="shared" si="22"/>
        <v>0</v>
      </c>
      <c r="F369" s="182">
        <f t="shared" si="23"/>
        <v>0</v>
      </c>
      <c r="H369" s="199" t="s">
        <v>464</v>
      </c>
    </row>
    <row r="370" spans="1:8" s="130" customFormat="1" x14ac:dyDescent="0.2">
      <c r="A370" s="180"/>
      <c r="B370" s="181"/>
      <c r="C370" s="235" t="str">
        <f t="shared" si="20"/>
        <v/>
      </c>
      <c r="D370" s="182">
        <f t="shared" si="21"/>
        <v>0</v>
      </c>
      <c r="E370" s="182">
        <f t="shared" si="22"/>
        <v>0</v>
      </c>
      <c r="F370" s="182">
        <f t="shared" si="23"/>
        <v>0</v>
      </c>
      <c r="H370" s="199" t="s">
        <v>465</v>
      </c>
    </row>
    <row r="371" spans="1:8" s="130" customFormat="1" x14ac:dyDescent="0.2">
      <c r="A371" s="180"/>
      <c r="B371" s="181"/>
      <c r="C371" s="235" t="str">
        <f t="shared" si="20"/>
        <v/>
      </c>
      <c r="D371" s="182">
        <f t="shared" si="21"/>
        <v>0</v>
      </c>
      <c r="E371" s="182">
        <f t="shared" si="22"/>
        <v>0</v>
      </c>
      <c r="F371" s="182">
        <f t="shared" si="23"/>
        <v>0</v>
      </c>
      <c r="H371" s="199" t="s">
        <v>466</v>
      </c>
    </row>
    <row r="372" spans="1:8" s="130" customFormat="1" x14ac:dyDescent="0.2">
      <c r="A372" s="180"/>
      <c r="B372" s="181"/>
      <c r="C372" s="235" t="str">
        <f t="shared" si="20"/>
        <v/>
      </c>
      <c r="D372" s="182">
        <f t="shared" si="21"/>
        <v>0</v>
      </c>
      <c r="E372" s="182">
        <f t="shared" si="22"/>
        <v>0</v>
      </c>
      <c r="F372" s="182">
        <f t="shared" si="23"/>
        <v>0</v>
      </c>
      <c r="H372" s="199" t="s">
        <v>467</v>
      </c>
    </row>
    <row r="373" spans="1:8" s="130" customFormat="1" x14ac:dyDescent="0.2">
      <c r="A373" s="180"/>
      <c r="B373" s="181"/>
      <c r="C373" s="235" t="str">
        <f t="shared" si="20"/>
        <v/>
      </c>
      <c r="D373" s="182">
        <f t="shared" si="21"/>
        <v>0</v>
      </c>
      <c r="E373" s="182">
        <f t="shared" si="22"/>
        <v>0</v>
      </c>
      <c r="F373" s="182">
        <f t="shared" si="23"/>
        <v>0</v>
      </c>
      <c r="H373" s="199" t="s">
        <v>468</v>
      </c>
    </row>
    <row r="374" spans="1:8" s="130" customFormat="1" x14ac:dyDescent="0.2">
      <c r="A374" s="180"/>
      <c r="B374" s="181"/>
      <c r="C374" s="235" t="str">
        <f t="shared" si="20"/>
        <v/>
      </c>
      <c r="D374" s="182">
        <f t="shared" si="21"/>
        <v>0</v>
      </c>
      <c r="E374" s="182">
        <f t="shared" si="22"/>
        <v>0</v>
      </c>
      <c r="F374" s="182">
        <f t="shared" si="23"/>
        <v>0</v>
      </c>
      <c r="H374" s="199" t="s">
        <v>469</v>
      </c>
    </row>
    <row r="375" spans="1:8" s="130" customFormat="1" x14ac:dyDescent="0.2">
      <c r="A375" s="180"/>
      <c r="B375" s="181"/>
      <c r="C375" s="235" t="str">
        <f t="shared" si="20"/>
        <v/>
      </c>
      <c r="D375" s="182">
        <f t="shared" si="21"/>
        <v>0</v>
      </c>
      <c r="E375" s="182">
        <f t="shared" si="22"/>
        <v>0</v>
      </c>
      <c r="F375" s="182">
        <f t="shared" si="23"/>
        <v>0</v>
      </c>
      <c r="H375" s="199" t="s">
        <v>470</v>
      </c>
    </row>
    <row r="376" spans="1:8" s="130" customFormat="1" x14ac:dyDescent="0.2">
      <c r="A376" s="180"/>
      <c r="B376" s="181"/>
      <c r="C376" s="235" t="str">
        <f t="shared" si="20"/>
        <v/>
      </c>
      <c r="D376" s="182">
        <f t="shared" si="21"/>
        <v>0</v>
      </c>
      <c r="E376" s="182">
        <f t="shared" si="22"/>
        <v>0</v>
      </c>
      <c r="F376" s="182">
        <f t="shared" si="23"/>
        <v>0</v>
      </c>
      <c r="H376" s="199" t="s">
        <v>471</v>
      </c>
    </row>
    <row r="377" spans="1:8" s="130" customFormat="1" x14ac:dyDescent="0.2">
      <c r="A377" s="180"/>
      <c r="B377" s="181"/>
      <c r="C377" s="235" t="str">
        <f t="shared" si="20"/>
        <v/>
      </c>
      <c r="D377" s="182">
        <f t="shared" si="21"/>
        <v>0</v>
      </c>
      <c r="E377" s="182">
        <f t="shared" si="22"/>
        <v>0</v>
      </c>
      <c r="F377" s="182">
        <f t="shared" si="23"/>
        <v>0</v>
      </c>
      <c r="H377" s="199" t="s">
        <v>472</v>
      </c>
    </row>
    <row r="378" spans="1:8" s="130" customFormat="1" x14ac:dyDescent="0.2">
      <c r="A378" s="180"/>
      <c r="B378" s="181"/>
      <c r="C378" s="235" t="str">
        <f t="shared" si="20"/>
        <v/>
      </c>
      <c r="D378" s="182">
        <f t="shared" si="21"/>
        <v>0</v>
      </c>
      <c r="E378" s="182">
        <f t="shared" si="22"/>
        <v>0</v>
      </c>
      <c r="F378" s="182">
        <f t="shared" si="23"/>
        <v>0</v>
      </c>
      <c r="H378" s="199" t="s">
        <v>473</v>
      </c>
    </row>
    <row r="379" spans="1:8" s="130" customFormat="1" x14ac:dyDescent="0.2">
      <c r="A379" s="180"/>
      <c r="B379" s="181"/>
      <c r="C379" s="235" t="str">
        <f t="shared" si="20"/>
        <v/>
      </c>
      <c r="D379" s="182">
        <f t="shared" si="21"/>
        <v>0</v>
      </c>
      <c r="E379" s="182">
        <f t="shared" si="22"/>
        <v>0</v>
      </c>
      <c r="F379" s="182">
        <f t="shared" si="23"/>
        <v>0</v>
      </c>
      <c r="H379" s="199" t="s">
        <v>474</v>
      </c>
    </row>
    <row r="380" spans="1:8" s="130" customFormat="1" x14ac:dyDescent="0.2">
      <c r="A380" s="180"/>
      <c r="B380" s="181"/>
      <c r="C380" s="235" t="str">
        <f t="shared" si="20"/>
        <v/>
      </c>
      <c r="D380" s="182">
        <f t="shared" si="21"/>
        <v>0</v>
      </c>
      <c r="E380" s="182">
        <f t="shared" si="22"/>
        <v>0</v>
      </c>
      <c r="F380" s="182">
        <f t="shared" si="23"/>
        <v>0</v>
      </c>
      <c r="H380" s="199" t="s">
        <v>475</v>
      </c>
    </row>
    <row r="381" spans="1:8" s="130" customFormat="1" x14ac:dyDescent="0.2">
      <c r="A381" s="180"/>
      <c r="B381" s="181"/>
      <c r="C381" s="235" t="str">
        <f t="shared" si="20"/>
        <v/>
      </c>
      <c r="D381" s="182">
        <f t="shared" si="21"/>
        <v>0</v>
      </c>
      <c r="E381" s="182">
        <f t="shared" si="22"/>
        <v>0</v>
      </c>
      <c r="F381" s="182">
        <f t="shared" si="23"/>
        <v>0</v>
      </c>
      <c r="H381" s="199" t="s">
        <v>476</v>
      </c>
    </row>
    <row r="382" spans="1:8" s="130" customFormat="1" x14ac:dyDescent="0.2">
      <c r="A382" s="180"/>
      <c r="B382" s="181"/>
      <c r="C382" s="235" t="str">
        <f t="shared" si="20"/>
        <v/>
      </c>
      <c r="D382" s="182">
        <f t="shared" si="21"/>
        <v>0</v>
      </c>
      <c r="E382" s="182">
        <f t="shared" si="22"/>
        <v>0</v>
      </c>
      <c r="F382" s="182">
        <f t="shared" si="23"/>
        <v>0</v>
      </c>
      <c r="H382" s="199" t="s">
        <v>477</v>
      </c>
    </row>
    <row r="383" spans="1:8" s="130" customFormat="1" x14ac:dyDescent="0.2">
      <c r="A383" s="180"/>
      <c r="B383" s="181"/>
      <c r="C383" s="235" t="str">
        <f t="shared" si="20"/>
        <v/>
      </c>
      <c r="D383" s="182">
        <f t="shared" si="21"/>
        <v>0</v>
      </c>
      <c r="E383" s="182">
        <f t="shared" si="22"/>
        <v>0</v>
      </c>
      <c r="F383" s="182">
        <f t="shared" si="23"/>
        <v>0</v>
      </c>
      <c r="H383" s="199" t="s">
        <v>478</v>
      </c>
    </row>
    <row r="384" spans="1:8" s="130" customFormat="1" x14ac:dyDescent="0.2">
      <c r="A384" s="180"/>
      <c r="B384" s="181"/>
      <c r="C384" s="235" t="str">
        <f t="shared" si="20"/>
        <v/>
      </c>
      <c r="D384" s="182">
        <f t="shared" si="21"/>
        <v>0</v>
      </c>
      <c r="E384" s="182">
        <f t="shared" si="22"/>
        <v>0</v>
      </c>
      <c r="F384" s="182">
        <f t="shared" si="23"/>
        <v>0</v>
      </c>
      <c r="H384" s="199" t="s">
        <v>479</v>
      </c>
    </row>
    <row r="385" spans="1:8" s="130" customFormat="1" x14ac:dyDescent="0.2">
      <c r="A385" s="180"/>
      <c r="B385" s="181"/>
      <c r="C385" s="235" t="str">
        <f t="shared" si="20"/>
        <v/>
      </c>
      <c r="D385" s="182">
        <f t="shared" si="21"/>
        <v>0</v>
      </c>
      <c r="E385" s="182">
        <f t="shared" si="22"/>
        <v>0</v>
      </c>
      <c r="F385" s="182">
        <f t="shared" si="23"/>
        <v>0</v>
      </c>
      <c r="H385" s="199" t="s">
        <v>480</v>
      </c>
    </row>
    <row r="386" spans="1:8" s="130" customFormat="1" x14ac:dyDescent="0.2">
      <c r="A386" s="180"/>
      <c r="B386" s="181"/>
      <c r="C386" s="235" t="str">
        <f t="shared" si="20"/>
        <v/>
      </c>
      <c r="D386" s="182">
        <f t="shared" si="21"/>
        <v>0</v>
      </c>
      <c r="E386" s="182">
        <f t="shared" si="22"/>
        <v>0</v>
      </c>
      <c r="F386" s="182">
        <f t="shared" si="23"/>
        <v>0</v>
      </c>
      <c r="H386" s="199" t="s">
        <v>481</v>
      </c>
    </row>
    <row r="387" spans="1:8" s="130" customFormat="1" x14ac:dyDescent="0.2">
      <c r="A387" s="180"/>
      <c r="B387" s="181"/>
      <c r="C387" s="235" t="str">
        <f t="shared" si="20"/>
        <v/>
      </c>
      <c r="D387" s="182">
        <f t="shared" si="21"/>
        <v>0</v>
      </c>
      <c r="E387" s="182">
        <f t="shared" si="22"/>
        <v>0</v>
      </c>
      <c r="F387" s="182">
        <f t="shared" si="23"/>
        <v>0</v>
      </c>
      <c r="H387" s="199" t="s">
        <v>482</v>
      </c>
    </row>
    <row r="388" spans="1:8" s="130" customFormat="1" x14ac:dyDescent="0.2">
      <c r="A388" s="180"/>
      <c r="B388" s="181"/>
      <c r="C388" s="235" t="str">
        <f t="shared" si="20"/>
        <v/>
      </c>
      <c r="D388" s="182">
        <f t="shared" si="21"/>
        <v>0</v>
      </c>
      <c r="E388" s="182">
        <f t="shared" si="22"/>
        <v>0</v>
      </c>
      <c r="F388" s="182">
        <f t="shared" si="23"/>
        <v>0</v>
      </c>
      <c r="H388" s="199" t="s">
        <v>483</v>
      </c>
    </row>
    <row r="389" spans="1:8" s="130" customFormat="1" x14ac:dyDescent="0.2">
      <c r="A389" s="180"/>
      <c r="B389" s="181"/>
      <c r="C389" s="235" t="str">
        <f t="shared" si="20"/>
        <v/>
      </c>
      <c r="D389" s="182">
        <f t="shared" si="21"/>
        <v>0</v>
      </c>
      <c r="E389" s="182">
        <f t="shared" si="22"/>
        <v>0</v>
      </c>
      <c r="F389" s="182">
        <f t="shared" si="23"/>
        <v>0</v>
      </c>
      <c r="H389" s="199" t="s">
        <v>484</v>
      </c>
    </row>
    <row r="390" spans="1:8" s="130" customFormat="1" x14ac:dyDescent="0.2">
      <c r="A390" s="180"/>
      <c r="B390" s="181"/>
      <c r="C390" s="235" t="str">
        <f t="shared" si="20"/>
        <v/>
      </c>
      <c r="D390" s="182">
        <f t="shared" si="21"/>
        <v>0</v>
      </c>
      <c r="E390" s="182">
        <f t="shared" si="22"/>
        <v>0</v>
      </c>
      <c r="F390" s="182">
        <f t="shared" si="23"/>
        <v>0</v>
      </c>
      <c r="H390" s="199" t="s">
        <v>485</v>
      </c>
    </row>
    <row r="391" spans="1:8" s="130" customFormat="1" x14ac:dyDescent="0.2">
      <c r="A391" s="180"/>
      <c r="B391" s="181"/>
      <c r="C391" s="235" t="str">
        <f t="shared" si="20"/>
        <v/>
      </c>
      <c r="D391" s="182">
        <f t="shared" si="21"/>
        <v>0</v>
      </c>
      <c r="E391" s="182">
        <f t="shared" si="22"/>
        <v>0</v>
      </c>
      <c r="F391" s="182">
        <f t="shared" si="23"/>
        <v>0</v>
      </c>
      <c r="H391" s="199" t="s">
        <v>486</v>
      </c>
    </row>
    <row r="392" spans="1:8" s="130" customFormat="1" x14ac:dyDescent="0.2">
      <c r="A392" s="180"/>
      <c r="B392" s="181"/>
      <c r="C392" s="235" t="str">
        <f t="shared" ref="C392:C455" si="24">IF(F392=1," District,","")&amp;IF(OR(D392=1,E392=1)," Line Incomplete","")</f>
        <v/>
      </c>
      <c r="D392" s="182">
        <f t="shared" ref="D392:D455" si="25">IF(A392="",0,IF(OR(B392=""),1,0))</f>
        <v>0</v>
      </c>
      <c r="E392" s="182">
        <f t="shared" ref="E392:E455" si="26">IF(B392="",0,IF(OR(A392=""),1,0))</f>
        <v>0</v>
      </c>
      <c r="F392" s="182">
        <f t="shared" ref="F392:F455" si="27">IF(B392="",0,IF(ISNA((MATCH(B392,H:H,0))),1,0))</f>
        <v>0</v>
      </c>
      <c r="H392" s="199" t="s">
        <v>487</v>
      </c>
    </row>
    <row r="393" spans="1:8" s="130" customFormat="1" x14ac:dyDescent="0.2">
      <c r="A393" s="180"/>
      <c r="B393" s="181"/>
      <c r="C393" s="235" t="str">
        <f t="shared" si="24"/>
        <v/>
      </c>
      <c r="D393" s="182">
        <f t="shared" si="25"/>
        <v>0</v>
      </c>
      <c r="E393" s="182">
        <f t="shared" si="26"/>
        <v>0</v>
      </c>
      <c r="F393" s="182">
        <f t="shared" si="27"/>
        <v>0</v>
      </c>
      <c r="H393" s="199" t="s">
        <v>488</v>
      </c>
    </row>
    <row r="394" spans="1:8" s="130" customFormat="1" x14ac:dyDescent="0.2">
      <c r="A394" s="180"/>
      <c r="B394" s="181"/>
      <c r="C394" s="235" t="str">
        <f t="shared" si="24"/>
        <v/>
      </c>
      <c r="D394" s="182">
        <f t="shared" si="25"/>
        <v>0</v>
      </c>
      <c r="E394" s="182">
        <f t="shared" si="26"/>
        <v>0</v>
      </c>
      <c r="F394" s="182">
        <f t="shared" si="27"/>
        <v>0</v>
      </c>
      <c r="H394" s="199" t="s">
        <v>489</v>
      </c>
    </row>
    <row r="395" spans="1:8" s="130" customFormat="1" x14ac:dyDescent="0.2">
      <c r="A395" s="180"/>
      <c r="B395" s="181"/>
      <c r="C395" s="235" t="str">
        <f t="shared" si="24"/>
        <v/>
      </c>
      <c r="D395" s="182">
        <f t="shared" si="25"/>
        <v>0</v>
      </c>
      <c r="E395" s="182">
        <f t="shared" si="26"/>
        <v>0</v>
      </c>
      <c r="F395" s="182">
        <f t="shared" si="27"/>
        <v>0</v>
      </c>
      <c r="H395" s="199" t="s">
        <v>490</v>
      </c>
    </row>
    <row r="396" spans="1:8" s="130" customFormat="1" x14ac:dyDescent="0.2">
      <c r="A396" s="180"/>
      <c r="B396" s="181"/>
      <c r="C396" s="235" t="str">
        <f t="shared" si="24"/>
        <v/>
      </c>
      <c r="D396" s="182">
        <f t="shared" si="25"/>
        <v>0</v>
      </c>
      <c r="E396" s="182">
        <f t="shared" si="26"/>
        <v>0</v>
      </c>
      <c r="F396" s="182">
        <f t="shared" si="27"/>
        <v>0</v>
      </c>
      <c r="H396" s="199" t="s">
        <v>491</v>
      </c>
    </row>
    <row r="397" spans="1:8" s="130" customFormat="1" x14ac:dyDescent="0.2">
      <c r="A397" s="180"/>
      <c r="B397" s="181"/>
      <c r="C397" s="235" t="str">
        <f t="shared" si="24"/>
        <v/>
      </c>
      <c r="D397" s="182">
        <f t="shared" si="25"/>
        <v>0</v>
      </c>
      <c r="E397" s="182">
        <f t="shared" si="26"/>
        <v>0</v>
      </c>
      <c r="F397" s="182">
        <f t="shared" si="27"/>
        <v>0</v>
      </c>
      <c r="H397" s="199" t="s">
        <v>492</v>
      </c>
    </row>
    <row r="398" spans="1:8" s="130" customFormat="1" x14ac:dyDescent="0.2">
      <c r="A398" s="180"/>
      <c r="B398" s="181"/>
      <c r="C398" s="235" t="str">
        <f t="shared" si="24"/>
        <v/>
      </c>
      <c r="D398" s="182">
        <f t="shared" si="25"/>
        <v>0</v>
      </c>
      <c r="E398" s="182">
        <f t="shared" si="26"/>
        <v>0</v>
      </c>
      <c r="F398" s="182">
        <f t="shared" si="27"/>
        <v>0</v>
      </c>
      <c r="H398" s="199" t="s">
        <v>493</v>
      </c>
    </row>
    <row r="399" spans="1:8" s="130" customFormat="1" x14ac:dyDescent="0.2">
      <c r="A399" s="180"/>
      <c r="B399" s="181"/>
      <c r="C399" s="235" t="str">
        <f t="shared" si="24"/>
        <v/>
      </c>
      <c r="D399" s="182">
        <f t="shared" si="25"/>
        <v>0</v>
      </c>
      <c r="E399" s="182">
        <f t="shared" si="26"/>
        <v>0</v>
      </c>
      <c r="F399" s="182">
        <f t="shared" si="27"/>
        <v>0</v>
      </c>
      <c r="H399" s="199" t="s">
        <v>494</v>
      </c>
    </row>
    <row r="400" spans="1:8" s="130" customFormat="1" x14ac:dyDescent="0.2">
      <c r="A400" s="180"/>
      <c r="B400" s="181"/>
      <c r="C400" s="235" t="str">
        <f t="shared" si="24"/>
        <v/>
      </c>
      <c r="D400" s="182">
        <f t="shared" si="25"/>
        <v>0</v>
      </c>
      <c r="E400" s="182">
        <f t="shared" si="26"/>
        <v>0</v>
      </c>
      <c r="F400" s="182">
        <f t="shared" si="27"/>
        <v>0</v>
      </c>
      <c r="H400" s="199" t="s">
        <v>495</v>
      </c>
    </row>
    <row r="401" spans="1:8" s="130" customFormat="1" x14ac:dyDescent="0.2">
      <c r="A401" s="180"/>
      <c r="B401" s="181"/>
      <c r="C401" s="235" t="str">
        <f t="shared" si="24"/>
        <v/>
      </c>
      <c r="D401" s="182">
        <f t="shared" si="25"/>
        <v>0</v>
      </c>
      <c r="E401" s="182">
        <f t="shared" si="26"/>
        <v>0</v>
      </c>
      <c r="F401" s="182">
        <f t="shared" si="27"/>
        <v>0</v>
      </c>
      <c r="H401" s="199" t="s">
        <v>496</v>
      </c>
    </row>
    <row r="402" spans="1:8" s="130" customFormat="1" x14ac:dyDescent="0.2">
      <c r="A402" s="180"/>
      <c r="B402" s="181"/>
      <c r="C402" s="235" t="str">
        <f t="shared" si="24"/>
        <v/>
      </c>
      <c r="D402" s="182">
        <f t="shared" si="25"/>
        <v>0</v>
      </c>
      <c r="E402" s="182">
        <f t="shared" si="26"/>
        <v>0</v>
      </c>
      <c r="F402" s="182">
        <f t="shared" si="27"/>
        <v>0</v>
      </c>
      <c r="H402" s="199" t="s">
        <v>497</v>
      </c>
    </row>
    <row r="403" spans="1:8" s="130" customFormat="1" x14ac:dyDescent="0.2">
      <c r="A403" s="180"/>
      <c r="B403" s="181"/>
      <c r="C403" s="235" t="str">
        <f t="shared" si="24"/>
        <v/>
      </c>
      <c r="D403" s="182">
        <f t="shared" si="25"/>
        <v>0</v>
      </c>
      <c r="E403" s="182">
        <f t="shared" si="26"/>
        <v>0</v>
      </c>
      <c r="F403" s="182">
        <f t="shared" si="27"/>
        <v>0</v>
      </c>
      <c r="H403" s="199" t="s">
        <v>498</v>
      </c>
    </row>
    <row r="404" spans="1:8" s="130" customFormat="1" x14ac:dyDescent="0.2">
      <c r="A404" s="180"/>
      <c r="B404" s="181"/>
      <c r="C404" s="235" t="str">
        <f t="shared" si="24"/>
        <v/>
      </c>
      <c r="D404" s="182">
        <f t="shared" si="25"/>
        <v>0</v>
      </c>
      <c r="E404" s="182">
        <f t="shared" si="26"/>
        <v>0</v>
      </c>
      <c r="F404" s="182">
        <f t="shared" si="27"/>
        <v>0</v>
      </c>
      <c r="H404" s="199" t="s">
        <v>499</v>
      </c>
    </row>
    <row r="405" spans="1:8" s="130" customFormat="1" x14ac:dyDescent="0.2">
      <c r="A405" s="180"/>
      <c r="B405" s="181"/>
      <c r="C405" s="235" t="str">
        <f t="shared" si="24"/>
        <v/>
      </c>
      <c r="D405" s="182">
        <f t="shared" si="25"/>
        <v>0</v>
      </c>
      <c r="E405" s="182">
        <f t="shared" si="26"/>
        <v>0</v>
      </c>
      <c r="F405" s="182">
        <f t="shared" si="27"/>
        <v>0</v>
      </c>
      <c r="H405" s="199" t="s">
        <v>500</v>
      </c>
    </row>
    <row r="406" spans="1:8" s="130" customFormat="1" x14ac:dyDescent="0.2">
      <c r="A406" s="180"/>
      <c r="B406" s="181"/>
      <c r="C406" s="235" t="str">
        <f t="shared" si="24"/>
        <v/>
      </c>
      <c r="D406" s="182">
        <f t="shared" si="25"/>
        <v>0</v>
      </c>
      <c r="E406" s="182">
        <f t="shared" si="26"/>
        <v>0</v>
      </c>
      <c r="F406" s="182">
        <f t="shared" si="27"/>
        <v>0</v>
      </c>
      <c r="H406" s="199" t="s">
        <v>501</v>
      </c>
    </row>
    <row r="407" spans="1:8" s="130" customFormat="1" x14ac:dyDescent="0.2">
      <c r="A407" s="180"/>
      <c r="B407" s="181"/>
      <c r="C407" s="235" t="str">
        <f t="shared" si="24"/>
        <v/>
      </c>
      <c r="D407" s="182">
        <f t="shared" si="25"/>
        <v>0</v>
      </c>
      <c r="E407" s="182">
        <f t="shared" si="26"/>
        <v>0</v>
      </c>
      <c r="F407" s="182">
        <f t="shared" si="27"/>
        <v>0</v>
      </c>
      <c r="H407" s="199" t="s">
        <v>502</v>
      </c>
    </row>
    <row r="408" spans="1:8" s="130" customFormat="1" x14ac:dyDescent="0.2">
      <c r="A408" s="180"/>
      <c r="B408" s="181"/>
      <c r="C408" s="235" t="str">
        <f t="shared" si="24"/>
        <v/>
      </c>
      <c r="D408" s="182">
        <f t="shared" si="25"/>
        <v>0</v>
      </c>
      <c r="E408" s="182">
        <f t="shared" si="26"/>
        <v>0</v>
      </c>
      <c r="F408" s="182">
        <f t="shared" si="27"/>
        <v>0</v>
      </c>
      <c r="H408" s="199" t="s">
        <v>503</v>
      </c>
    </row>
    <row r="409" spans="1:8" s="130" customFormat="1" x14ac:dyDescent="0.2">
      <c r="A409" s="180"/>
      <c r="B409" s="181"/>
      <c r="C409" s="235" t="str">
        <f t="shared" si="24"/>
        <v/>
      </c>
      <c r="D409" s="182">
        <f t="shared" si="25"/>
        <v>0</v>
      </c>
      <c r="E409" s="182">
        <f t="shared" si="26"/>
        <v>0</v>
      </c>
      <c r="F409" s="182">
        <f t="shared" si="27"/>
        <v>0</v>
      </c>
      <c r="H409" s="199" t="s">
        <v>504</v>
      </c>
    </row>
    <row r="410" spans="1:8" s="130" customFormat="1" x14ac:dyDescent="0.2">
      <c r="A410" s="180"/>
      <c r="B410" s="181"/>
      <c r="C410" s="235" t="str">
        <f t="shared" si="24"/>
        <v/>
      </c>
      <c r="D410" s="182">
        <f t="shared" si="25"/>
        <v>0</v>
      </c>
      <c r="E410" s="182">
        <f t="shared" si="26"/>
        <v>0</v>
      </c>
      <c r="F410" s="182">
        <f t="shared" si="27"/>
        <v>0</v>
      </c>
      <c r="H410" s="199" t="s">
        <v>505</v>
      </c>
    </row>
    <row r="411" spans="1:8" s="130" customFormat="1" x14ac:dyDescent="0.2">
      <c r="A411" s="180"/>
      <c r="B411" s="181"/>
      <c r="C411" s="235" t="str">
        <f t="shared" si="24"/>
        <v/>
      </c>
      <c r="D411" s="182">
        <f t="shared" si="25"/>
        <v>0</v>
      </c>
      <c r="E411" s="182">
        <f t="shared" si="26"/>
        <v>0</v>
      </c>
      <c r="F411" s="182">
        <f t="shared" si="27"/>
        <v>0</v>
      </c>
      <c r="H411" s="199" t="s">
        <v>506</v>
      </c>
    </row>
    <row r="412" spans="1:8" s="130" customFormat="1" x14ac:dyDescent="0.2">
      <c r="A412" s="180"/>
      <c r="B412" s="181"/>
      <c r="C412" s="235" t="str">
        <f t="shared" si="24"/>
        <v/>
      </c>
      <c r="D412" s="182">
        <f t="shared" si="25"/>
        <v>0</v>
      </c>
      <c r="E412" s="182">
        <f t="shared" si="26"/>
        <v>0</v>
      </c>
      <c r="F412" s="182">
        <f t="shared" si="27"/>
        <v>0</v>
      </c>
      <c r="H412" s="199" t="s">
        <v>507</v>
      </c>
    </row>
    <row r="413" spans="1:8" s="130" customFormat="1" x14ac:dyDescent="0.2">
      <c r="A413" s="180"/>
      <c r="B413" s="181"/>
      <c r="C413" s="235" t="str">
        <f t="shared" si="24"/>
        <v/>
      </c>
      <c r="D413" s="182">
        <f t="shared" si="25"/>
        <v>0</v>
      </c>
      <c r="E413" s="182">
        <f t="shared" si="26"/>
        <v>0</v>
      </c>
      <c r="F413" s="182">
        <f t="shared" si="27"/>
        <v>0</v>
      </c>
      <c r="H413" s="199" t="s">
        <v>508</v>
      </c>
    </row>
    <row r="414" spans="1:8" s="130" customFormat="1" x14ac:dyDescent="0.2">
      <c r="A414" s="180"/>
      <c r="B414" s="181"/>
      <c r="C414" s="235" t="str">
        <f t="shared" si="24"/>
        <v/>
      </c>
      <c r="D414" s="182">
        <f t="shared" si="25"/>
        <v>0</v>
      </c>
      <c r="E414" s="182">
        <f t="shared" si="26"/>
        <v>0</v>
      </c>
      <c r="F414" s="182">
        <f t="shared" si="27"/>
        <v>0</v>
      </c>
      <c r="H414" s="199" t="s">
        <v>509</v>
      </c>
    </row>
    <row r="415" spans="1:8" s="130" customFormat="1" x14ac:dyDescent="0.2">
      <c r="A415" s="180"/>
      <c r="B415" s="181"/>
      <c r="C415" s="235" t="str">
        <f t="shared" si="24"/>
        <v/>
      </c>
      <c r="D415" s="182">
        <f t="shared" si="25"/>
        <v>0</v>
      </c>
      <c r="E415" s="182">
        <f t="shared" si="26"/>
        <v>0</v>
      </c>
      <c r="F415" s="182">
        <f t="shared" si="27"/>
        <v>0</v>
      </c>
      <c r="H415" s="199" t="s">
        <v>510</v>
      </c>
    </row>
    <row r="416" spans="1:8" s="130" customFormat="1" x14ac:dyDescent="0.2">
      <c r="A416" s="180"/>
      <c r="B416" s="181"/>
      <c r="C416" s="235" t="str">
        <f t="shared" si="24"/>
        <v/>
      </c>
      <c r="D416" s="182">
        <f t="shared" si="25"/>
        <v>0</v>
      </c>
      <c r="E416" s="182">
        <f t="shared" si="26"/>
        <v>0</v>
      </c>
      <c r="F416" s="182">
        <f t="shared" si="27"/>
        <v>0</v>
      </c>
      <c r="H416" s="199" t="s">
        <v>511</v>
      </c>
    </row>
    <row r="417" spans="1:8" s="130" customFormat="1" x14ac:dyDescent="0.2">
      <c r="A417" s="180"/>
      <c r="B417" s="181"/>
      <c r="C417" s="235" t="str">
        <f t="shared" si="24"/>
        <v/>
      </c>
      <c r="D417" s="182">
        <f t="shared" si="25"/>
        <v>0</v>
      </c>
      <c r="E417" s="182">
        <f t="shared" si="26"/>
        <v>0</v>
      </c>
      <c r="F417" s="182">
        <f t="shared" si="27"/>
        <v>0</v>
      </c>
      <c r="H417" s="199" t="s">
        <v>512</v>
      </c>
    </row>
    <row r="418" spans="1:8" s="130" customFormat="1" x14ac:dyDescent="0.2">
      <c r="A418" s="180"/>
      <c r="B418" s="181"/>
      <c r="C418" s="235" t="str">
        <f t="shared" si="24"/>
        <v/>
      </c>
      <c r="D418" s="182">
        <f t="shared" si="25"/>
        <v>0</v>
      </c>
      <c r="E418" s="182">
        <f t="shared" si="26"/>
        <v>0</v>
      </c>
      <c r="F418" s="182">
        <f t="shared" si="27"/>
        <v>0</v>
      </c>
      <c r="H418" s="199" t="s">
        <v>513</v>
      </c>
    </row>
    <row r="419" spans="1:8" s="130" customFormat="1" x14ac:dyDescent="0.2">
      <c r="A419" s="180"/>
      <c r="B419" s="181"/>
      <c r="C419" s="235" t="str">
        <f t="shared" si="24"/>
        <v/>
      </c>
      <c r="D419" s="182">
        <f t="shared" si="25"/>
        <v>0</v>
      </c>
      <c r="E419" s="182">
        <f t="shared" si="26"/>
        <v>0</v>
      </c>
      <c r="F419" s="182">
        <f t="shared" si="27"/>
        <v>0</v>
      </c>
      <c r="H419" s="199" t="s">
        <v>514</v>
      </c>
    </row>
    <row r="420" spans="1:8" s="130" customFormat="1" x14ac:dyDescent="0.2">
      <c r="A420" s="180"/>
      <c r="B420" s="181"/>
      <c r="C420" s="235" t="str">
        <f t="shared" si="24"/>
        <v/>
      </c>
      <c r="D420" s="182">
        <f t="shared" si="25"/>
        <v>0</v>
      </c>
      <c r="E420" s="182">
        <f t="shared" si="26"/>
        <v>0</v>
      </c>
      <c r="F420" s="182">
        <f t="shared" si="27"/>
        <v>0</v>
      </c>
      <c r="H420" s="199" t="s">
        <v>515</v>
      </c>
    </row>
    <row r="421" spans="1:8" s="130" customFormat="1" x14ac:dyDescent="0.2">
      <c r="A421" s="180"/>
      <c r="B421" s="181"/>
      <c r="C421" s="235" t="str">
        <f t="shared" si="24"/>
        <v/>
      </c>
      <c r="D421" s="182">
        <f t="shared" si="25"/>
        <v>0</v>
      </c>
      <c r="E421" s="182">
        <f t="shared" si="26"/>
        <v>0</v>
      </c>
      <c r="F421" s="182">
        <f t="shared" si="27"/>
        <v>0</v>
      </c>
      <c r="H421" s="199" t="s">
        <v>516</v>
      </c>
    </row>
    <row r="422" spans="1:8" s="130" customFormat="1" x14ac:dyDescent="0.2">
      <c r="A422" s="180"/>
      <c r="B422" s="181"/>
      <c r="C422" s="235" t="str">
        <f t="shared" si="24"/>
        <v/>
      </c>
      <c r="D422" s="182">
        <f t="shared" si="25"/>
        <v>0</v>
      </c>
      <c r="E422" s="182">
        <f t="shared" si="26"/>
        <v>0</v>
      </c>
      <c r="F422" s="182">
        <f t="shared" si="27"/>
        <v>0</v>
      </c>
      <c r="H422" s="199" t="s">
        <v>517</v>
      </c>
    </row>
    <row r="423" spans="1:8" s="130" customFormat="1" x14ac:dyDescent="0.2">
      <c r="A423" s="180"/>
      <c r="B423" s="181"/>
      <c r="C423" s="235" t="str">
        <f t="shared" si="24"/>
        <v/>
      </c>
      <c r="D423" s="182">
        <f t="shared" si="25"/>
        <v>0</v>
      </c>
      <c r="E423" s="182">
        <f t="shared" si="26"/>
        <v>0</v>
      </c>
      <c r="F423" s="182">
        <f t="shared" si="27"/>
        <v>0</v>
      </c>
      <c r="H423" s="199" t="s">
        <v>518</v>
      </c>
    </row>
    <row r="424" spans="1:8" s="130" customFormat="1" x14ac:dyDescent="0.2">
      <c r="A424" s="180"/>
      <c r="B424" s="181"/>
      <c r="C424" s="235" t="str">
        <f t="shared" si="24"/>
        <v/>
      </c>
      <c r="D424" s="182">
        <f t="shared" si="25"/>
        <v>0</v>
      </c>
      <c r="E424" s="182">
        <f t="shared" si="26"/>
        <v>0</v>
      </c>
      <c r="F424" s="182">
        <f t="shared" si="27"/>
        <v>0</v>
      </c>
      <c r="H424" s="199" t="s">
        <v>519</v>
      </c>
    </row>
    <row r="425" spans="1:8" s="130" customFormat="1" x14ac:dyDescent="0.2">
      <c r="A425" s="180"/>
      <c r="B425" s="181"/>
      <c r="C425" s="235" t="str">
        <f t="shared" si="24"/>
        <v/>
      </c>
      <c r="D425" s="182">
        <f t="shared" si="25"/>
        <v>0</v>
      </c>
      <c r="E425" s="182">
        <f t="shared" si="26"/>
        <v>0</v>
      </c>
      <c r="F425" s="182">
        <f t="shared" si="27"/>
        <v>0</v>
      </c>
      <c r="H425" s="199" t="s">
        <v>520</v>
      </c>
    </row>
    <row r="426" spans="1:8" s="130" customFormat="1" x14ac:dyDescent="0.2">
      <c r="A426" s="180"/>
      <c r="B426" s="181"/>
      <c r="C426" s="235" t="str">
        <f t="shared" si="24"/>
        <v/>
      </c>
      <c r="D426" s="182">
        <f t="shared" si="25"/>
        <v>0</v>
      </c>
      <c r="E426" s="182">
        <f t="shared" si="26"/>
        <v>0</v>
      </c>
      <c r="F426" s="182">
        <f t="shared" si="27"/>
        <v>0</v>
      </c>
      <c r="H426" s="199" t="s">
        <v>521</v>
      </c>
    </row>
    <row r="427" spans="1:8" s="130" customFormat="1" ht="12.75" x14ac:dyDescent="0.2">
      <c r="A427" s="180"/>
      <c r="B427" s="181"/>
      <c r="C427" s="235" t="str">
        <f t="shared" si="24"/>
        <v/>
      </c>
      <c r="D427" s="182">
        <f t="shared" si="25"/>
        <v>0</v>
      </c>
      <c r="E427" s="182">
        <f t="shared" si="26"/>
        <v>0</v>
      </c>
      <c r="F427" s="182">
        <f t="shared" si="27"/>
        <v>0</v>
      </c>
      <c r="H427"/>
    </row>
    <row r="428" spans="1:8" s="130" customFormat="1" x14ac:dyDescent="0.2">
      <c r="A428" s="180"/>
      <c r="B428" s="181"/>
      <c r="C428" s="235" t="str">
        <f t="shared" si="24"/>
        <v/>
      </c>
      <c r="D428" s="182">
        <f t="shared" si="25"/>
        <v>0</v>
      </c>
      <c r="E428" s="182">
        <f t="shared" si="26"/>
        <v>0</v>
      </c>
      <c r="F428" s="182">
        <f t="shared" si="27"/>
        <v>0</v>
      </c>
    </row>
    <row r="429" spans="1:8" s="130" customFormat="1" x14ac:dyDescent="0.2">
      <c r="A429" s="180"/>
      <c r="B429" s="181"/>
      <c r="C429" s="235" t="str">
        <f t="shared" si="24"/>
        <v/>
      </c>
      <c r="D429" s="182">
        <f t="shared" si="25"/>
        <v>0</v>
      </c>
      <c r="E429" s="182">
        <f t="shared" si="26"/>
        <v>0</v>
      </c>
      <c r="F429" s="182">
        <f t="shared" si="27"/>
        <v>0</v>
      </c>
    </row>
    <row r="430" spans="1:8" s="130" customFormat="1" x14ac:dyDescent="0.2">
      <c r="A430" s="180"/>
      <c r="B430" s="181"/>
      <c r="C430" s="235" t="str">
        <f t="shared" si="24"/>
        <v/>
      </c>
      <c r="D430" s="182">
        <f t="shared" si="25"/>
        <v>0</v>
      </c>
      <c r="E430" s="182">
        <f t="shared" si="26"/>
        <v>0</v>
      </c>
      <c r="F430" s="182">
        <f t="shared" si="27"/>
        <v>0</v>
      </c>
    </row>
    <row r="431" spans="1:8" s="130" customFormat="1" x14ac:dyDescent="0.2">
      <c r="A431" s="180"/>
      <c r="B431" s="181"/>
      <c r="C431" s="235" t="str">
        <f t="shared" si="24"/>
        <v/>
      </c>
      <c r="D431" s="182">
        <f t="shared" si="25"/>
        <v>0</v>
      </c>
      <c r="E431" s="182">
        <f t="shared" si="26"/>
        <v>0</v>
      </c>
      <c r="F431" s="182">
        <f t="shared" si="27"/>
        <v>0</v>
      </c>
    </row>
    <row r="432" spans="1:8" s="130" customFormat="1" x14ac:dyDescent="0.2">
      <c r="A432" s="180"/>
      <c r="B432" s="181"/>
      <c r="C432" s="235" t="str">
        <f t="shared" si="24"/>
        <v/>
      </c>
      <c r="D432" s="182">
        <f t="shared" si="25"/>
        <v>0</v>
      </c>
      <c r="E432" s="182">
        <f t="shared" si="26"/>
        <v>0</v>
      </c>
      <c r="F432" s="182">
        <f t="shared" si="27"/>
        <v>0</v>
      </c>
    </row>
    <row r="433" spans="1:6" s="130" customFormat="1" x14ac:dyDescent="0.2">
      <c r="A433" s="180"/>
      <c r="B433" s="181"/>
      <c r="C433" s="235" t="str">
        <f t="shared" si="24"/>
        <v/>
      </c>
      <c r="D433" s="182">
        <f t="shared" si="25"/>
        <v>0</v>
      </c>
      <c r="E433" s="182">
        <f t="shared" si="26"/>
        <v>0</v>
      </c>
      <c r="F433" s="182">
        <f t="shared" si="27"/>
        <v>0</v>
      </c>
    </row>
    <row r="434" spans="1:6" s="130" customFormat="1" x14ac:dyDescent="0.2">
      <c r="A434" s="180"/>
      <c r="B434" s="181"/>
      <c r="C434" s="235" t="str">
        <f t="shared" si="24"/>
        <v/>
      </c>
      <c r="D434" s="182">
        <f t="shared" si="25"/>
        <v>0</v>
      </c>
      <c r="E434" s="182">
        <f t="shared" si="26"/>
        <v>0</v>
      </c>
      <c r="F434" s="182">
        <f t="shared" si="27"/>
        <v>0</v>
      </c>
    </row>
    <row r="435" spans="1:6" s="130" customFormat="1" x14ac:dyDescent="0.2">
      <c r="A435" s="180"/>
      <c r="B435" s="181"/>
      <c r="C435" s="235" t="str">
        <f t="shared" si="24"/>
        <v/>
      </c>
      <c r="D435" s="182">
        <f t="shared" si="25"/>
        <v>0</v>
      </c>
      <c r="E435" s="182">
        <f t="shared" si="26"/>
        <v>0</v>
      </c>
      <c r="F435" s="182">
        <f t="shared" si="27"/>
        <v>0</v>
      </c>
    </row>
    <row r="436" spans="1:6" s="130" customFormat="1" x14ac:dyDescent="0.2">
      <c r="A436" s="180"/>
      <c r="B436" s="181"/>
      <c r="C436" s="235" t="str">
        <f t="shared" si="24"/>
        <v/>
      </c>
      <c r="D436" s="182">
        <f t="shared" si="25"/>
        <v>0</v>
      </c>
      <c r="E436" s="182">
        <f t="shared" si="26"/>
        <v>0</v>
      </c>
      <c r="F436" s="182">
        <f t="shared" si="27"/>
        <v>0</v>
      </c>
    </row>
    <row r="437" spans="1:6" x14ac:dyDescent="0.2">
      <c r="A437" s="180"/>
      <c r="B437" s="181"/>
      <c r="C437" s="235" t="str">
        <f t="shared" si="24"/>
        <v/>
      </c>
      <c r="D437" s="182">
        <f t="shared" si="25"/>
        <v>0</v>
      </c>
      <c r="E437" s="182">
        <f t="shared" si="26"/>
        <v>0</v>
      </c>
      <c r="F437" s="182">
        <f t="shared" si="27"/>
        <v>0</v>
      </c>
    </row>
    <row r="438" spans="1:6" x14ac:dyDescent="0.2">
      <c r="A438" s="180"/>
      <c r="B438" s="181"/>
      <c r="C438" s="235" t="str">
        <f t="shared" si="24"/>
        <v/>
      </c>
      <c r="D438" s="182">
        <f t="shared" si="25"/>
        <v>0</v>
      </c>
      <c r="E438" s="182">
        <f t="shared" si="26"/>
        <v>0</v>
      </c>
      <c r="F438" s="182">
        <f t="shared" si="27"/>
        <v>0</v>
      </c>
    </row>
    <row r="439" spans="1:6" x14ac:dyDescent="0.2">
      <c r="A439" s="180"/>
      <c r="B439" s="181"/>
      <c r="C439" s="235" t="str">
        <f t="shared" si="24"/>
        <v/>
      </c>
      <c r="D439" s="182">
        <f t="shared" si="25"/>
        <v>0</v>
      </c>
      <c r="E439" s="182">
        <f t="shared" si="26"/>
        <v>0</v>
      </c>
      <c r="F439" s="182">
        <f t="shared" si="27"/>
        <v>0</v>
      </c>
    </row>
    <row r="440" spans="1:6" x14ac:dyDescent="0.2">
      <c r="A440" s="180"/>
      <c r="B440" s="181"/>
      <c r="C440" s="235" t="str">
        <f t="shared" si="24"/>
        <v/>
      </c>
      <c r="D440" s="182">
        <f t="shared" si="25"/>
        <v>0</v>
      </c>
      <c r="E440" s="182">
        <f t="shared" si="26"/>
        <v>0</v>
      </c>
      <c r="F440" s="182">
        <f t="shared" si="27"/>
        <v>0</v>
      </c>
    </row>
    <row r="441" spans="1:6" x14ac:dyDescent="0.2">
      <c r="A441" s="180"/>
      <c r="B441" s="181"/>
      <c r="C441" s="235" t="str">
        <f t="shared" si="24"/>
        <v/>
      </c>
      <c r="D441" s="182">
        <f t="shared" si="25"/>
        <v>0</v>
      </c>
      <c r="E441" s="182">
        <f t="shared" si="26"/>
        <v>0</v>
      </c>
      <c r="F441" s="182">
        <f t="shared" si="27"/>
        <v>0</v>
      </c>
    </row>
    <row r="442" spans="1:6" x14ac:dyDescent="0.2">
      <c r="A442" s="180"/>
      <c r="B442" s="181"/>
      <c r="C442" s="235" t="str">
        <f t="shared" si="24"/>
        <v/>
      </c>
      <c r="D442" s="182">
        <f t="shared" si="25"/>
        <v>0</v>
      </c>
      <c r="E442" s="182">
        <f t="shared" si="26"/>
        <v>0</v>
      </c>
      <c r="F442" s="182">
        <f t="shared" si="27"/>
        <v>0</v>
      </c>
    </row>
    <row r="443" spans="1:6" x14ac:dyDescent="0.2">
      <c r="A443" s="180"/>
      <c r="B443" s="181"/>
      <c r="C443" s="235" t="str">
        <f t="shared" si="24"/>
        <v/>
      </c>
      <c r="D443" s="182">
        <f t="shared" si="25"/>
        <v>0</v>
      </c>
      <c r="E443" s="182">
        <f t="shared" si="26"/>
        <v>0</v>
      </c>
      <c r="F443" s="182">
        <f t="shared" si="27"/>
        <v>0</v>
      </c>
    </row>
    <row r="444" spans="1:6" x14ac:dyDescent="0.2">
      <c r="A444" s="180"/>
      <c r="B444" s="181"/>
      <c r="C444" s="235" t="str">
        <f t="shared" si="24"/>
        <v/>
      </c>
      <c r="D444" s="182">
        <f t="shared" si="25"/>
        <v>0</v>
      </c>
      <c r="E444" s="182">
        <f t="shared" si="26"/>
        <v>0</v>
      </c>
      <c r="F444" s="182">
        <f t="shared" si="27"/>
        <v>0</v>
      </c>
    </row>
    <row r="445" spans="1:6" x14ac:dyDescent="0.2">
      <c r="A445" s="180"/>
      <c r="B445" s="181"/>
      <c r="C445" s="235" t="str">
        <f t="shared" si="24"/>
        <v/>
      </c>
      <c r="D445" s="182">
        <f t="shared" si="25"/>
        <v>0</v>
      </c>
      <c r="E445" s="182">
        <f t="shared" si="26"/>
        <v>0</v>
      </c>
      <c r="F445" s="182">
        <f t="shared" si="27"/>
        <v>0</v>
      </c>
    </row>
    <row r="446" spans="1:6" x14ac:dyDescent="0.2">
      <c r="A446" s="180"/>
      <c r="B446" s="181"/>
      <c r="C446" s="235" t="str">
        <f t="shared" si="24"/>
        <v/>
      </c>
      <c r="D446" s="182">
        <f t="shared" si="25"/>
        <v>0</v>
      </c>
      <c r="E446" s="182">
        <f t="shared" si="26"/>
        <v>0</v>
      </c>
      <c r="F446" s="182">
        <f t="shared" si="27"/>
        <v>0</v>
      </c>
    </row>
    <row r="447" spans="1:6" x14ac:dyDescent="0.2">
      <c r="A447" s="180"/>
      <c r="B447" s="181"/>
      <c r="C447" s="235" t="str">
        <f t="shared" si="24"/>
        <v/>
      </c>
      <c r="D447" s="182">
        <f t="shared" si="25"/>
        <v>0</v>
      </c>
      <c r="E447" s="182">
        <f t="shared" si="26"/>
        <v>0</v>
      </c>
      <c r="F447" s="182">
        <f t="shared" si="27"/>
        <v>0</v>
      </c>
    </row>
    <row r="448" spans="1:6" x14ac:dyDescent="0.2">
      <c r="A448" s="180"/>
      <c r="B448" s="181"/>
      <c r="C448" s="235" t="str">
        <f t="shared" si="24"/>
        <v/>
      </c>
      <c r="D448" s="182">
        <f t="shared" si="25"/>
        <v>0</v>
      </c>
      <c r="E448" s="182">
        <f t="shared" si="26"/>
        <v>0</v>
      </c>
      <c r="F448" s="182">
        <f t="shared" si="27"/>
        <v>0</v>
      </c>
    </row>
    <row r="449" spans="1:6" x14ac:dyDescent="0.2">
      <c r="A449" s="180"/>
      <c r="B449" s="181"/>
      <c r="C449" s="235" t="str">
        <f t="shared" si="24"/>
        <v/>
      </c>
      <c r="D449" s="182">
        <f t="shared" si="25"/>
        <v>0</v>
      </c>
      <c r="E449" s="182">
        <f t="shared" si="26"/>
        <v>0</v>
      </c>
      <c r="F449" s="182">
        <f t="shared" si="27"/>
        <v>0</v>
      </c>
    </row>
    <row r="450" spans="1:6" x14ac:dyDescent="0.2">
      <c r="A450" s="180"/>
      <c r="B450" s="181"/>
      <c r="C450" s="235" t="str">
        <f t="shared" si="24"/>
        <v/>
      </c>
      <c r="D450" s="182">
        <f t="shared" si="25"/>
        <v>0</v>
      </c>
      <c r="E450" s="182">
        <f t="shared" si="26"/>
        <v>0</v>
      </c>
      <c r="F450" s="182">
        <f t="shared" si="27"/>
        <v>0</v>
      </c>
    </row>
    <row r="451" spans="1:6" x14ac:dyDescent="0.2">
      <c r="A451" s="180"/>
      <c r="B451" s="181"/>
      <c r="C451" s="235" t="str">
        <f t="shared" si="24"/>
        <v/>
      </c>
      <c r="D451" s="182">
        <f t="shared" si="25"/>
        <v>0</v>
      </c>
      <c r="E451" s="182">
        <f t="shared" si="26"/>
        <v>0</v>
      </c>
      <c r="F451" s="182">
        <f t="shared" si="27"/>
        <v>0</v>
      </c>
    </row>
    <row r="452" spans="1:6" x14ac:dyDescent="0.2">
      <c r="A452" s="180"/>
      <c r="B452" s="181"/>
      <c r="C452" s="235" t="str">
        <f t="shared" si="24"/>
        <v/>
      </c>
      <c r="D452" s="182">
        <f t="shared" si="25"/>
        <v>0</v>
      </c>
      <c r="E452" s="182">
        <f t="shared" si="26"/>
        <v>0</v>
      </c>
      <c r="F452" s="182">
        <f t="shared" si="27"/>
        <v>0</v>
      </c>
    </row>
    <row r="453" spans="1:6" x14ac:dyDescent="0.2">
      <c r="A453" s="180"/>
      <c r="B453" s="181"/>
      <c r="C453" s="235" t="str">
        <f t="shared" si="24"/>
        <v/>
      </c>
      <c r="D453" s="182">
        <f t="shared" si="25"/>
        <v>0</v>
      </c>
      <c r="E453" s="182">
        <f t="shared" si="26"/>
        <v>0</v>
      </c>
      <c r="F453" s="182">
        <f t="shared" si="27"/>
        <v>0</v>
      </c>
    </row>
    <row r="454" spans="1:6" x14ac:dyDescent="0.2">
      <c r="A454" s="180"/>
      <c r="B454" s="181"/>
      <c r="C454" s="235" t="str">
        <f t="shared" si="24"/>
        <v/>
      </c>
      <c r="D454" s="182">
        <f t="shared" si="25"/>
        <v>0</v>
      </c>
      <c r="E454" s="182">
        <f t="shared" si="26"/>
        <v>0</v>
      </c>
      <c r="F454" s="182">
        <f t="shared" si="27"/>
        <v>0</v>
      </c>
    </row>
    <row r="455" spans="1:6" x14ac:dyDescent="0.2">
      <c r="A455" s="180"/>
      <c r="B455" s="181"/>
      <c r="C455" s="235" t="str">
        <f t="shared" si="24"/>
        <v/>
      </c>
      <c r="D455" s="182">
        <f t="shared" si="25"/>
        <v>0</v>
      </c>
      <c r="E455" s="182">
        <f t="shared" si="26"/>
        <v>0</v>
      </c>
      <c r="F455" s="182">
        <f t="shared" si="27"/>
        <v>0</v>
      </c>
    </row>
    <row r="456" spans="1:6" x14ac:dyDescent="0.2">
      <c r="A456" s="180"/>
      <c r="B456" s="181"/>
      <c r="C456" s="235" t="str">
        <f t="shared" ref="C456:C519" si="28">IF(F456=1," District,","")&amp;IF(OR(D456=1,E456=1)," Line Incomplete","")</f>
        <v/>
      </c>
      <c r="D456" s="182">
        <f t="shared" ref="D456:D519" si="29">IF(A456="",0,IF(OR(B456=""),1,0))</f>
        <v>0</v>
      </c>
      <c r="E456" s="182">
        <f t="shared" ref="E456:E519" si="30">IF(B456="",0,IF(OR(A456=""),1,0))</f>
        <v>0</v>
      </c>
      <c r="F456" s="182">
        <f t="shared" ref="F456:F519" si="31">IF(B456="",0,IF(ISNA((MATCH(B456,H:H,0))),1,0))</f>
        <v>0</v>
      </c>
    </row>
    <row r="457" spans="1:6" x14ac:dyDescent="0.2">
      <c r="A457" s="180"/>
      <c r="B457" s="181"/>
      <c r="C457" s="235" t="str">
        <f t="shared" si="28"/>
        <v/>
      </c>
      <c r="D457" s="182">
        <f t="shared" si="29"/>
        <v>0</v>
      </c>
      <c r="E457" s="182">
        <f t="shared" si="30"/>
        <v>0</v>
      </c>
      <c r="F457" s="182">
        <f t="shared" si="31"/>
        <v>0</v>
      </c>
    </row>
    <row r="458" spans="1:6" x14ac:dyDescent="0.2">
      <c r="A458" s="180"/>
      <c r="B458" s="181"/>
      <c r="C458" s="235" t="str">
        <f t="shared" si="28"/>
        <v/>
      </c>
      <c r="D458" s="182">
        <f t="shared" si="29"/>
        <v>0</v>
      </c>
      <c r="E458" s="182">
        <f t="shared" si="30"/>
        <v>0</v>
      </c>
      <c r="F458" s="182">
        <f t="shared" si="31"/>
        <v>0</v>
      </c>
    </row>
    <row r="459" spans="1:6" x14ac:dyDescent="0.2">
      <c r="A459" s="180"/>
      <c r="B459" s="181"/>
      <c r="C459" s="235" t="str">
        <f t="shared" si="28"/>
        <v/>
      </c>
      <c r="D459" s="182">
        <f t="shared" si="29"/>
        <v>0</v>
      </c>
      <c r="E459" s="182">
        <f t="shared" si="30"/>
        <v>0</v>
      </c>
      <c r="F459" s="182">
        <f t="shared" si="31"/>
        <v>0</v>
      </c>
    </row>
    <row r="460" spans="1:6" x14ac:dyDescent="0.2">
      <c r="A460" s="180"/>
      <c r="B460" s="181"/>
      <c r="C460" s="235" t="str">
        <f t="shared" si="28"/>
        <v/>
      </c>
      <c r="D460" s="182">
        <f t="shared" si="29"/>
        <v>0</v>
      </c>
      <c r="E460" s="182">
        <f t="shared" si="30"/>
        <v>0</v>
      </c>
      <c r="F460" s="182">
        <f t="shared" si="31"/>
        <v>0</v>
      </c>
    </row>
    <row r="461" spans="1:6" x14ac:dyDescent="0.2">
      <c r="A461" s="180"/>
      <c r="B461" s="181"/>
      <c r="C461" s="235" t="str">
        <f t="shared" si="28"/>
        <v/>
      </c>
      <c r="D461" s="182">
        <f t="shared" si="29"/>
        <v>0</v>
      </c>
      <c r="E461" s="182">
        <f t="shared" si="30"/>
        <v>0</v>
      </c>
      <c r="F461" s="182">
        <f t="shared" si="31"/>
        <v>0</v>
      </c>
    </row>
    <row r="462" spans="1:6" x14ac:dyDescent="0.2">
      <c r="A462" s="180"/>
      <c r="B462" s="181"/>
      <c r="C462" s="235" t="str">
        <f t="shared" si="28"/>
        <v/>
      </c>
      <c r="D462" s="182">
        <f t="shared" si="29"/>
        <v>0</v>
      </c>
      <c r="E462" s="182">
        <f t="shared" si="30"/>
        <v>0</v>
      </c>
      <c r="F462" s="182">
        <f t="shared" si="31"/>
        <v>0</v>
      </c>
    </row>
    <row r="463" spans="1:6" x14ac:dyDescent="0.2">
      <c r="A463" s="180"/>
      <c r="B463" s="181"/>
      <c r="C463" s="235" t="str">
        <f t="shared" si="28"/>
        <v/>
      </c>
      <c r="D463" s="182">
        <f t="shared" si="29"/>
        <v>0</v>
      </c>
      <c r="E463" s="182">
        <f t="shared" si="30"/>
        <v>0</v>
      </c>
      <c r="F463" s="182">
        <f t="shared" si="31"/>
        <v>0</v>
      </c>
    </row>
    <row r="464" spans="1:6" x14ac:dyDescent="0.2">
      <c r="A464" s="180"/>
      <c r="B464" s="181"/>
      <c r="C464" s="235" t="str">
        <f t="shared" si="28"/>
        <v/>
      </c>
      <c r="D464" s="182">
        <f t="shared" si="29"/>
        <v>0</v>
      </c>
      <c r="E464" s="182">
        <f t="shared" si="30"/>
        <v>0</v>
      </c>
      <c r="F464" s="182">
        <f t="shared" si="31"/>
        <v>0</v>
      </c>
    </row>
    <row r="465" spans="1:6" x14ac:dyDescent="0.2">
      <c r="A465" s="180"/>
      <c r="B465" s="181"/>
      <c r="C465" s="235" t="str">
        <f t="shared" si="28"/>
        <v/>
      </c>
      <c r="D465" s="182">
        <f t="shared" si="29"/>
        <v>0</v>
      </c>
      <c r="E465" s="182">
        <f t="shared" si="30"/>
        <v>0</v>
      </c>
      <c r="F465" s="182">
        <f t="shared" si="31"/>
        <v>0</v>
      </c>
    </row>
    <row r="466" spans="1:6" x14ac:dyDescent="0.2">
      <c r="A466" s="180"/>
      <c r="B466" s="181"/>
      <c r="C466" s="235" t="str">
        <f t="shared" si="28"/>
        <v/>
      </c>
      <c r="D466" s="182">
        <f t="shared" si="29"/>
        <v>0</v>
      </c>
      <c r="E466" s="182">
        <f t="shared" si="30"/>
        <v>0</v>
      </c>
      <c r="F466" s="182">
        <f t="shared" si="31"/>
        <v>0</v>
      </c>
    </row>
    <row r="467" spans="1:6" x14ac:dyDescent="0.2">
      <c r="A467" s="180"/>
      <c r="B467" s="181"/>
      <c r="C467" s="235" t="str">
        <f t="shared" si="28"/>
        <v/>
      </c>
      <c r="D467" s="182">
        <f t="shared" si="29"/>
        <v>0</v>
      </c>
      <c r="E467" s="182">
        <f t="shared" si="30"/>
        <v>0</v>
      </c>
      <c r="F467" s="182">
        <f t="shared" si="31"/>
        <v>0</v>
      </c>
    </row>
    <row r="468" spans="1:6" x14ac:dyDescent="0.2">
      <c r="A468" s="180"/>
      <c r="B468" s="181"/>
      <c r="C468" s="235" t="str">
        <f t="shared" si="28"/>
        <v/>
      </c>
      <c r="D468" s="182">
        <f t="shared" si="29"/>
        <v>0</v>
      </c>
      <c r="E468" s="182">
        <f t="shared" si="30"/>
        <v>0</v>
      </c>
      <c r="F468" s="182">
        <f t="shared" si="31"/>
        <v>0</v>
      </c>
    </row>
    <row r="469" spans="1:6" x14ac:dyDescent="0.2">
      <c r="A469" s="180"/>
      <c r="B469" s="181"/>
      <c r="C469" s="235" t="str">
        <f t="shared" si="28"/>
        <v/>
      </c>
      <c r="D469" s="182">
        <f t="shared" si="29"/>
        <v>0</v>
      </c>
      <c r="E469" s="182">
        <f t="shared" si="30"/>
        <v>0</v>
      </c>
      <c r="F469" s="182">
        <f t="shared" si="31"/>
        <v>0</v>
      </c>
    </row>
    <row r="470" spans="1:6" x14ac:dyDescent="0.2">
      <c r="A470" s="180"/>
      <c r="B470" s="181"/>
      <c r="C470" s="235" t="str">
        <f t="shared" si="28"/>
        <v/>
      </c>
      <c r="D470" s="182">
        <f t="shared" si="29"/>
        <v>0</v>
      </c>
      <c r="E470" s="182">
        <f t="shared" si="30"/>
        <v>0</v>
      </c>
      <c r="F470" s="182">
        <f t="shared" si="31"/>
        <v>0</v>
      </c>
    </row>
    <row r="471" spans="1:6" x14ac:dyDescent="0.2">
      <c r="A471" s="180"/>
      <c r="B471" s="181"/>
      <c r="C471" s="235" t="str">
        <f t="shared" si="28"/>
        <v/>
      </c>
      <c r="D471" s="182">
        <f t="shared" si="29"/>
        <v>0</v>
      </c>
      <c r="E471" s="182">
        <f t="shared" si="30"/>
        <v>0</v>
      </c>
      <c r="F471" s="182">
        <f t="shared" si="31"/>
        <v>0</v>
      </c>
    </row>
    <row r="472" spans="1:6" x14ac:dyDescent="0.2">
      <c r="A472" s="180"/>
      <c r="B472" s="181"/>
      <c r="C472" s="235" t="str">
        <f t="shared" si="28"/>
        <v/>
      </c>
      <c r="D472" s="182">
        <f t="shared" si="29"/>
        <v>0</v>
      </c>
      <c r="E472" s="182">
        <f t="shared" si="30"/>
        <v>0</v>
      </c>
      <c r="F472" s="182">
        <f t="shared" si="31"/>
        <v>0</v>
      </c>
    </row>
    <row r="473" spans="1:6" x14ac:dyDescent="0.2">
      <c r="A473" s="180"/>
      <c r="B473" s="181"/>
      <c r="C473" s="235" t="str">
        <f t="shared" si="28"/>
        <v/>
      </c>
      <c r="D473" s="182">
        <f t="shared" si="29"/>
        <v>0</v>
      </c>
      <c r="E473" s="182">
        <f t="shared" si="30"/>
        <v>0</v>
      </c>
      <c r="F473" s="182">
        <f t="shared" si="31"/>
        <v>0</v>
      </c>
    </row>
    <row r="474" spans="1:6" x14ac:dyDescent="0.2">
      <c r="A474" s="180"/>
      <c r="B474" s="181"/>
      <c r="C474" s="235" t="str">
        <f t="shared" si="28"/>
        <v/>
      </c>
      <c r="D474" s="182">
        <f t="shared" si="29"/>
        <v>0</v>
      </c>
      <c r="E474" s="182">
        <f t="shared" si="30"/>
        <v>0</v>
      </c>
      <c r="F474" s="182">
        <f t="shared" si="31"/>
        <v>0</v>
      </c>
    </row>
    <row r="475" spans="1:6" x14ac:dyDescent="0.2">
      <c r="A475" s="180"/>
      <c r="B475" s="181"/>
      <c r="C475" s="235" t="str">
        <f t="shared" si="28"/>
        <v/>
      </c>
      <c r="D475" s="182">
        <f t="shared" si="29"/>
        <v>0</v>
      </c>
      <c r="E475" s="182">
        <f t="shared" si="30"/>
        <v>0</v>
      </c>
      <c r="F475" s="182">
        <f t="shared" si="31"/>
        <v>0</v>
      </c>
    </row>
    <row r="476" spans="1:6" x14ac:dyDescent="0.2">
      <c r="A476" s="180"/>
      <c r="B476" s="181"/>
      <c r="C476" s="235" t="str">
        <f t="shared" si="28"/>
        <v/>
      </c>
      <c r="D476" s="182">
        <f t="shared" si="29"/>
        <v>0</v>
      </c>
      <c r="E476" s="182">
        <f t="shared" si="30"/>
        <v>0</v>
      </c>
      <c r="F476" s="182">
        <f t="shared" si="31"/>
        <v>0</v>
      </c>
    </row>
    <row r="477" spans="1:6" x14ac:dyDescent="0.2">
      <c r="A477" s="180"/>
      <c r="B477" s="181"/>
      <c r="C477" s="235" t="str">
        <f t="shared" si="28"/>
        <v/>
      </c>
      <c r="D477" s="182">
        <f t="shared" si="29"/>
        <v>0</v>
      </c>
      <c r="E477" s="182">
        <f t="shared" si="30"/>
        <v>0</v>
      </c>
      <c r="F477" s="182">
        <f t="shared" si="31"/>
        <v>0</v>
      </c>
    </row>
    <row r="478" spans="1:6" x14ac:dyDescent="0.2">
      <c r="A478" s="180"/>
      <c r="B478" s="181"/>
      <c r="C478" s="235" t="str">
        <f t="shared" si="28"/>
        <v/>
      </c>
      <c r="D478" s="182">
        <f t="shared" si="29"/>
        <v>0</v>
      </c>
      <c r="E478" s="182">
        <f t="shared" si="30"/>
        <v>0</v>
      </c>
      <c r="F478" s="182">
        <f t="shared" si="31"/>
        <v>0</v>
      </c>
    </row>
    <row r="479" spans="1:6" x14ac:dyDescent="0.2">
      <c r="A479" s="180"/>
      <c r="B479" s="181"/>
      <c r="C479" s="235" t="str">
        <f t="shared" si="28"/>
        <v/>
      </c>
      <c r="D479" s="182">
        <f t="shared" si="29"/>
        <v>0</v>
      </c>
      <c r="E479" s="182">
        <f t="shared" si="30"/>
        <v>0</v>
      </c>
      <c r="F479" s="182">
        <f t="shared" si="31"/>
        <v>0</v>
      </c>
    </row>
    <row r="480" spans="1:6" x14ac:dyDescent="0.2">
      <c r="A480" s="180"/>
      <c r="B480" s="181"/>
      <c r="C480" s="235" t="str">
        <f t="shared" si="28"/>
        <v/>
      </c>
      <c r="D480" s="182">
        <f t="shared" si="29"/>
        <v>0</v>
      </c>
      <c r="E480" s="182">
        <f t="shared" si="30"/>
        <v>0</v>
      </c>
      <c r="F480" s="182">
        <f t="shared" si="31"/>
        <v>0</v>
      </c>
    </row>
    <row r="481" spans="1:6" x14ac:dyDescent="0.2">
      <c r="A481" s="180"/>
      <c r="B481" s="181"/>
      <c r="C481" s="235" t="str">
        <f t="shared" si="28"/>
        <v/>
      </c>
      <c r="D481" s="182">
        <f t="shared" si="29"/>
        <v>0</v>
      </c>
      <c r="E481" s="182">
        <f t="shared" si="30"/>
        <v>0</v>
      </c>
      <c r="F481" s="182">
        <f t="shared" si="31"/>
        <v>0</v>
      </c>
    </row>
    <row r="482" spans="1:6" x14ac:dyDescent="0.2">
      <c r="A482" s="180"/>
      <c r="B482" s="181"/>
      <c r="C482" s="235" t="str">
        <f t="shared" si="28"/>
        <v/>
      </c>
      <c r="D482" s="182">
        <f t="shared" si="29"/>
        <v>0</v>
      </c>
      <c r="E482" s="182">
        <f t="shared" si="30"/>
        <v>0</v>
      </c>
      <c r="F482" s="182">
        <f t="shared" si="31"/>
        <v>0</v>
      </c>
    </row>
    <row r="483" spans="1:6" x14ac:dyDescent="0.2">
      <c r="A483" s="180"/>
      <c r="B483" s="181"/>
      <c r="C483" s="235" t="str">
        <f t="shared" si="28"/>
        <v/>
      </c>
      <c r="D483" s="182">
        <f t="shared" si="29"/>
        <v>0</v>
      </c>
      <c r="E483" s="182">
        <f t="shared" si="30"/>
        <v>0</v>
      </c>
      <c r="F483" s="182">
        <f t="shared" si="31"/>
        <v>0</v>
      </c>
    </row>
    <row r="484" spans="1:6" x14ac:dyDescent="0.2">
      <c r="A484" s="180"/>
      <c r="B484" s="181"/>
      <c r="C484" s="235" t="str">
        <f t="shared" si="28"/>
        <v/>
      </c>
      <c r="D484" s="182">
        <f t="shared" si="29"/>
        <v>0</v>
      </c>
      <c r="E484" s="182">
        <f t="shared" si="30"/>
        <v>0</v>
      </c>
      <c r="F484" s="182">
        <f t="shared" si="31"/>
        <v>0</v>
      </c>
    </row>
    <row r="485" spans="1:6" x14ac:dyDescent="0.2">
      <c r="A485" s="180"/>
      <c r="B485" s="181"/>
      <c r="C485" s="235" t="str">
        <f t="shared" si="28"/>
        <v/>
      </c>
      <c r="D485" s="182">
        <f t="shared" si="29"/>
        <v>0</v>
      </c>
      <c r="E485" s="182">
        <f t="shared" si="30"/>
        <v>0</v>
      </c>
      <c r="F485" s="182">
        <f t="shared" si="31"/>
        <v>0</v>
      </c>
    </row>
    <row r="486" spans="1:6" x14ac:dyDescent="0.2">
      <c r="A486" s="180"/>
      <c r="B486" s="181"/>
      <c r="C486" s="235" t="str">
        <f t="shared" si="28"/>
        <v/>
      </c>
      <c r="D486" s="182">
        <f t="shared" si="29"/>
        <v>0</v>
      </c>
      <c r="E486" s="182">
        <f t="shared" si="30"/>
        <v>0</v>
      </c>
      <c r="F486" s="182">
        <f t="shared" si="31"/>
        <v>0</v>
      </c>
    </row>
    <row r="487" spans="1:6" x14ac:dyDescent="0.2">
      <c r="A487" s="180"/>
      <c r="B487" s="181"/>
      <c r="C487" s="235" t="str">
        <f t="shared" si="28"/>
        <v/>
      </c>
      <c r="D487" s="182">
        <f t="shared" si="29"/>
        <v>0</v>
      </c>
      <c r="E487" s="182">
        <f t="shared" si="30"/>
        <v>0</v>
      </c>
      <c r="F487" s="182">
        <f t="shared" si="31"/>
        <v>0</v>
      </c>
    </row>
    <row r="488" spans="1:6" x14ac:dyDescent="0.2">
      <c r="A488" s="180"/>
      <c r="B488" s="181"/>
      <c r="C488" s="235" t="str">
        <f t="shared" si="28"/>
        <v/>
      </c>
      <c r="D488" s="182">
        <f t="shared" si="29"/>
        <v>0</v>
      </c>
      <c r="E488" s="182">
        <f t="shared" si="30"/>
        <v>0</v>
      </c>
      <c r="F488" s="182">
        <f t="shared" si="31"/>
        <v>0</v>
      </c>
    </row>
    <row r="489" spans="1:6" x14ac:dyDescent="0.2">
      <c r="A489" s="180"/>
      <c r="B489" s="181"/>
      <c r="C489" s="235" t="str">
        <f t="shared" si="28"/>
        <v/>
      </c>
      <c r="D489" s="182">
        <f t="shared" si="29"/>
        <v>0</v>
      </c>
      <c r="E489" s="182">
        <f t="shared" si="30"/>
        <v>0</v>
      </c>
      <c r="F489" s="182">
        <f t="shared" si="31"/>
        <v>0</v>
      </c>
    </row>
    <row r="490" spans="1:6" x14ac:dyDescent="0.2">
      <c r="A490" s="180"/>
      <c r="B490" s="181"/>
      <c r="C490" s="235" t="str">
        <f t="shared" si="28"/>
        <v/>
      </c>
      <c r="D490" s="182">
        <f t="shared" si="29"/>
        <v>0</v>
      </c>
      <c r="E490" s="182">
        <f t="shared" si="30"/>
        <v>0</v>
      </c>
      <c r="F490" s="182">
        <f t="shared" si="31"/>
        <v>0</v>
      </c>
    </row>
    <row r="491" spans="1:6" x14ac:dyDescent="0.2">
      <c r="A491" s="180"/>
      <c r="B491" s="181"/>
      <c r="C491" s="235" t="str">
        <f t="shared" si="28"/>
        <v/>
      </c>
      <c r="D491" s="182">
        <f t="shared" si="29"/>
        <v>0</v>
      </c>
      <c r="E491" s="182">
        <f t="shared" si="30"/>
        <v>0</v>
      </c>
      <c r="F491" s="182">
        <f t="shared" si="31"/>
        <v>0</v>
      </c>
    </row>
    <row r="492" spans="1:6" x14ac:dyDescent="0.2">
      <c r="A492" s="180"/>
      <c r="B492" s="181"/>
      <c r="C492" s="235" t="str">
        <f t="shared" si="28"/>
        <v/>
      </c>
      <c r="D492" s="182">
        <f t="shared" si="29"/>
        <v>0</v>
      </c>
      <c r="E492" s="182">
        <f t="shared" si="30"/>
        <v>0</v>
      </c>
      <c r="F492" s="182">
        <f t="shared" si="31"/>
        <v>0</v>
      </c>
    </row>
    <row r="493" spans="1:6" x14ac:dyDescent="0.2">
      <c r="A493" s="180"/>
      <c r="B493" s="181"/>
      <c r="C493" s="235" t="str">
        <f t="shared" si="28"/>
        <v/>
      </c>
      <c r="D493" s="182">
        <f t="shared" si="29"/>
        <v>0</v>
      </c>
      <c r="E493" s="182">
        <f t="shared" si="30"/>
        <v>0</v>
      </c>
      <c r="F493" s="182">
        <f t="shared" si="31"/>
        <v>0</v>
      </c>
    </row>
    <row r="494" spans="1:6" x14ac:dyDescent="0.2">
      <c r="A494" s="180"/>
      <c r="B494" s="181"/>
      <c r="C494" s="235" t="str">
        <f t="shared" si="28"/>
        <v/>
      </c>
      <c r="D494" s="182">
        <f t="shared" si="29"/>
        <v>0</v>
      </c>
      <c r="E494" s="182">
        <f t="shared" si="30"/>
        <v>0</v>
      </c>
      <c r="F494" s="182">
        <f t="shared" si="31"/>
        <v>0</v>
      </c>
    </row>
    <row r="495" spans="1:6" x14ac:dyDescent="0.2">
      <c r="A495" s="180"/>
      <c r="B495" s="181"/>
      <c r="C495" s="235" t="str">
        <f t="shared" si="28"/>
        <v/>
      </c>
      <c r="D495" s="182">
        <f t="shared" si="29"/>
        <v>0</v>
      </c>
      <c r="E495" s="182">
        <f t="shared" si="30"/>
        <v>0</v>
      </c>
      <c r="F495" s="182">
        <f t="shared" si="31"/>
        <v>0</v>
      </c>
    </row>
    <row r="496" spans="1:6" x14ac:dyDescent="0.2">
      <c r="A496" s="180"/>
      <c r="B496" s="181"/>
      <c r="C496" s="235" t="str">
        <f t="shared" si="28"/>
        <v/>
      </c>
      <c r="D496" s="182">
        <f t="shared" si="29"/>
        <v>0</v>
      </c>
      <c r="E496" s="182">
        <f t="shared" si="30"/>
        <v>0</v>
      </c>
      <c r="F496" s="182">
        <f t="shared" si="31"/>
        <v>0</v>
      </c>
    </row>
    <row r="497" spans="1:6" x14ac:dyDescent="0.2">
      <c r="A497" s="180"/>
      <c r="B497" s="181"/>
      <c r="C497" s="235" t="str">
        <f t="shared" si="28"/>
        <v/>
      </c>
      <c r="D497" s="182">
        <f t="shared" si="29"/>
        <v>0</v>
      </c>
      <c r="E497" s="182">
        <f t="shared" si="30"/>
        <v>0</v>
      </c>
      <c r="F497" s="182">
        <f t="shared" si="31"/>
        <v>0</v>
      </c>
    </row>
    <row r="498" spans="1:6" x14ac:dyDescent="0.2">
      <c r="A498" s="180"/>
      <c r="B498" s="181"/>
      <c r="C498" s="235" t="str">
        <f t="shared" si="28"/>
        <v/>
      </c>
      <c r="D498" s="182">
        <f t="shared" si="29"/>
        <v>0</v>
      </c>
      <c r="E498" s="182">
        <f t="shared" si="30"/>
        <v>0</v>
      </c>
      <c r="F498" s="182">
        <f t="shared" si="31"/>
        <v>0</v>
      </c>
    </row>
    <row r="499" spans="1:6" x14ac:dyDescent="0.2">
      <c r="A499" s="180"/>
      <c r="B499" s="181"/>
      <c r="C499" s="235" t="str">
        <f t="shared" si="28"/>
        <v/>
      </c>
      <c r="D499" s="182">
        <f t="shared" si="29"/>
        <v>0</v>
      </c>
      <c r="E499" s="182">
        <f t="shared" si="30"/>
        <v>0</v>
      </c>
      <c r="F499" s="182">
        <f t="shared" si="31"/>
        <v>0</v>
      </c>
    </row>
    <row r="500" spans="1:6" x14ac:dyDescent="0.2">
      <c r="A500" s="180"/>
      <c r="B500" s="181"/>
      <c r="C500" s="235" t="str">
        <f t="shared" si="28"/>
        <v/>
      </c>
      <c r="D500" s="182">
        <f t="shared" si="29"/>
        <v>0</v>
      </c>
      <c r="E500" s="182">
        <f t="shared" si="30"/>
        <v>0</v>
      </c>
      <c r="F500" s="182">
        <f t="shared" si="31"/>
        <v>0</v>
      </c>
    </row>
    <row r="501" spans="1:6" x14ac:dyDescent="0.2">
      <c r="A501" s="180"/>
      <c r="B501" s="181"/>
      <c r="C501" s="235" t="str">
        <f t="shared" si="28"/>
        <v/>
      </c>
      <c r="D501" s="182">
        <f t="shared" si="29"/>
        <v>0</v>
      </c>
      <c r="E501" s="182">
        <f t="shared" si="30"/>
        <v>0</v>
      </c>
      <c r="F501" s="182">
        <f t="shared" si="31"/>
        <v>0</v>
      </c>
    </row>
    <row r="502" spans="1:6" x14ac:dyDescent="0.2">
      <c r="A502" s="180"/>
      <c r="B502" s="181"/>
      <c r="C502" s="235" t="str">
        <f t="shared" si="28"/>
        <v/>
      </c>
      <c r="D502" s="182">
        <f t="shared" si="29"/>
        <v>0</v>
      </c>
      <c r="E502" s="182">
        <f t="shared" si="30"/>
        <v>0</v>
      </c>
      <c r="F502" s="182">
        <f t="shared" si="31"/>
        <v>0</v>
      </c>
    </row>
    <row r="503" spans="1:6" x14ac:dyDescent="0.2">
      <c r="A503" s="180"/>
      <c r="B503" s="181"/>
      <c r="C503" s="235" t="str">
        <f t="shared" si="28"/>
        <v/>
      </c>
      <c r="D503" s="182">
        <f t="shared" si="29"/>
        <v>0</v>
      </c>
      <c r="E503" s="182">
        <f t="shared" si="30"/>
        <v>0</v>
      </c>
      <c r="F503" s="182">
        <f t="shared" si="31"/>
        <v>0</v>
      </c>
    </row>
    <row r="504" spans="1:6" x14ac:dyDescent="0.2">
      <c r="A504" s="180"/>
      <c r="B504" s="181"/>
      <c r="C504" s="235" t="str">
        <f t="shared" si="28"/>
        <v/>
      </c>
      <c r="D504" s="182">
        <f t="shared" si="29"/>
        <v>0</v>
      </c>
      <c r="E504" s="182">
        <f t="shared" si="30"/>
        <v>0</v>
      </c>
      <c r="F504" s="182">
        <f t="shared" si="31"/>
        <v>0</v>
      </c>
    </row>
    <row r="505" spans="1:6" x14ac:dyDescent="0.2">
      <c r="A505" s="180"/>
      <c r="B505" s="181"/>
      <c r="C505" s="235" t="str">
        <f t="shared" si="28"/>
        <v/>
      </c>
      <c r="D505" s="182">
        <f t="shared" si="29"/>
        <v>0</v>
      </c>
      <c r="E505" s="182">
        <f t="shared" si="30"/>
        <v>0</v>
      </c>
      <c r="F505" s="182">
        <f t="shared" si="31"/>
        <v>0</v>
      </c>
    </row>
    <row r="506" spans="1:6" x14ac:dyDescent="0.2">
      <c r="A506" s="180"/>
      <c r="B506" s="181"/>
      <c r="C506" s="235" t="str">
        <f t="shared" si="28"/>
        <v/>
      </c>
      <c r="D506" s="182">
        <f t="shared" si="29"/>
        <v>0</v>
      </c>
      <c r="E506" s="182">
        <f t="shared" si="30"/>
        <v>0</v>
      </c>
      <c r="F506" s="182">
        <f t="shared" si="31"/>
        <v>0</v>
      </c>
    </row>
    <row r="507" spans="1:6" x14ac:dyDescent="0.2">
      <c r="A507" s="180"/>
      <c r="B507" s="181"/>
      <c r="C507" s="235" t="str">
        <f t="shared" si="28"/>
        <v/>
      </c>
      <c r="D507" s="182">
        <f t="shared" si="29"/>
        <v>0</v>
      </c>
      <c r="E507" s="182">
        <f t="shared" si="30"/>
        <v>0</v>
      </c>
      <c r="F507" s="182">
        <f t="shared" si="31"/>
        <v>0</v>
      </c>
    </row>
    <row r="508" spans="1:6" x14ac:dyDescent="0.2">
      <c r="A508" s="180"/>
      <c r="B508" s="181"/>
      <c r="C508" s="235" t="str">
        <f t="shared" si="28"/>
        <v/>
      </c>
      <c r="D508" s="182">
        <f t="shared" si="29"/>
        <v>0</v>
      </c>
      <c r="E508" s="182">
        <f t="shared" si="30"/>
        <v>0</v>
      </c>
      <c r="F508" s="182">
        <f t="shared" si="31"/>
        <v>0</v>
      </c>
    </row>
    <row r="509" spans="1:6" x14ac:dyDescent="0.2">
      <c r="A509" s="180"/>
      <c r="B509" s="181"/>
      <c r="C509" s="235" t="str">
        <f t="shared" si="28"/>
        <v/>
      </c>
      <c r="D509" s="182">
        <f t="shared" si="29"/>
        <v>0</v>
      </c>
      <c r="E509" s="182">
        <f t="shared" si="30"/>
        <v>0</v>
      </c>
      <c r="F509" s="182">
        <f t="shared" si="31"/>
        <v>0</v>
      </c>
    </row>
    <row r="510" spans="1:6" x14ac:dyDescent="0.2">
      <c r="A510" s="180"/>
      <c r="B510" s="181"/>
      <c r="C510" s="235" t="str">
        <f t="shared" si="28"/>
        <v/>
      </c>
      <c r="D510" s="182">
        <f t="shared" si="29"/>
        <v>0</v>
      </c>
      <c r="E510" s="182">
        <f t="shared" si="30"/>
        <v>0</v>
      </c>
      <c r="F510" s="182">
        <f t="shared" si="31"/>
        <v>0</v>
      </c>
    </row>
    <row r="511" spans="1:6" x14ac:dyDescent="0.2">
      <c r="A511" s="180"/>
      <c r="B511" s="181"/>
      <c r="C511" s="235" t="str">
        <f t="shared" si="28"/>
        <v/>
      </c>
      <c r="D511" s="182">
        <f t="shared" si="29"/>
        <v>0</v>
      </c>
      <c r="E511" s="182">
        <f t="shared" si="30"/>
        <v>0</v>
      </c>
      <c r="F511" s="182">
        <f t="shared" si="31"/>
        <v>0</v>
      </c>
    </row>
    <row r="512" spans="1:6" x14ac:dyDescent="0.2">
      <c r="A512" s="180"/>
      <c r="B512" s="181"/>
      <c r="C512" s="235" t="str">
        <f t="shared" si="28"/>
        <v/>
      </c>
      <c r="D512" s="182">
        <f t="shared" si="29"/>
        <v>0</v>
      </c>
      <c r="E512" s="182">
        <f t="shared" si="30"/>
        <v>0</v>
      </c>
      <c r="F512" s="182">
        <f t="shared" si="31"/>
        <v>0</v>
      </c>
    </row>
    <row r="513" spans="1:6" x14ac:dyDescent="0.2">
      <c r="A513" s="180"/>
      <c r="B513" s="181"/>
      <c r="C513" s="235" t="str">
        <f t="shared" si="28"/>
        <v/>
      </c>
      <c r="D513" s="182">
        <f t="shared" si="29"/>
        <v>0</v>
      </c>
      <c r="E513" s="182">
        <f t="shared" si="30"/>
        <v>0</v>
      </c>
      <c r="F513" s="182">
        <f t="shared" si="31"/>
        <v>0</v>
      </c>
    </row>
    <row r="514" spans="1:6" x14ac:dyDescent="0.2">
      <c r="A514" s="180"/>
      <c r="B514" s="181"/>
      <c r="C514" s="235" t="str">
        <f t="shared" si="28"/>
        <v/>
      </c>
      <c r="D514" s="182">
        <f t="shared" si="29"/>
        <v>0</v>
      </c>
      <c r="E514" s="182">
        <f t="shared" si="30"/>
        <v>0</v>
      </c>
      <c r="F514" s="182">
        <f t="shared" si="31"/>
        <v>0</v>
      </c>
    </row>
    <row r="515" spans="1:6" x14ac:dyDescent="0.2">
      <c r="A515" s="180"/>
      <c r="B515" s="181"/>
      <c r="C515" s="235" t="str">
        <f t="shared" si="28"/>
        <v/>
      </c>
      <c r="D515" s="182">
        <f t="shared" si="29"/>
        <v>0</v>
      </c>
      <c r="E515" s="182">
        <f t="shared" si="30"/>
        <v>0</v>
      </c>
      <c r="F515" s="182">
        <f t="shared" si="31"/>
        <v>0</v>
      </c>
    </row>
    <row r="516" spans="1:6" x14ac:dyDescent="0.2">
      <c r="A516" s="180"/>
      <c r="B516" s="181"/>
      <c r="C516" s="235" t="str">
        <f t="shared" si="28"/>
        <v/>
      </c>
      <c r="D516" s="182">
        <f t="shared" si="29"/>
        <v>0</v>
      </c>
      <c r="E516" s="182">
        <f t="shared" si="30"/>
        <v>0</v>
      </c>
      <c r="F516" s="182">
        <f t="shared" si="31"/>
        <v>0</v>
      </c>
    </row>
    <row r="517" spans="1:6" x14ac:dyDescent="0.2">
      <c r="A517" s="180"/>
      <c r="B517" s="181"/>
      <c r="C517" s="235" t="str">
        <f t="shared" si="28"/>
        <v/>
      </c>
      <c r="D517" s="182">
        <f t="shared" si="29"/>
        <v>0</v>
      </c>
      <c r="E517" s="182">
        <f t="shared" si="30"/>
        <v>0</v>
      </c>
      <c r="F517" s="182">
        <f t="shared" si="31"/>
        <v>0</v>
      </c>
    </row>
    <row r="518" spans="1:6" x14ac:dyDescent="0.2">
      <c r="A518" s="180"/>
      <c r="B518" s="181"/>
      <c r="C518" s="235" t="str">
        <f t="shared" si="28"/>
        <v/>
      </c>
      <c r="D518" s="182">
        <f t="shared" si="29"/>
        <v>0</v>
      </c>
      <c r="E518" s="182">
        <f t="shared" si="30"/>
        <v>0</v>
      </c>
      <c r="F518" s="182">
        <f t="shared" si="31"/>
        <v>0</v>
      </c>
    </row>
    <row r="519" spans="1:6" x14ac:dyDescent="0.2">
      <c r="A519" s="180"/>
      <c r="B519" s="181"/>
      <c r="C519" s="235" t="str">
        <f t="shared" si="28"/>
        <v/>
      </c>
      <c r="D519" s="182">
        <f t="shared" si="29"/>
        <v>0</v>
      </c>
      <c r="E519" s="182">
        <f t="shared" si="30"/>
        <v>0</v>
      </c>
      <c r="F519" s="182">
        <f t="shared" si="31"/>
        <v>0</v>
      </c>
    </row>
    <row r="520" spans="1:6" x14ac:dyDescent="0.2">
      <c r="A520" s="180"/>
      <c r="B520" s="181"/>
      <c r="C520" s="235" t="str">
        <f t="shared" ref="C520:C583" si="32">IF(F520=1," District,","")&amp;IF(OR(D520=1,E520=1)," Line Incomplete","")</f>
        <v/>
      </c>
      <c r="D520" s="182">
        <f t="shared" ref="D520:D583" si="33">IF(A520="",0,IF(OR(B520=""),1,0))</f>
        <v>0</v>
      </c>
      <c r="E520" s="182">
        <f t="shared" ref="E520:E583" si="34">IF(B520="",0,IF(OR(A520=""),1,0))</f>
        <v>0</v>
      </c>
      <c r="F520" s="182">
        <f t="shared" ref="F520:F583" si="35">IF(B520="",0,IF(ISNA((MATCH(B520,H:H,0))),1,0))</f>
        <v>0</v>
      </c>
    </row>
    <row r="521" spans="1:6" x14ac:dyDescent="0.2">
      <c r="A521" s="180"/>
      <c r="B521" s="181"/>
      <c r="C521" s="235" t="str">
        <f t="shared" si="32"/>
        <v/>
      </c>
      <c r="D521" s="182">
        <f t="shared" si="33"/>
        <v>0</v>
      </c>
      <c r="E521" s="182">
        <f t="shared" si="34"/>
        <v>0</v>
      </c>
      <c r="F521" s="182">
        <f t="shared" si="35"/>
        <v>0</v>
      </c>
    </row>
    <row r="522" spans="1:6" x14ac:dyDescent="0.2">
      <c r="A522" s="180"/>
      <c r="B522" s="181"/>
      <c r="C522" s="235" t="str">
        <f t="shared" si="32"/>
        <v/>
      </c>
      <c r="D522" s="182">
        <f t="shared" si="33"/>
        <v>0</v>
      </c>
      <c r="E522" s="182">
        <f t="shared" si="34"/>
        <v>0</v>
      </c>
      <c r="F522" s="182">
        <f t="shared" si="35"/>
        <v>0</v>
      </c>
    </row>
    <row r="523" spans="1:6" x14ac:dyDescent="0.2">
      <c r="A523" s="180"/>
      <c r="B523" s="181"/>
      <c r="C523" s="235" t="str">
        <f t="shared" si="32"/>
        <v/>
      </c>
      <c r="D523" s="182">
        <f t="shared" si="33"/>
        <v>0</v>
      </c>
      <c r="E523" s="182">
        <f t="shared" si="34"/>
        <v>0</v>
      </c>
      <c r="F523" s="182">
        <f t="shared" si="35"/>
        <v>0</v>
      </c>
    </row>
    <row r="524" spans="1:6" x14ac:dyDescent="0.2">
      <c r="A524" s="180"/>
      <c r="B524" s="181"/>
      <c r="C524" s="235" t="str">
        <f t="shared" si="32"/>
        <v/>
      </c>
      <c r="D524" s="182">
        <f t="shared" si="33"/>
        <v>0</v>
      </c>
      <c r="E524" s="182">
        <f t="shared" si="34"/>
        <v>0</v>
      </c>
      <c r="F524" s="182">
        <f t="shared" si="35"/>
        <v>0</v>
      </c>
    </row>
    <row r="525" spans="1:6" x14ac:dyDescent="0.2">
      <c r="A525" s="180"/>
      <c r="B525" s="181"/>
      <c r="C525" s="235" t="str">
        <f t="shared" si="32"/>
        <v/>
      </c>
      <c r="D525" s="182">
        <f t="shared" si="33"/>
        <v>0</v>
      </c>
      <c r="E525" s="182">
        <f t="shared" si="34"/>
        <v>0</v>
      </c>
      <c r="F525" s="182">
        <f t="shared" si="35"/>
        <v>0</v>
      </c>
    </row>
    <row r="526" spans="1:6" x14ac:dyDescent="0.2">
      <c r="A526" s="180"/>
      <c r="B526" s="181"/>
      <c r="C526" s="235" t="str">
        <f t="shared" si="32"/>
        <v/>
      </c>
      <c r="D526" s="182">
        <f t="shared" si="33"/>
        <v>0</v>
      </c>
      <c r="E526" s="182">
        <f t="shared" si="34"/>
        <v>0</v>
      </c>
      <c r="F526" s="182">
        <f t="shared" si="35"/>
        <v>0</v>
      </c>
    </row>
    <row r="527" spans="1:6" x14ac:dyDescent="0.2">
      <c r="A527" s="180"/>
      <c r="B527" s="181"/>
      <c r="C527" s="235" t="str">
        <f t="shared" si="32"/>
        <v/>
      </c>
      <c r="D527" s="182">
        <f t="shared" si="33"/>
        <v>0</v>
      </c>
      <c r="E527" s="182">
        <f t="shared" si="34"/>
        <v>0</v>
      </c>
      <c r="F527" s="182">
        <f t="shared" si="35"/>
        <v>0</v>
      </c>
    </row>
    <row r="528" spans="1:6" x14ac:dyDescent="0.2">
      <c r="A528" s="180"/>
      <c r="B528" s="181"/>
      <c r="C528" s="235" t="str">
        <f t="shared" si="32"/>
        <v/>
      </c>
      <c r="D528" s="182">
        <f t="shared" si="33"/>
        <v>0</v>
      </c>
      <c r="E528" s="182">
        <f t="shared" si="34"/>
        <v>0</v>
      </c>
      <c r="F528" s="182">
        <f t="shared" si="35"/>
        <v>0</v>
      </c>
    </row>
    <row r="529" spans="1:6" x14ac:dyDescent="0.2">
      <c r="A529" s="180"/>
      <c r="B529" s="181"/>
      <c r="C529" s="235" t="str">
        <f t="shared" si="32"/>
        <v/>
      </c>
      <c r="D529" s="182">
        <f t="shared" si="33"/>
        <v>0</v>
      </c>
      <c r="E529" s="182">
        <f t="shared" si="34"/>
        <v>0</v>
      </c>
      <c r="F529" s="182">
        <f t="shared" si="35"/>
        <v>0</v>
      </c>
    </row>
    <row r="530" spans="1:6" x14ac:dyDescent="0.2">
      <c r="A530" s="180"/>
      <c r="B530" s="181"/>
      <c r="C530" s="235" t="str">
        <f t="shared" si="32"/>
        <v/>
      </c>
      <c r="D530" s="182">
        <f t="shared" si="33"/>
        <v>0</v>
      </c>
      <c r="E530" s="182">
        <f t="shared" si="34"/>
        <v>0</v>
      </c>
      <c r="F530" s="182">
        <f t="shared" si="35"/>
        <v>0</v>
      </c>
    </row>
    <row r="531" spans="1:6" x14ac:dyDescent="0.2">
      <c r="A531" s="180"/>
      <c r="B531" s="181"/>
      <c r="C531" s="235" t="str">
        <f t="shared" si="32"/>
        <v/>
      </c>
      <c r="D531" s="182">
        <f t="shared" si="33"/>
        <v>0</v>
      </c>
      <c r="E531" s="182">
        <f t="shared" si="34"/>
        <v>0</v>
      </c>
      <c r="F531" s="182">
        <f t="shared" si="35"/>
        <v>0</v>
      </c>
    </row>
    <row r="532" spans="1:6" x14ac:dyDescent="0.2">
      <c r="A532" s="180"/>
      <c r="B532" s="181"/>
      <c r="C532" s="235" t="str">
        <f t="shared" si="32"/>
        <v/>
      </c>
      <c r="D532" s="182">
        <f t="shared" si="33"/>
        <v>0</v>
      </c>
      <c r="E532" s="182">
        <f t="shared" si="34"/>
        <v>0</v>
      </c>
      <c r="F532" s="182">
        <f t="shared" si="35"/>
        <v>0</v>
      </c>
    </row>
    <row r="533" spans="1:6" x14ac:dyDescent="0.2">
      <c r="A533" s="180"/>
      <c r="B533" s="181"/>
      <c r="C533" s="235" t="str">
        <f t="shared" si="32"/>
        <v/>
      </c>
      <c r="D533" s="182">
        <f t="shared" si="33"/>
        <v>0</v>
      </c>
      <c r="E533" s="182">
        <f t="shared" si="34"/>
        <v>0</v>
      </c>
      <c r="F533" s="182">
        <f t="shared" si="35"/>
        <v>0</v>
      </c>
    </row>
    <row r="534" spans="1:6" x14ac:dyDescent="0.2">
      <c r="A534" s="180"/>
      <c r="B534" s="181"/>
      <c r="C534" s="235" t="str">
        <f t="shared" si="32"/>
        <v/>
      </c>
      <c r="D534" s="182">
        <f t="shared" si="33"/>
        <v>0</v>
      </c>
      <c r="E534" s="182">
        <f t="shared" si="34"/>
        <v>0</v>
      </c>
      <c r="F534" s="182">
        <f t="shared" si="35"/>
        <v>0</v>
      </c>
    </row>
    <row r="535" spans="1:6" x14ac:dyDescent="0.2">
      <c r="A535" s="180"/>
      <c r="B535" s="181"/>
      <c r="C535" s="235" t="str">
        <f t="shared" si="32"/>
        <v/>
      </c>
      <c r="D535" s="182">
        <f t="shared" si="33"/>
        <v>0</v>
      </c>
      <c r="E535" s="182">
        <f t="shared" si="34"/>
        <v>0</v>
      </c>
      <c r="F535" s="182">
        <f t="shared" si="35"/>
        <v>0</v>
      </c>
    </row>
    <row r="536" spans="1:6" x14ac:dyDescent="0.2">
      <c r="A536" s="180"/>
      <c r="B536" s="181"/>
      <c r="C536" s="235" t="str">
        <f t="shared" si="32"/>
        <v/>
      </c>
      <c r="D536" s="182">
        <f t="shared" si="33"/>
        <v>0</v>
      </c>
      <c r="E536" s="182">
        <f t="shared" si="34"/>
        <v>0</v>
      </c>
      <c r="F536" s="182">
        <f t="shared" si="35"/>
        <v>0</v>
      </c>
    </row>
    <row r="537" spans="1:6" x14ac:dyDescent="0.2">
      <c r="A537" s="180"/>
      <c r="B537" s="181"/>
      <c r="C537" s="235" t="str">
        <f t="shared" si="32"/>
        <v/>
      </c>
      <c r="D537" s="182">
        <f t="shared" si="33"/>
        <v>0</v>
      </c>
      <c r="E537" s="182">
        <f t="shared" si="34"/>
        <v>0</v>
      </c>
      <c r="F537" s="182">
        <f t="shared" si="35"/>
        <v>0</v>
      </c>
    </row>
    <row r="538" spans="1:6" x14ac:dyDescent="0.2">
      <c r="A538" s="180"/>
      <c r="B538" s="181"/>
      <c r="C538" s="235" t="str">
        <f t="shared" si="32"/>
        <v/>
      </c>
      <c r="D538" s="182">
        <f t="shared" si="33"/>
        <v>0</v>
      </c>
      <c r="E538" s="182">
        <f t="shared" si="34"/>
        <v>0</v>
      </c>
      <c r="F538" s="182">
        <f t="shared" si="35"/>
        <v>0</v>
      </c>
    </row>
    <row r="539" spans="1:6" x14ac:dyDescent="0.2">
      <c r="A539" s="180"/>
      <c r="B539" s="181"/>
      <c r="C539" s="235" t="str">
        <f t="shared" si="32"/>
        <v/>
      </c>
      <c r="D539" s="182">
        <f t="shared" si="33"/>
        <v>0</v>
      </c>
      <c r="E539" s="182">
        <f t="shared" si="34"/>
        <v>0</v>
      </c>
      <c r="F539" s="182">
        <f t="shared" si="35"/>
        <v>0</v>
      </c>
    </row>
    <row r="540" spans="1:6" x14ac:dyDescent="0.2">
      <c r="A540" s="180"/>
      <c r="B540" s="181"/>
      <c r="C540" s="235" t="str">
        <f t="shared" si="32"/>
        <v/>
      </c>
      <c r="D540" s="182">
        <f t="shared" si="33"/>
        <v>0</v>
      </c>
      <c r="E540" s="182">
        <f t="shared" si="34"/>
        <v>0</v>
      </c>
      <c r="F540" s="182">
        <f t="shared" si="35"/>
        <v>0</v>
      </c>
    </row>
    <row r="541" spans="1:6" x14ac:dyDescent="0.2">
      <c r="A541" s="180"/>
      <c r="B541" s="181"/>
      <c r="C541" s="235" t="str">
        <f t="shared" si="32"/>
        <v/>
      </c>
      <c r="D541" s="182">
        <f t="shared" si="33"/>
        <v>0</v>
      </c>
      <c r="E541" s="182">
        <f t="shared" si="34"/>
        <v>0</v>
      </c>
      <c r="F541" s="182">
        <f t="shared" si="35"/>
        <v>0</v>
      </c>
    </row>
    <row r="542" spans="1:6" x14ac:dyDescent="0.2">
      <c r="A542" s="180"/>
      <c r="B542" s="181"/>
      <c r="C542" s="235" t="str">
        <f t="shared" si="32"/>
        <v/>
      </c>
      <c r="D542" s="182">
        <f t="shared" si="33"/>
        <v>0</v>
      </c>
      <c r="E542" s="182">
        <f t="shared" si="34"/>
        <v>0</v>
      </c>
      <c r="F542" s="182">
        <f t="shared" si="35"/>
        <v>0</v>
      </c>
    </row>
    <row r="543" spans="1:6" x14ac:dyDescent="0.2">
      <c r="A543" s="180"/>
      <c r="B543" s="181"/>
      <c r="C543" s="235" t="str">
        <f t="shared" si="32"/>
        <v/>
      </c>
      <c r="D543" s="182">
        <f t="shared" si="33"/>
        <v>0</v>
      </c>
      <c r="E543" s="182">
        <f t="shared" si="34"/>
        <v>0</v>
      </c>
      <c r="F543" s="182">
        <f t="shared" si="35"/>
        <v>0</v>
      </c>
    </row>
    <row r="544" spans="1:6" x14ac:dyDescent="0.2">
      <c r="A544" s="180"/>
      <c r="B544" s="181"/>
      <c r="C544" s="235" t="str">
        <f t="shared" si="32"/>
        <v/>
      </c>
      <c r="D544" s="182">
        <f t="shared" si="33"/>
        <v>0</v>
      </c>
      <c r="E544" s="182">
        <f t="shared" si="34"/>
        <v>0</v>
      </c>
      <c r="F544" s="182">
        <f t="shared" si="35"/>
        <v>0</v>
      </c>
    </row>
    <row r="545" spans="1:6" x14ac:dyDescent="0.2">
      <c r="A545" s="180"/>
      <c r="B545" s="181"/>
      <c r="C545" s="235" t="str">
        <f t="shared" si="32"/>
        <v/>
      </c>
      <c r="D545" s="182">
        <f t="shared" si="33"/>
        <v>0</v>
      </c>
      <c r="E545" s="182">
        <f t="shared" si="34"/>
        <v>0</v>
      </c>
      <c r="F545" s="182">
        <f t="shared" si="35"/>
        <v>0</v>
      </c>
    </row>
    <row r="546" spans="1:6" x14ac:dyDescent="0.2">
      <c r="A546" s="180"/>
      <c r="B546" s="181"/>
      <c r="C546" s="235" t="str">
        <f t="shared" si="32"/>
        <v/>
      </c>
      <c r="D546" s="182">
        <f t="shared" si="33"/>
        <v>0</v>
      </c>
      <c r="E546" s="182">
        <f t="shared" si="34"/>
        <v>0</v>
      </c>
      <c r="F546" s="182">
        <f t="shared" si="35"/>
        <v>0</v>
      </c>
    </row>
    <row r="547" spans="1:6" x14ac:dyDescent="0.2">
      <c r="A547" s="180"/>
      <c r="B547" s="181"/>
      <c r="C547" s="235" t="str">
        <f t="shared" si="32"/>
        <v/>
      </c>
      <c r="D547" s="182">
        <f t="shared" si="33"/>
        <v>0</v>
      </c>
      <c r="E547" s="182">
        <f t="shared" si="34"/>
        <v>0</v>
      </c>
      <c r="F547" s="182">
        <f t="shared" si="35"/>
        <v>0</v>
      </c>
    </row>
    <row r="548" spans="1:6" x14ac:dyDescent="0.2">
      <c r="A548" s="180"/>
      <c r="B548" s="181"/>
      <c r="C548" s="235" t="str">
        <f t="shared" si="32"/>
        <v/>
      </c>
      <c r="D548" s="182">
        <f t="shared" si="33"/>
        <v>0</v>
      </c>
      <c r="E548" s="182">
        <f t="shared" si="34"/>
        <v>0</v>
      </c>
      <c r="F548" s="182">
        <f t="shared" si="35"/>
        <v>0</v>
      </c>
    </row>
    <row r="549" spans="1:6" x14ac:dyDescent="0.2">
      <c r="A549" s="180"/>
      <c r="B549" s="181"/>
      <c r="C549" s="235" t="str">
        <f t="shared" si="32"/>
        <v/>
      </c>
      <c r="D549" s="182">
        <f t="shared" si="33"/>
        <v>0</v>
      </c>
      <c r="E549" s="182">
        <f t="shared" si="34"/>
        <v>0</v>
      </c>
      <c r="F549" s="182">
        <f t="shared" si="35"/>
        <v>0</v>
      </c>
    </row>
    <row r="550" spans="1:6" x14ac:dyDescent="0.2">
      <c r="A550" s="180"/>
      <c r="B550" s="181"/>
      <c r="C550" s="235" t="str">
        <f t="shared" si="32"/>
        <v/>
      </c>
      <c r="D550" s="182">
        <f t="shared" si="33"/>
        <v>0</v>
      </c>
      <c r="E550" s="182">
        <f t="shared" si="34"/>
        <v>0</v>
      </c>
      <c r="F550" s="182">
        <f t="shared" si="35"/>
        <v>0</v>
      </c>
    </row>
    <row r="551" spans="1:6" x14ac:dyDescent="0.2">
      <c r="A551" s="180"/>
      <c r="B551" s="181"/>
      <c r="C551" s="235" t="str">
        <f t="shared" si="32"/>
        <v/>
      </c>
      <c r="D551" s="182">
        <f t="shared" si="33"/>
        <v>0</v>
      </c>
      <c r="E551" s="182">
        <f t="shared" si="34"/>
        <v>0</v>
      </c>
      <c r="F551" s="182">
        <f t="shared" si="35"/>
        <v>0</v>
      </c>
    </row>
    <row r="552" spans="1:6" x14ac:dyDescent="0.2">
      <c r="A552" s="180"/>
      <c r="B552" s="181"/>
      <c r="C552" s="235" t="str">
        <f t="shared" si="32"/>
        <v/>
      </c>
      <c r="D552" s="182">
        <f t="shared" si="33"/>
        <v>0</v>
      </c>
      <c r="E552" s="182">
        <f t="shared" si="34"/>
        <v>0</v>
      </c>
      <c r="F552" s="182">
        <f t="shared" si="35"/>
        <v>0</v>
      </c>
    </row>
    <row r="553" spans="1:6" x14ac:dyDescent="0.2">
      <c r="A553" s="180"/>
      <c r="B553" s="181"/>
      <c r="C553" s="235" t="str">
        <f t="shared" si="32"/>
        <v/>
      </c>
      <c r="D553" s="182">
        <f t="shared" si="33"/>
        <v>0</v>
      </c>
      <c r="E553" s="182">
        <f t="shared" si="34"/>
        <v>0</v>
      </c>
      <c r="F553" s="182">
        <f t="shared" si="35"/>
        <v>0</v>
      </c>
    </row>
    <row r="554" spans="1:6" x14ac:dyDescent="0.2">
      <c r="A554" s="180"/>
      <c r="B554" s="181"/>
      <c r="C554" s="235" t="str">
        <f t="shared" si="32"/>
        <v/>
      </c>
      <c r="D554" s="182">
        <f t="shared" si="33"/>
        <v>0</v>
      </c>
      <c r="E554" s="182">
        <f t="shared" si="34"/>
        <v>0</v>
      </c>
      <c r="F554" s="182">
        <f t="shared" si="35"/>
        <v>0</v>
      </c>
    </row>
    <row r="555" spans="1:6" x14ac:dyDescent="0.2">
      <c r="A555" s="180"/>
      <c r="B555" s="181"/>
      <c r="C555" s="235" t="str">
        <f t="shared" si="32"/>
        <v/>
      </c>
      <c r="D555" s="182">
        <f t="shared" si="33"/>
        <v>0</v>
      </c>
      <c r="E555" s="182">
        <f t="shared" si="34"/>
        <v>0</v>
      </c>
      <c r="F555" s="182">
        <f t="shared" si="35"/>
        <v>0</v>
      </c>
    </row>
    <row r="556" spans="1:6" x14ac:dyDescent="0.2">
      <c r="A556" s="180"/>
      <c r="B556" s="181"/>
      <c r="C556" s="235" t="str">
        <f t="shared" si="32"/>
        <v/>
      </c>
      <c r="D556" s="182">
        <f t="shared" si="33"/>
        <v>0</v>
      </c>
      <c r="E556" s="182">
        <f t="shared" si="34"/>
        <v>0</v>
      </c>
      <c r="F556" s="182">
        <f t="shared" si="35"/>
        <v>0</v>
      </c>
    </row>
    <row r="557" spans="1:6" x14ac:dyDescent="0.2">
      <c r="A557" s="180"/>
      <c r="B557" s="181"/>
      <c r="C557" s="235" t="str">
        <f t="shared" si="32"/>
        <v/>
      </c>
      <c r="D557" s="182">
        <f t="shared" si="33"/>
        <v>0</v>
      </c>
      <c r="E557" s="182">
        <f t="shared" si="34"/>
        <v>0</v>
      </c>
      <c r="F557" s="182">
        <f t="shared" si="35"/>
        <v>0</v>
      </c>
    </row>
    <row r="558" spans="1:6" x14ac:dyDescent="0.2">
      <c r="A558" s="180"/>
      <c r="B558" s="181"/>
      <c r="C558" s="235" t="str">
        <f t="shared" si="32"/>
        <v/>
      </c>
      <c r="D558" s="182">
        <f t="shared" si="33"/>
        <v>0</v>
      </c>
      <c r="E558" s="182">
        <f t="shared" si="34"/>
        <v>0</v>
      </c>
      <c r="F558" s="182">
        <f t="shared" si="35"/>
        <v>0</v>
      </c>
    </row>
    <row r="559" spans="1:6" x14ac:dyDescent="0.2">
      <c r="A559" s="180"/>
      <c r="B559" s="181"/>
      <c r="C559" s="235" t="str">
        <f t="shared" si="32"/>
        <v/>
      </c>
      <c r="D559" s="182">
        <f t="shared" si="33"/>
        <v>0</v>
      </c>
      <c r="E559" s="182">
        <f t="shared" si="34"/>
        <v>0</v>
      </c>
      <c r="F559" s="182">
        <f t="shared" si="35"/>
        <v>0</v>
      </c>
    </row>
    <row r="560" spans="1:6" x14ac:dyDescent="0.2">
      <c r="A560" s="180"/>
      <c r="B560" s="181"/>
      <c r="C560" s="235" t="str">
        <f t="shared" si="32"/>
        <v/>
      </c>
      <c r="D560" s="182">
        <f t="shared" si="33"/>
        <v>0</v>
      </c>
      <c r="E560" s="182">
        <f t="shared" si="34"/>
        <v>0</v>
      </c>
      <c r="F560" s="182">
        <f t="shared" si="35"/>
        <v>0</v>
      </c>
    </row>
    <row r="561" spans="1:6" x14ac:dyDescent="0.2">
      <c r="A561" s="180"/>
      <c r="B561" s="181"/>
      <c r="C561" s="235" t="str">
        <f t="shared" si="32"/>
        <v/>
      </c>
      <c r="D561" s="182">
        <f t="shared" si="33"/>
        <v>0</v>
      </c>
      <c r="E561" s="182">
        <f t="shared" si="34"/>
        <v>0</v>
      </c>
      <c r="F561" s="182">
        <f t="shared" si="35"/>
        <v>0</v>
      </c>
    </row>
    <row r="562" spans="1:6" x14ac:dyDescent="0.2">
      <c r="A562" s="180"/>
      <c r="B562" s="181"/>
      <c r="C562" s="235" t="str">
        <f t="shared" si="32"/>
        <v/>
      </c>
      <c r="D562" s="182">
        <f t="shared" si="33"/>
        <v>0</v>
      </c>
      <c r="E562" s="182">
        <f t="shared" si="34"/>
        <v>0</v>
      </c>
      <c r="F562" s="182">
        <f t="shared" si="35"/>
        <v>0</v>
      </c>
    </row>
    <row r="563" spans="1:6" x14ac:dyDescent="0.2">
      <c r="A563" s="180"/>
      <c r="B563" s="181"/>
      <c r="C563" s="235" t="str">
        <f t="shared" si="32"/>
        <v/>
      </c>
      <c r="D563" s="182">
        <f t="shared" si="33"/>
        <v>0</v>
      </c>
      <c r="E563" s="182">
        <f t="shared" si="34"/>
        <v>0</v>
      </c>
      <c r="F563" s="182">
        <f t="shared" si="35"/>
        <v>0</v>
      </c>
    </row>
    <row r="564" spans="1:6" x14ac:dyDescent="0.2">
      <c r="A564" s="180"/>
      <c r="B564" s="181"/>
      <c r="C564" s="235" t="str">
        <f t="shared" si="32"/>
        <v/>
      </c>
      <c r="D564" s="182">
        <f t="shared" si="33"/>
        <v>0</v>
      </c>
      <c r="E564" s="182">
        <f t="shared" si="34"/>
        <v>0</v>
      </c>
      <c r="F564" s="182">
        <f t="shared" si="35"/>
        <v>0</v>
      </c>
    </row>
    <row r="565" spans="1:6" x14ac:dyDescent="0.2">
      <c r="A565" s="180"/>
      <c r="B565" s="181"/>
      <c r="C565" s="235" t="str">
        <f t="shared" si="32"/>
        <v/>
      </c>
      <c r="D565" s="182">
        <f t="shared" si="33"/>
        <v>0</v>
      </c>
      <c r="E565" s="182">
        <f t="shared" si="34"/>
        <v>0</v>
      </c>
      <c r="F565" s="182">
        <f t="shared" si="35"/>
        <v>0</v>
      </c>
    </row>
    <row r="566" spans="1:6" x14ac:dyDescent="0.2">
      <c r="A566" s="180"/>
      <c r="B566" s="181"/>
      <c r="C566" s="235" t="str">
        <f t="shared" si="32"/>
        <v/>
      </c>
      <c r="D566" s="182">
        <f t="shared" si="33"/>
        <v>0</v>
      </c>
      <c r="E566" s="182">
        <f t="shared" si="34"/>
        <v>0</v>
      </c>
      <c r="F566" s="182">
        <f t="shared" si="35"/>
        <v>0</v>
      </c>
    </row>
    <row r="567" spans="1:6" x14ac:dyDescent="0.2">
      <c r="A567" s="180"/>
      <c r="B567" s="181"/>
      <c r="C567" s="235" t="str">
        <f t="shared" si="32"/>
        <v/>
      </c>
      <c r="D567" s="182">
        <f t="shared" si="33"/>
        <v>0</v>
      </c>
      <c r="E567" s="182">
        <f t="shared" si="34"/>
        <v>0</v>
      </c>
      <c r="F567" s="182">
        <f t="shared" si="35"/>
        <v>0</v>
      </c>
    </row>
    <row r="568" spans="1:6" x14ac:dyDescent="0.2">
      <c r="A568" s="180"/>
      <c r="B568" s="181"/>
      <c r="C568" s="235" t="str">
        <f t="shared" si="32"/>
        <v/>
      </c>
      <c r="D568" s="182">
        <f t="shared" si="33"/>
        <v>0</v>
      </c>
      <c r="E568" s="182">
        <f t="shared" si="34"/>
        <v>0</v>
      </c>
      <c r="F568" s="182">
        <f t="shared" si="35"/>
        <v>0</v>
      </c>
    </row>
    <row r="569" spans="1:6" x14ac:dyDescent="0.2">
      <c r="A569" s="180"/>
      <c r="B569" s="181"/>
      <c r="C569" s="235" t="str">
        <f t="shared" si="32"/>
        <v/>
      </c>
      <c r="D569" s="182">
        <f t="shared" si="33"/>
        <v>0</v>
      </c>
      <c r="E569" s="182">
        <f t="shared" si="34"/>
        <v>0</v>
      </c>
      <c r="F569" s="182">
        <f t="shared" si="35"/>
        <v>0</v>
      </c>
    </row>
    <row r="570" spans="1:6" x14ac:dyDescent="0.2">
      <c r="A570" s="180"/>
      <c r="B570" s="181"/>
      <c r="C570" s="235" t="str">
        <f t="shared" si="32"/>
        <v/>
      </c>
      <c r="D570" s="182">
        <f t="shared" si="33"/>
        <v>0</v>
      </c>
      <c r="E570" s="182">
        <f t="shared" si="34"/>
        <v>0</v>
      </c>
      <c r="F570" s="182">
        <f t="shared" si="35"/>
        <v>0</v>
      </c>
    </row>
    <row r="571" spans="1:6" x14ac:dyDescent="0.2">
      <c r="A571" s="180"/>
      <c r="B571" s="181"/>
      <c r="C571" s="235" t="str">
        <f t="shared" si="32"/>
        <v/>
      </c>
      <c r="D571" s="182">
        <f t="shared" si="33"/>
        <v>0</v>
      </c>
      <c r="E571" s="182">
        <f t="shared" si="34"/>
        <v>0</v>
      </c>
      <c r="F571" s="182">
        <f t="shared" si="35"/>
        <v>0</v>
      </c>
    </row>
    <row r="572" spans="1:6" x14ac:dyDescent="0.2">
      <c r="A572" s="180"/>
      <c r="B572" s="181"/>
      <c r="C572" s="235" t="str">
        <f t="shared" si="32"/>
        <v/>
      </c>
      <c r="D572" s="182">
        <f t="shared" si="33"/>
        <v>0</v>
      </c>
      <c r="E572" s="182">
        <f t="shared" si="34"/>
        <v>0</v>
      </c>
      <c r="F572" s="182">
        <f t="shared" si="35"/>
        <v>0</v>
      </c>
    </row>
    <row r="573" spans="1:6" x14ac:dyDescent="0.2">
      <c r="A573" s="180"/>
      <c r="B573" s="181"/>
      <c r="C573" s="235" t="str">
        <f t="shared" si="32"/>
        <v/>
      </c>
      <c r="D573" s="182">
        <f t="shared" si="33"/>
        <v>0</v>
      </c>
      <c r="E573" s="182">
        <f t="shared" si="34"/>
        <v>0</v>
      </c>
      <c r="F573" s="182">
        <f t="shared" si="35"/>
        <v>0</v>
      </c>
    </row>
    <row r="574" spans="1:6" x14ac:dyDescent="0.2">
      <c r="A574" s="180"/>
      <c r="B574" s="181"/>
      <c r="C574" s="235" t="str">
        <f t="shared" si="32"/>
        <v/>
      </c>
      <c r="D574" s="182">
        <f t="shared" si="33"/>
        <v>0</v>
      </c>
      <c r="E574" s="182">
        <f t="shared" si="34"/>
        <v>0</v>
      </c>
      <c r="F574" s="182">
        <f t="shared" si="35"/>
        <v>0</v>
      </c>
    </row>
    <row r="575" spans="1:6" x14ac:dyDescent="0.2">
      <c r="A575" s="180"/>
      <c r="B575" s="181"/>
      <c r="C575" s="235" t="str">
        <f t="shared" si="32"/>
        <v/>
      </c>
      <c r="D575" s="182">
        <f t="shared" si="33"/>
        <v>0</v>
      </c>
      <c r="E575" s="182">
        <f t="shared" si="34"/>
        <v>0</v>
      </c>
      <c r="F575" s="182">
        <f t="shared" si="35"/>
        <v>0</v>
      </c>
    </row>
    <row r="576" spans="1:6" x14ac:dyDescent="0.2">
      <c r="A576" s="180"/>
      <c r="B576" s="181"/>
      <c r="C576" s="235" t="str">
        <f t="shared" si="32"/>
        <v/>
      </c>
      <c r="D576" s="182">
        <f t="shared" si="33"/>
        <v>0</v>
      </c>
      <c r="E576" s="182">
        <f t="shared" si="34"/>
        <v>0</v>
      </c>
      <c r="F576" s="182">
        <f t="shared" si="35"/>
        <v>0</v>
      </c>
    </row>
    <row r="577" spans="1:6" x14ac:dyDescent="0.2">
      <c r="A577" s="180"/>
      <c r="B577" s="181"/>
      <c r="C577" s="235" t="str">
        <f t="shared" si="32"/>
        <v/>
      </c>
      <c r="D577" s="182">
        <f t="shared" si="33"/>
        <v>0</v>
      </c>
      <c r="E577" s="182">
        <f t="shared" si="34"/>
        <v>0</v>
      </c>
      <c r="F577" s="182">
        <f t="shared" si="35"/>
        <v>0</v>
      </c>
    </row>
    <row r="578" spans="1:6" x14ac:dyDescent="0.2">
      <c r="A578" s="180"/>
      <c r="B578" s="181"/>
      <c r="C578" s="235" t="str">
        <f t="shared" si="32"/>
        <v/>
      </c>
      <c r="D578" s="182">
        <f t="shared" si="33"/>
        <v>0</v>
      </c>
      <c r="E578" s="182">
        <f t="shared" si="34"/>
        <v>0</v>
      </c>
      <c r="F578" s="182">
        <f t="shared" si="35"/>
        <v>0</v>
      </c>
    </row>
    <row r="579" spans="1:6" x14ac:dyDescent="0.2">
      <c r="A579" s="180"/>
      <c r="B579" s="181"/>
      <c r="C579" s="235" t="str">
        <f t="shared" si="32"/>
        <v/>
      </c>
      <c r="D579" s="182">
        <f t="shared" si="33"/>
        <v>0</v>
      </c>
      <c r="E579" s="182">
        <f t="shared" si="34"/>
        <v>0</v>
      </c>
      <c r="F579" s="182">
        <f t="shared" si="35"/>
        <v>0</v>
      </c>
    </row>
    <row r="580" spans="1:6" x14ac:dyDescent="0.2">
      <c r="A580" s="180"/>
      <c r="B580" s="181"/>
      <c r="C580" s="235" t="str">
        <f t="shared" si="32"/>
        <v/>
      </c>
      <c r="D580" s="182">
        <f t="shared" si="33"/>
        <v>0</v>
      </c>
      <c r="E580" s="182">
        <f t="shared" si="34"/>
        <v>0</v>
      </c>
      <c r="F580" s="182">
        <f t="shared" si="35"/>
        <v>0</v>
      </c>
    </row>
    <row r="581" spans="1:6" x14ac:dyDescent="0.2">
      <c r="A581" s="180"/>
      <c r="B581" s="181"/>
      <c r="C581" s="235" t="str">
        <f t="shared" si="32"/>
        <v/>
      </c>
      <c r="D581" s="182">
        <f t="shared" si="33"/>
        <v>0</v>
      </c>
      <c r="E581" s="182">
        <f t="shared" si="34"/>
        <v>0</v>
      </c>
      <c r="F581" s="182">
        <f t="shared" si="35"/>
        <v>0</v>
      </c>
    </row>
    <row r="582" spans="1:6" x14ac:dyDescent="0.2">
      <c r="A582" s="180"/>
      <c r="B582" s="181"/>
      <c r="C582" s="235" t="str">
        <f t="shared" si="32"/>
        <v/>
      </c>
      <c r="D582" s="182">
        <f t="shared" si="33"/>
        <v>0</v>
      </c>
      <c r="E582" s="182">
        <f t="shared" si="34"/>
        <v>0</v>
      </c>
      <c r="F582" s="182">
        <f t="shared" si="35"/>
        <v>0</v>
      </c>
    </row>
    <row r="583" spans="1:6" x14ac:dyDescent="0.2">
      <c r="A583" s="180"/>
      <c r="B583" s="181"/>
      <c r="C583" s="235" t="str">
        <f t="shared" si="32"/>
        <v/>
      </c>
      <c r="D583" s="182">
        <f t="shared" si="33"/>
        <v>0</v>
      </c>
      <c r="E583" s="182">
        <f t="shared" si="34"/>
        <v>0</v>
      </c>
      <c r="F583" s="182">
        <f t="shared" si="35"/>
        <v>0</v>
      </c>
    </row>
    <row r="584" spans="1:6" x14ac:dyDescent="0.2">
      <c r="A584" s="180"/>
      <c r="B584" s="181"/>
      <c r="C584" s="235" t="str">
        <f t="shared" ref="C584:C647" si="36">IF(F584=1," District,","")&amp;IF(OR(D584=1,E584=1)," Line Incomplete","")</f>
        <v/>
      </c>
      <c r="D584" s="182">
        <f t="shared" ref="D584:D647" si="37">IF(A584="",0,IF(OR(B584=""),1,0))</f>
        <v>0</v>
      </c>
      <c r="E584" s="182">
        <f t="shared" ref="E584:E647" si="38">IF(B584="",0,IF(OR(A584=""),1,0))</f>
        <v>0</v>
      </c>
      <c r="F584" s="182">
        <f t="shared" ref="F584:F647" si="39">IF(B584="",0,IF(ISNA((MATCH(B584,H:H,0))),1,0))</f>
        <v>0</v>
      </c>
    </row>
    <row r="585" spans="1:6" x14ac:dyDescent="0.2">
      <c r="A585" s="180"/>
      <c r="B585" s="181"/>
      <c r="C585" s="235" t="str">
        <f t="shared" si="36"/>
        <v/>
      </c>
      <c r="D585" s="182">
        <f t="shared" si="37"/>
        <v>0</v>
      </c>
      <c r="E585" s="182">
        <f t="shared" si="38"/>
        <v>0</v>
      </c>
      <c r="F585" s="182">
        <f t="shared" si="39"/>
        <v>0</v>
      </c>
    </row>
    <row r="586" spans="1:6" x14ac:dyDescent="0.2">
      <c r="A586" s="180"/>
      <c r="B586" s="181"/>
      <c r="C586" s="235" t="str">
        <f t="shared" si="36"/>
        <v/>
      </c>
      <c r="D586" s="182">
        <f t="shared" si="37"/>
        <v>0</v>
      </c>
      <c r="E586" s="182">
        <f t="shared" si="38"/>
        <v>0</v>
      </c>
      <c r="F586" s="182">
        <f t="shared" si="39"/>
        <v>0</v>
      </c>
    </row>
    <row r="587" spans="1:6" x14ac:dyDescent="0.2">
      <c r="A587" s="180"/>
      <c r="B587" s="181"/>
      <c r="C587" s="235" t="str">
        <f t="shared" si="36"/>
        <v/>
      </c>
      <c r="D587" s="182">
        <f t="shared" si="37"/>
        <v>0</v>
      </c>
      <c r="E587" s="182">
        <f t="shared" si="38"/>
        <v>0</v>
      </c>
      <c r="F587" s="182">
        <f t="shared" si="39"/>
        <v>0</v>
      </c>
    </row>
    <row r="588" spans="1:6" x14ac:dyDescent="0.2">
      <c r="A588" s="180"/>
      <c r="B588" s="181"/>
      <c r="C588" s="235" t="str">
        <f t="shared" si="36"/>
        <v/>
      </c>
      <c r="D588" s="182">
        <f t="shared" si="37"/>
        <v>0</v>
      </c>
      <c r="E588" s="182">
        <f t="shared" si="38"/>
        <v>0</v>
      </c>
      <c r="F588" s="182">
        <f t="shared" si="39"/>
        <v>0</v>
      </c>
    </row>
    <row r="589" spans="1:6" x14ac:dyDescent="0.2">
      <c r="A589" s="180"/>
      <c r="B589" s="181"/>
      <c r="C589" s="235" t="str">
        <f t="shared" si="36"/>
        <v/>
      </c>
      <c r="D589" s="182">
        <f t="shared" si="37"/>
        <v>0</v>
      </c>
      <c r="E589" s="182">
        <f t="shared" si="38"/>
        <v>0</v>
      </c>
      <c r="F589" s="182">
        <f t="shared" si="39"/>
        <v>0</v>
      </c>
    </row>
    <row r="590" spans="1:6" x14ac:dyDescent="0.2">
      <c r="A590" s="180"/>
      <c r="B590" s="181"/>
      <c r="C590" s="235" t="str">
        <f t="shared" si="36"/>
        <v/>
      </c>
      <c r="D590" s="182">
        <f t="shared" si="37"/>
        <v>0</v>
      </c>
      <c r="E590" s="182">
        <f t="shared" si="38"/>
        <v>0</v>
      </c>
      <c r="F590" s="182">
        <f t="shared" si="39"/>
        <v>0</v>
      </c>
    </row>
    <row r="591" spans="1:6" x14ac:dyDescent="0.2">
      <c r="A591" s="180"/>
      <c r="B591" s="181"/>
      <c r="C591" s="235" t="str">
        <f t="shared" si="36"/>
        <v/>
      </c>
      <c r="D591" s="182">
        <f t="shared" si="37"/>
        <v>0</v>
      </c>
      <c r="E591" s="182">
        <f t="shared" si="38"/>
        <v>0</v>
      </c>
      <c r="F591" s="182">
        <f t="shared" si="39"/>
        <v>0</v>
      </c>
    </row>
    <row r="592" spans="1:6" x14ac:dyDescent="0.2">
      <c r="A592" s="180"/>
      <c r="B592" s="181"/>
      <c r="C592" s="235" t="str">
        <f t="shared" si="36"/>
        <v/>
      </c>
      <c r="D592" s="182">
        <f t="shared" si="37"/>
        <v>0</v>
      </c>
      <c r="E592" s="182">
        <f t="shared" si="38"/>
        <v>0</v>
      </c>
      <c r="F592" s="182">
        <f t="shared" si="39"/>
        <v>0</v>
      </c>
    </row>
    <row r="593" spans="1:6" x14ac:dyDescent="0.2">
      <c r="A593" s="180"/>
      <c r="B593" s="181"/>
      <c r="C593" s="235" t="str">
        <f t="shared" si="36"/>
        <v/>
      </c>
      <c r="D593" s="182">
        <f t="shared" si="37"/>
        <v>0</v>
      </c>
      <c r="E593" s="182">
        <f t="shared" si="38"/>
        <v>0</v>
      </c>
      <c r="F593" s="182">
        <f t="shared" si="39"/>
        <v>0</v>
      </c>
    </row>
    <row r="594" spans="1:6" x14ac:dyDescent="0.2">
      <c r="A594" s="180"/>
      <c r="B594" s="181"/>
      <c r="C594" s="235" t="str">
        <f t="shared" si="36"/>
        <v/>
      </c>
      <c r="D594" s="182">
        <f t="shared" si="37"/>
        <v>0</v>
      </c>
      <c r="E594" s="182">
        <f t="shared" si="38"/>
        <v>0</v>
      </c>
      <c r="F594" s="182">
        <f t="shared" si="39"/>
        <v>0</v>
      </c>
    </row>
    <row r="595" spans="1:6" x14ac:dyDescent="0.2">
      <c r="A595" s="180"/>
      <c r="B595" s="181"/>
      <c r="C595" s="235" t="str">
        <f t="shared" si="36"/>
        <v/>
      </c>
      <c r="D595" s="182">
        <f t="shared" si="37"/>
        <v>0</v>
      </c>
      <c r="E595" s="182">
        <f t="shared" si="38"/>
        <v>0</v>
      </c>
      <c r="F595" s="182">
        <f t="shared" si="39"/>
        <v>0</v>
      </c>
    </row>
    <row r="596" spans="1:6" x14ac:dyDescent="0.2">
      <c r="A596" s="180"/>
      <c r="B596" s="181"/>
      <c r="C596" s="235" t="str">
        <f t="shared" si="36"/>
        <v/>
      </c>
      <c r="D596" s="182">
        <f t="shared" si="37"/>
        <v>0</v>
      </c>
      <c r="E596" s="182">
        <f t="shared" si="38"/>
        <v>0</v>
      </c>
      <c r="F596" s="182">
        <f t="shared" si="39"/>
        <v>0</v>
      </c>
    </row>
    <row r="597" spans="1:6" x14ac:dyDescent="0.2">
      <c r="A597" s="180"/>
      <c r="B597" s="181"/>
      <c r="C597" s="235" t="str">
        <f t="shared" si="36"/>
        <v/>
      </c>
      <c r="D597" s="182">
        <f t="shared" si="37"/>
        <v>0</v>
      </c>
      <c r="E597" s="182">
        <f t="shared" si="38"/>
        <v>0</v>
      </c>
      <c r="F597" s="182">
        <f t="shared" si="39"/>
        <v>0</v>
      </c>
    </row>
    <row r="598" spans="1:6" x14ac:dyDescent="0.2">
      <c r="A598" s="180"/>
      <c r="B598" s="181"/>
      <c r="C598" s="235" t="str">
        <f t="shared" si="36"/>
        <v/>
      </c>
      <c r="D598" s="182">
        <f t="shared" si="37"/>
        <v>0</v>
      </c>
      <c r="E598" s="182">
        <f t="shared" si="38"/>
        <v>0</v>
      </c>
      <c r="F598" s="182">
        <f t="shared" si="39"/>
        <v>0</v>
      </c>
    </row>
    <row r="599" spans="1:6" x14ac:dyDescent="0.2">
      <c r="A599" s="180"/>
      <c r="B599" s="181"/>
      <c r="C599" s="235" t="str">
        <f t="shared" si="36"/>
        <v/>
      </c>
      <c r="D599" s="182">
        <f t="shared" si="37"/>
        <v>0</v>
      </c>
      <c r="E599" s="182">
        <f t="shared" si="38"/>
        <v>0</v>
      </c>
      <c r="F599" s="182">
        <f t="shared" si="39"/>
        <v>0</v>
      </c>
    </row>
    <row r="600" spans="1:6" x14ac:dyDescent="0.2">
      <c r="A600" s="180"/>
      <c r="B600" s="181"/>
      <c r="C600" s="235" t="str">
        <f t="shared" si="36"/>
        <v/>
      </c>
      <c r="D600" s="182">
        <f t="shared" si="37"/>
        <v>0</v>
      </c>
      <c r="E600" s="182">
        <f t="shared" si="38"/>
        <v>0</v>
      </c>
      <c r="F600" s="182">
        <f t="shared" si="39"/>
        <v>0</v>
      </c>
    </row>
    <row r="601" spans="1:6" x14ac:dyDescent="0.2">
      <c r="A601" s="180"/>
      <c r="B601" s="181"/>
      <c r="C601" s="235" t="str">
        <f t="shared" si="36"/>
        <v/>
      </c>
      <c r="D601" s="182">
        <f t="shared" si="37"/>
        <v>0</v>
      </c>
      <c r="E601" s="182">
        <f t="shared" si="38"/>
        <v>0</v>
      </c>
      <c r="F601" s="182">
        <f t="shared" si="39"/>
        <v>0</v>
      </c>
    </row>
    <row r="602" spans="1:6" x14ac:dyDescent="0.2">
      <c r="A602" s="180"/>
      <c r="B602" s="181"/>
      <c r="C602" s="235" t="str">
        <f t="shared" si="36"/>
        <v/>
      </c>
      <c r="D602" s="182">
        <f t="shared" si="37"/>
        <v>0</v>
      </c>
      <c r="E602" s="182">
        <f t="shared" si="38"/>
        <v>0</v>
      </c>
      <c r="F602" s="182">
        <f t="shared" si="39"/>
        <v>0</v>
      </c>
    </row>
    <row r="603" spans="1:6" x14ac:dyDescent="0.2">
      <c r="A603" s="180"/>
      <c r="B603" s="181"/>
      <c r="C603" s="235" t="str">
        <f t="shared" si="36"/>
        <v/>
      </c>
      <c r="D603" s="182">
        <f t="shared" si="37"/>
        <v>0</v>
      </c>
      <c r="E603" s="182">
        <f t="shared" si="38"/>
        <v>0</v>
      </c>
      <c r="F603" s="182">
        <f t="shared" si="39"/>
        <v>0</v>
      </c>
    </row>
    <row r="604" spans="1:6" x14ac:dyDescent="0.2">
      <c r="A604" s="180"/>
      <c r="B604" s="181"/>
      <c r="C604" s="235" t="str">
        <f t="shared" si="36"/>
        <v/>
      </c>
      <c r="D604" s="182">
        <f t="shared" si="37"/>
        <v>0</v>
      </c>
      <c r="E604" s="182">
        <f t="shared" si="38"/>
        <v>0</v>
      </c>
      <c r="F604" s="182">
        <f t="shared" si="39"/>
        <v>0</v>
      </c>
    </row>
    <row r="605" spans="1:6" x14ac:dyDescent="0.2">
      <c r="A605" s="180"/>
      <c r="B605" s="181"/>
      <c r="C605" s="235" t="str">
        <f t="shared" si="36"/>
        <v/>
      </c>
      <c r="D605" s="182">
        <f t="shared" si="37"/>
        <v>0</v>
      </c>
      <c r="E605" s="182">
        <f t="shared" si="38"/>
        <v>0</v>
      </c>
      <c r="F605" s="182">
        <f t="shared" si="39"/>
        <v>0</v>
      </c>
    </row>
    <row r="606" spans="1:6" x14ac:dyDescent="0.2">
      <c r="A606" s="180"/>
      <c r="B606" s="181"/>
      <c r="C606" s="235" t="str">
        <f t="shared" si="36"/>
        <v/>
      </c>
      <c r="D606" s="182">
        <f t="shared" si="37"/>
        <v>0</v>
      </c>
      <c r="E606" s="182">
        <f t="shared" si="38"/>
        <v>0</v>
      </c>
      <c r="F606" s="182">
        <f t="shared" si="39"/>
        <v>0</v>
      </c>
    </row>
    <row r="607" spans="1:6" x14ac:dyDescent="0.2">
      <c r="A607" s="180"/>
      <c r="B607" s="181"/>
      <c r="C607" s="235" t="str">
        <f t="shared" si="36"/>
        <v/>
      </c>
      <c r="D607" s="182">
        <f t="shared" si="37"/>
        <v>0</v>
      </c>
      <c r="E607" s="182">
        <f t="shared" si="38"/>
        <v>0</v>
      </c>
      <c r="F607" s="182">
        <f t="shared" si="39"/>
        <v>0</v>
      </c>
    </row>
    <row r="608" spans="1:6" x14ac:dyDescent="0.2">
      <c r="A608" s="180"/>
      <c r="B608" s="181"/>
      <c r="C608" s="235" t="str">
        <f t="shared" si="36"/>
        <v/>
      </c>
      <c r="D608" s="182">
        <f t="shared" si="37"/>
        <v>0</v>
      </c>
      <c r="E608" s="182">
        <f t="shared" si="38"/>
        <v>0</v>
      </c>
      <c r="F608" s="182">
        <f t="shared" si="39"/>
        <v>0</v>
      </c>
    </row>
    <row r="609" spans="1:6" x14ac:dyDescent="0.2">
      <c r="A609" s="180"/>
      <c r="B609" s="181"/>
      <c r="C609" s="235" t="str">
        <f t="shared" si="36"/>
        <v/>
      </c>
      <c r="D609" s="182">
        <f t="shared" si="37"/>
        <v>0</v>
      </c>
      <c r="E609" s="182">
        <f t="shared" si="38"/>
        <v>0</v>
      </c>
      <c r="F609" s="182">
        <f t="shared" si="39"/>
        <v>0</v>
      </c>
    </row>
    <row r="610" spans="1:6" x14ac:dyDescent="0.2">
      <c r="A610" s="180"/>
      <c r="B610" s="181"/>
      <c r="C610" s="235" t="str">
        <f t="shared" si="36"/>
        <v/>
      </c>
      <c r="D610" s="182">
        <f t="shared" si="37"/>
        <v>0</v>
      </c>
      <c r="E610" s="182">
        <f t="shared" si="38"/>
        <v>0</v>
      </c>
      <c r="F610" s="182">
        <f t="shared" si="39"/>
        <v>0</v>
      </c>
    </row>
    <row r="611" spans="1:6" x14ac:dyDescent="0.2">
      <c r="A611" s="180"/>
      <c r="B611" s="181"/>
      <c r="C611" s="235" t="str">
        <f t="shared" si="36"/>
        <v/>
      </c>
      <c r="D611" s="182">
        <f t="shared" si="37"/>
        <v>0</v>
      </c>
      <c r="E611" s="182">
        <f t="shared" si="38"/>
        <v>0</v>
      </c>
      <c r="F611" s="182">
        <f t="shared" si="39"/>
        <v>0</v>
      </c>
    </row>
    <row r="612" spans="1:6" x14ac:dyDescent="0.2">
      <c r="A612" s="180"/>
      <c r="B612" s="181"/>
      <c r="C612" s="235" t="str">
        <f t="shared" si="36"/>
        <v/>
      </c>
      <c r="D612" s="182">
        <f t="shared" si="37"/>
        <v>0</v>
      </c>
      <c r="E612" s="182">
        <f t="shared" si="38"/>
        <v>0</v>
      </c>
      <c r="F612" s="182">
        <f t="shared" si="39"/>
        <v>0</v>
      </c>
    </row>
    <row r="613" spans="1:6" x14ac:dyDescent="0.2">
      <c r="A613" s="180"/>
      <c r="B613" s="181"/>
      <c r="C613" s="235" t="str">
        <f t="shared" si="36"/>
        <v/>
      </c>
      <c r="D613" s="182">
        <f t="shared" si="37"/>
        <v>0</v>
      </c>
      <c r="E613" s="182">
        <f t="shared" si="38"/>
        <v>0</v>
      </c>
      <c r="F613" s="182">
        <f t="shared" si="39"/>
        <v>0</v>
      </c>
    </row>
    <row r="614" spans="1:6" x14ac:dyDescent="0.2">
      <c r="A614" s="180"/>
      <c r="B614" s="181"/>
      <c r="C614" s="235" t="str">
        <f t="shared" si="36"/>
        <v/>
      </c>
      <c r="D614" s="182">
        <f t="shared" si="37"/>
        <v>0</v>
      </c>
      <c r="E614" s="182">
        <f t="shared" si="38"/>
        <v>0</v>
      </c>
      <c r="F614" s="182">
        <f t="shared" si="39"/>
        <v>0</v>
      </c>
    </row>
    <row r="615" spans="1:6" x14ac:dyDescent="0.2">
      <c r="A615" s="180"/>
      <c r="B615" s="181"/>
      <c r="C615" s="235" t="str">
        <f t="shared" si="36"/>
        <v/>
      </c>
      <c r="D615" s="182">
        <f t="shared" si="37"/>
        <v>0</v>
      </c>
      <c r="E615" s="182">
        <f t="shared" si="38"/>
        <v>0</v>
      </c>
      <c r="F615" s="182">
        <f t="shared" si="39"/>
        <v>0</v>
      </c>
    </row>
    <row r="616" spans="1:6" x14ac:dyDescent="0.2">
      <c r="A616" s="180"/>
      <c r="B616" s="181"/>
      <c r="C616" s="235" t="str">
        <f t="shared" si="36"/>
        <v/>
      </c>
      <c r="D616" s="182">
        <f t="shared" si="37"/>
        <v>0</v>
      </c>
      <c r="E616" s="182">
        <f t="shared" si="38"/>
        <v>0</v>
      </c>
      <c r="F616" s="182">
        <f t="shared" si="39"/>
        <v>0</v>
      </c>
    </row>
    <row r="617" spans="1:6" x14ac:dyDescent="0.2">
      <c r="A617" s="180"/>
      <c r="B617" s="181"/>
      <c r="C617" s="235" t="str">
        <f t="shared" si="36"/>
        <v/>
      </c>
      <c r="D617" s="182">
        <f t="shared" si="37"/>
        <v>0</v>
      </c>
      <c r="E617" s="182">
        <f t="shared" si="38"/>
        <v>0</v>
      </c>
      <c r="F617" s="182">
        <f t="shared" si="39"/>
        <v>0</v>
      </c>
    </row>
    <row r="618" spans="1:6" x14ac:dyDescent="0.2">
      <c r="A618" s="180"/>
      <c r="B618" s="181"/>
      <c r="C618" s="235" t="str">
        <f t="shared" si="36"/>
        <v/>
      </c>
      <c r="D618" s="182">
        <f t="shared" si="37"/>
        <v>0</v>
      </c>
      <c r="E618" s="182">
        <f t="shared" si="38"/>
        <v>0</v>
      </c>
      <c r="F618" s="182">
        <f t="shared" si="39"/>
        <v>0</v>
      </c>
    </row>
    <row r="619" spans="1:6" x14ac:dyDescent="0.2">
      <c r="A619" s="180"/>
      <c r="B619" s="181"/>
      <c r="C619" s="235" t="str">
        <f t="shared" si="36"/>
        <v/>
      </c>
      <c r="D619" s="182">
        <f t="shared" si="37"/>
        <v>0</v>
      </c>
      <c r="E619" s="182">
        <f t="shared" si="38"/>
        <v>0</v>
      </c>
      <c r="F619" s="182">
        <f t="shared" si="39"/>
        <v>0</v>
      </c>
    </row>
    <row r="620" spans="1:6" x14ac:dyDescent="0.2">
      <c r="A620" s="180"/>
      <c r="B620" s="181"/>
      <c r="C620" s="235" t="str">
        <f t="shared" si="36"/>
        <v/>
      </c>
      <c r="D620" s="182">
        <f t="shared" si="37"/>
        <v>0</v>
      </c>
      <c r="E620" s="182">
        <f t="shared" si="38"/>
        <v>0</v>
      </c>
      <c r="F620" s="182">
        <f t="shared" si="39"/>
        <v>0</v>
      </c>
    </row>
    <row r="621" spans="1:6" x14ac:dyDescent="0.2">
      <c r="A621" s="180"/>
      <c r="B621" s="181"/>
      <c r="C621" s="235" t="str">
        <f t="shared" si="36"/>
        <v/>
      </c>
      <c r="D621" s="182">
        <f t="shared" si="37"/>
        <v>0</v>
      </c>
      <c r="E621" s="182">
        <f t="shared" si="38"/>
        <v>0</v>
      </c>
      <c r="F621" s="182">
        <f t="shared" si="39"/>
        <v>0</v>
      </c>
    </row>
    <row r="622" spans="1:6" x14ac:dyDescent="0.2">
      <c r="A622" s="180"/>
      <c r="B622" s="181"/>
      <c r="C622" s="235" t="str">
        <f t="shared" si="36"/>
        <v/>
      </c>
      <c r="D622" s="182">
        <f t="shared" si="37"/>
        <v>0</v>
      </c>
      <c r="E622" s="182">
        <f t="shared" si="38"/>
        <v>0</v>
      </c>
      <c r="F622" s="182">
        <f t="shared" si="39"/>
        <v>0</v>
      </c>
    </row>
    <row r="623" spans="1:6" x14ac:dyDescent="0.2">
      <c r="A623" s="180"/>
      <c r="B623" s="181"/>
      <c r="C623" s="235" t="str">
        <f t="shared" si="36"/>
        <v/>
      </c>
      <c r="D623" s="182">
        <f t="shared" si="37"/>
        <v>0</v>
      </c>
      <c r="E623" s="182">
        <f t="shared" si="38"/>
        <v>0</v>
      </c>
      <c r="F623" s="182">
        <f t="shared" si="39"/>
        <v>0</v>
      </c>
    </row>
    <row r="624" spans="1:6" x14ac:dyDescent="0.2">
      <c r="A624" s="180"/>
      <c r="B624" s="181"/>
      <c r="C624" s="235" t="str">
        <f t="shared" si="36"/>
        <v/>
      </c>
      <c r="D624" s="182">
        <f t="shared" si="37"/>
        <v>0</v>
      </c>
      <c r="E624" s="182">
        <f t="shared" si="38"/>
        <v>0</v>
      </c>
      <c r="F624" s="182">
        <f t="shared" si="39"/>
        <v>0</v>
      </c>
    </row>
    <row r="625" spans="1:6" x14ac:dyDescent="0.2">
      <c r="A625" s="180"/>
      <c r="B625" s="181"/>
      <c r="C625" s="235" t="str">
        <f t="shared" si="36"/>
        <v/>
      </c>
      <c r="D625" s="182">
        <f t="shared" si="37"/>
        <v>0</v>
      </c>
      <c r="E625" s="182">
        <f t="shared" si="38"/>
        <v>0</v>
      </c>
      <c r="F625" s="182">
        <f t="shared" si="39"/>
        <v>0</v>
      </c>
    </row>
    <row r="626" spans="1:6" x14ac:dyDescent="0.2">
      <c r="A626" s="180"/>
      <c r="B626" s="181"/>
      <c r="C626" s="235" t="str">
        <f t="shared" si="36"/>
        <v/>
      </c>
      <c r="D626" s="182">
        <f t="shared" si="37"/>
        <v>0</v>
      </c>
      <c r="E626" s="182">
        <f t="shared" si="38"/>
        <v>0</v>
      </c>
      <c r="F626" s="182">
        <f t="shared" si="39"/>
        <v>0</v>
      </c>
    </row>
    <row r="627" spans="1:6" x14ac:dyDescent="0.2">
      <c r="A627" s="180"/>
      <c r="B627" s="181"/>
      <c r="C627" s="235" t="str">
        <f t="shared" si="36"/>
        <v/>
      </c>
      <c r="D627" s="182">
        <f t="shared" si="37"/>
        <v>0</v>
      </c>
      <c r="E627" s="182">
        <f t="shared" si="38"/>
        <v>0</v>
      </c>
      <c r="F627" s="182">
        <f t="shared" si="39"/>
        <v>0</v>
      </c>
    </row>
    <row r="628" spans="1:6" x14ac:dyDescent="0.2">
      <c r="A628" s="180"/>
      <c r="B628" s="181"/>
      <c r="C628" s="235" t="str">
        <f t="shared" si="36"/>
        <v/>
      </c>
      <c r="D628" s="182">
        <f t="shared" si="37"/>
        <v>0</v>
      </c>
      <c r="E628" s="182">
        <f t="shared" si="38"/>
        <v>0</v>
      </c>
      <c r="F628" s="182">
        <f t="shared" si="39"/>
        <v>0</v>
      </c>
    </row>
    <row r="629" spans="1:6" x14ac:dyDescent="0.2">
      <c r="A629" s="180"/>
      <c r="B629" s="181"/>
      <c r="C629" s="235" t="str">
        <f t="shared" si="36"/>
        <v/>
      </c>
      <c r="D629" s="182">
        <f t="shared" si="37"/>
        <v>0</v>
      </c>
      <c r="E629" s="182">
        <f t="shared" si="38"/>
        <v>0</v>
      </c>
      <c r="F629" s="182">
        <f t="shared" si="39"/>
        <v>0</v>
      </c>
    </row>
    <row r="630" spans="1:6" x14ac:dyDescent="0.2">
      <c r="A630" s="180"/>
      <c r="B630" s="181"/>
      <c r="C630" s="235" t="str">
        <f t="shared" si="36"/>
        <v/>
      </c>
      <c r="D630" s="182">
        <f t="shared" si="37"/>
        <v>0</v>
      </c>
      <c r="E630" s="182">
        <f t="shared" si="38"/>
        <v>0</v>
      </c>
      <c r="F630" s="182">
        <f t="shared" si="39"/>
        <v>0</v>
      </c>
    </row>
    <row r="631" spans="1:6" x14ac:dyDescent="0.2">
      <c r="A631" s="180"/>
      <c r="B631" s="181"/>
      <c r="C631" s="235" t="str">
        <f t="shared" si="36"/>
        <v/>
      </c>
      <c r="D631" s="182">
        <f t="shared" si="37"/>
        <v>0</v>
      </c>
      <c r="E631" s="182">
        <f t="shared" si="38"/>
        <v>0</v>
      </c>
      <c r="F631" s="182">
        <f t="shared" si="39"/>
        <v>0</v>
      </c>
    </row>
    <row r="632" spans="1:6" x14ac:dyDescent="0.2">
      <c r="A632" s="180"/>
      <c r="B632" s="181"/>
      <c r="C632" s="235" t="str">
        <f t="shared" si="36"/>
        <v/>
      </c>
      <c r="D632" s="182">
        <f t="shared" si="37"/>
        <v>0</v>
      </c>
      <c r="E632" s="182">
        <f t="shared" si="38"/>
        <v>0</v>
      </c>
      <c r="F632" s="182">
        <f t="shared" si="39"/>
        <v>0</v>
      </c>
    </row>
    <row r="633" spans="1:6" x14ac:dyDescent="0.2">
      <c r="A633" s="180"/>
      <c r="B633" s="181"/>
      <c r="C633" s="235" t="str">
        <f t="shared" si="36"/>
        <v/>
      </c>
      <c r="D633" s="182">
        <f t="shared" si="37"/>
        <v>0</v>
      </c>
      <c r="E633" s="182">
        <f t="shared" si="38"/>
        <v>0</v>
      </c>
      <c r="F633" s="182">
        <f t="shared" si="39"/>
        <v>0</v>
      </c>
    </row>
    <row r="634" spans="1:6" x14ac:dyDescent="0.2">
      <c r="A634" s="180"/>
      <c r="B634" s="181"/>
      <c r="C634" s="235" t="str">
        <f t="shared" si="36"/>
        <v/>
      </c>
      <c r="D634" s="182">
        <f t="shared" si="37"/>
        <v>0</v>
      </c>
      <c r="E634" s="182">
        <f t="shared" si="38"/>
        <v>0</v>
      </c>
      <c r="F634" s="182">
        <f t="shared" si="39"/>
        <v>0</v>
      </c>
    </row>
    <row r="635" spans="1:6" x14ac:dyDescent="0.2">
      <c r="A635" s="180"/>
      <c r="B635" s="181"/>
      <c r="C635" s="235" t="str">
        <f t="shared" si="36"/>
        <v/>
      </c>
      <c r="D635" s="182">
        <f t="shared" si="37"/>
        <v>0</v>
      </c>
      <c r="E635" s="182">
        <f t="shared" si="38"/>
        <v>0</v>
      </c>
      <c r="F635" s="182">
        <f t="shared" si="39"/>
        <v>0</v>
      </c>
    </row>
    <row r="636" spans="1:6" x14ac:dyDescent="0.2">
      <c r="A636" s="180"/>
      <c r="B636" s="181"/>
      <c r="C636" s="235" t="str">
        <f t="shared" si="36"/>
        <v/>
      </c>
      <c r="D636" s="182">
        <f t="shared" si="37"/>
        <v>0</v>
      </c>
      <c r="E636" s="182">
        <f t="shared" si="38"/>
        <v>0</v>
      </c>
      <c r="F636" s="182">
        <f t="shared" si="39"/>
        <v>0</v>
      </c>
    </row>
    <row r="637" spans="1:6" x14ac:dyDescent="0.2">
      <c r="A637" s="180"/>
      <c r="B637" s="181"/>
      <c r="C637" s="235" t="str">
        <f t="shared" si="36"/>
        <v/>
      </c>
      <c r="D637" s="182">
        <f t="shared" si="37"/>
        <v>0</v>
      </c>
      <c r="E637" s="182">
        <f t="shared" si="38"/>
        <v>0</v>
      </c>
      <c r="F637" s="182">
        <f t="shared" si="39"/>
        <v>0</v>
      </c>
    </row>
    <row r="638" spans="1:6" x14ac:dyDescent="0.2">
      <c r="A638" s="180"/>
      <c r="B638" s="181"/>
      <c r="C638" s="235" t="str">
        <f t="shared" si="36"/>
        <v/>
      </c>
      <c r="D638" s="182">
        <f t="shared" si="37"/>
        <v>0</v>
      </c>
      <c r="E638" s="182">
        <f t="shared" si="38"/>
        <v>0</v>
      </c>
      <c r="F638" s="182">
        <f t="shared" si="39"/>
        <v>0</v>
      </c>
    </row>
    <row r="639" spans="1:6" x14ac:dyDescent="0.2">
      <c r="A639" s="180"/>
      <c r="B639" s="181"/>
      <c r="C639" s="235" t="str">
        <f t="shared" si="36"/>
        <v/>
      </c>
      <c r="D639" s="182">
        <f t="shared" si="37"/>
        <v>0</v>
      </c>
      <c r="E639" s="182">
        <f t="shared" si="38"/>
        <v>0</v>
      </c>
      <c r="F639" s="182">
        <f t="shared" si="39"/>
        <v>0</v>
      </c>
    </row>
    <row r="640" spans="1:6" x14ac:dyDescent="0.2">
      <c r="A640" s="180"/>
      <c r="B640" s="181"/>
      <c r="C640" s="235" t="str">
        <f t="shared" si="36"/>
        <v/>
      </c>
      <c r="D640" s="182">
        <f t="shared" si="37"/>
        <v>0</v>
      </c>
      <c r="E640" s="182">
        <f t="shared" si="38"/>
        <v>0</v>
      </c>
      <c r="F640" s="182">
        <f t="shared" si="39"/>
        <v>0</v>
      </c>
    </row>
    <row r="641" spans="1:6" x14ac:dyDescent="0.2">
      <c r="A641" s="180"/>
      <c r="B641" s="181"/>
      <c r="C641" s="235" t="str">
        <f t="shared" si="36"/>
        <v/>
      </c>
      <c r="D641" s="182">
        <f t="shared" si="37"/>
        <v>0</v>
      </c>
      <c r="E641" s="182">
        <f t="shared" si="38"/>
        <v>0</v>
      </c>
      <c r="F641" s="182">
        <f t="shared" si="39"/>
        <v>0</v>
      </c>
    </row>
    <row r="642" spans="1:6" x14ac:dyDescent="0.2">
      <c r="A642" s="180"/>
      <c r="B642" s="181"/>
      <c r="C642" s="235" t="str">
        <f t="shared" si="36"/>
        <v/>
      </c>
      <c r="D642" s="182">
        <f t="shared" si="37"/>
        <v>0</v>
      </c>
      <c r="E642" s="182">
        <f t="shared" si="38"/>
        <v>0</v>
      </c>
      <c r="F642" s="182">
        <f t="shared" si="39"/>
        <v>0</v>
      </c>
    </row>
    <row r="643" spans="1:6" x14ac:dyDescent="0.2">
      <c r="A643" s="180"/>
      <c r="B643" s="181"/>
      <c r="C643" s="235" t="str">
        <f t="shared" si="36"/>
        <v/>
      </c>
      <c r="D643" s="182">
        <f t="shared" si="37"/>
        <v>0</v>
      </c>
      <c r="E643" s="182">
        <f t="shared" si="38"/>
        <v>0</v>
      </c>
      <c r="F643" s="182">
        <f t="shared" si="39"/>
        <v>0</v>
      </c>
    </row>
    <row r="644" spans="1:6" x14ac:dyDescent="0.2">
      <c r="A644" s="180"/>
      <c r="B644" s="181"/>
      <c r="C644" s="235" t="str">
        <f t="shared" si="36"/>
        <v/>
      </c>
      <c r="D644" s="182">
        <f t="shared" si="37"/>
        <v>0</v>
      </c>
      <c r="E644" s="182">
        <f t="shared" si="38"/>
        <v>0</v>
      </c>
      <c r="F644" s="182">
        <f t="shared" si="39"/>
        <v>0</v>
      </c>
    </row>
    <row r="645" spans="1:6" x14ac:dyDescent="0.2">
      <c r="A645" s="180"/>
      <c r="B645" s="181"/>
      <c r="C645" s="235" t="str">
        <f t="shared" si="36"/>
        <v/>
      </c>
      <c r="D645" s="182">
        <f t="shared" si="37"/>
        <v>0</v>
      </c>
      <c r="E645" s="182">
        <f t="shared" si="38"/>
        <v>0</v>
      </c>
      <c r="F645" s="182">
        <f t="shared" si="39"/>
        <v>0</v>
      </c>
    </row>
    <row r="646" spans="1:6" x14ac:dyDescent="0.2">
      <c r="A646" s="180"/>
      <c r="B646" s="181"/>
      <c r="C646" s="235" t="str">
        <f t="shared" si="36"/>
        <v/>
      </c>
      <c r="D646" s="182">
        <f t="shared" si="37"/>
        <v>0</v>
      </c>
      <c r="E646" s="182">
        <f t="shared" si="38"/>
        <v>0</v>
      </c>
      <c r="F646" s="182">
        <f t="shared" si="39"/>
        <v>0</v>
      </c>
    </row>
    <row r="647" spans="1:6" x14ac:dyDescent="0.2">
      <c r="A647" s="180"/>
      <c r="B647" s="181"/>
      <c r="C647" s="235" t="str">
        <f t="shared" si="36"/>
        <v/>
      </c>
      <c r="D647" s="182">
        <f t="shared" si="37"/>
        <v>0</v>
      </c>
      <c r="E647" s="182">
        <f t="shared" si="38"/>
        <v>0</v>
      </c>
      <c r="F647" s="182">
        <f t="shared" si="39"/>
        <v>0</v>
      </c>
    </row>
    <row r="648" spans="1:6" x14ac:dyDescent="0.2">
      <c r="A648" s="180"/>
      <c r="B648" s="181"/>
      <c r="C648" s="235" t="str">
        <f t="shared" ref="C648:C711" si="40">IF(F648=1," District,","")&amp;IF(OR(D648=1,E648=1)," Line Incomplete","")</f>
        <v/>
      </c>
      <c r="D648" s="182">
        <f t="shared" ref="D648:D711" si="41">IF(A648="",0,IF(OR(B648=""),1,0))</f>
        <v>0</v>
      </c>
      <c r="E648" s="182">
        <f t="shared" ref="E648:E711" si="42">IF(B648="",0,IF(OR(A648=""),1,0))</f>
        <v>0</v>
      </c>
      <c r="F648" s="182">
        <f t="shared" ref="F648:F711" si="43">IF(B648="",0,IF(ISNA((MATCH(B648,H:H,0))),1,0))</f>
        <v>0</v>
      </c>
    </row>
    <row r="649" spans="1:6" x14ac:dyDescent="0.2">
      <c r="A649" s="180"/>
      <c r="B649" s="181"/>
      <c r="C649" s="235" t="str">
        <f t="shared" si="40"/>
        <v/>
      </c>
      <c r="D649" s="182">
        <f t="shared" si="41"/>
        <v>0</v>
      </c>
      <c r="E649" s="182">
        <f t="shared" si="42"/>
        <v>0</v>
      </c>
      <c r="F649" s="182">
        <f t="shared" si="43"/>
        <v>0</v>
      </c>
    </row>
    <row r="650" spans="1:6" x14ac:dyDescent="0.2">
      <c r="A650" s="180"/>
      <c r="B650" s="181"/>
      <c r="C650" s="235" t="str">
        <f t="shared" si="40"/>
        <v/>
      </c>
      <c r="D650" s="182">
        <f t="shared" si="41"/>
        <v>0</v>
      </c>
      <c r="E650" s="182">
        <f t="shared" si="42"/>
        <v>0</v>
      </c>
      <c r="F650" s="182">
        <f t="shared" si="43"/>
        <v>0</v>
      </c>
    </row>
    <row r="651" spans="1:6" x14ac:dyDescent="0.2">
      <c r="A651" s="180"/>
      <c r="B651" s="181"/>
      <c r="C651" s="235" t="str">
        <f t="shared" si="40"/>
        <v/>
      </c>
      <c r="D651" s="182">
        <f t="shared" si="41"/>
        <v>0</v>
      </c>
      <c r="E651" s="182">
        <f t="shared" si="42"/>
        <v>0</v>
      </c>
      <c r="F651" s="182">
        <f t="shared" si="43"/>
        <v>0</v>
      </c>
    </row>
    <row r="652" spans="1:6" x14ac:dyDescent="0.2">
      <c r="A652" s="180"/>
      <c r="B652" s="181"/>
      <c r="C652" s="235" t="str">
        <f t="shared" si="40"/>
        <v/>
      </c>
      <c r="D652" s="182">
        <f t="shared" si="41"/>
        <v>0</v>
      </c>
      <c r="E652" s="182">
        <f t="shared" si="42"/>
        <v>0</v>
      </c>
      <c r="F652" s="182">
        <f t="shared" si="43"/>
        <v>0</v>
      </c>
    </row>
    <row r="653" spans="1:6" x14ac:dyDescent="0.2">
      <c r="A653" s="180"/>
      <c r="B653" s="181"/>
      <c r="C653" s="235" t="str">
        <f t="shared" si="40"/>
        <v/>
      </c>
      <c r="D653" s="182">
        <f t="shared" si="41"/>
        <v>0</v>
      </c>
      <c r="E653" s="182">
        <f t="shared" si="42"/>
        <v>0</v>
      </c>
      <c r="F653" s="182">
        <f t="shared" si="43"/>
        <v>0</v>
      </c>
    </row>
    <row r="654" spans="1:6" x14ac:dyDescent="0.2">
      <c r="A654" s="180"/>
      <c r="B654" s="181"/>
      <c r="C654" s="235" t="str">
        <f t="shared" si="40"/>
        <v/>
      </c>
      <c r="D654" s="182">
        <f t="shared" si="41"/>
        <v>0</v>
      </c>
      <c r="E654" s="182">
        <f t="shared" si="42"/>
        <v>0</v>
      </c>
      <c r="F654" s="182">
        <f t="shared" si="43"/>
        <v>0</v>
      </c>
    </row>
    <row r="655" spans="1:6" x14ac:dyDescent="0.2">
      <c r="A655" s="180"/>
      <c r="B655" s="181"/>
      <c r="C655" s="235" t="str">
        <f t="shared" si="40"/>
        <v/>
      </c>
      <c r="D655" s="182">
        <f t="shared" si="41"/>
        <v>0</v>
      </c>
      <c r="E655" s="182">
        <f t="shared" si="42"/>
        <v>0</v>
      </c>
      <c r="F655" s="182">
        <f t="shared" si="43"/>
        <v>0</v>
      </c>
    </row>
    <row r="656" spans="1:6" x14ac:dyDescent="0.2">
      <c r="A656" s="180"/>
      <c r="B656" s="181"/>
      <c r="C656" s="235" t="str">
        <f t="shared" si="40"/>
        <v/>
      </c>
      <c r="D656" s="182">
        <f t="shared" si="41"/>
        <v>0</v>
      </c>
      <c r="E656" s="182">
        <f t="shared" si="42"/>
        <v>0</v>
      </c>
      <c r="F656" s="182">
        <f t="shared" si="43"/>
        <v>0</v>
      </c>
    </row>
    <row r="657" spans="1:6" x14ac:dyDescent="0.2">
      <c r="A657" s="180"/>
      <c r="B657" s="181"/>
      <c r="C657" s="235" t="str">
        <f t="shared" si="40"/>
        <v/>
      </c>
      <c r="D657" s="182">
        <f t="shared" si="41"/>
        <v>0</v>
      </c>
      <c r="E657" s="182">
        <f t="shared" si="42"/>
        <v>0</v>
      </c>
      <c r="F657" s="182">
        <f t="shared" si="43"/>
        <v>0</v>
      </c>
    </row>
    <row r="658" spans="1:6" x14ac:dyDescent="0.2">
      <c r="A658" s="180"/>
      <c r="B658" s="181"/>
      <c r="C658" s="235" t="str">
        <f t="shared" si="40"/>
        <v/>
      </c>
      <c r="D658" s="182">
        <f t="shared" si="41"/>
        <v>0</v>
      </c>
      <c r="E658" s="182">
        <f t="shared" si="42"/>
        <v>0</v>
      </c>
      <c r="F658" s="182">
        <f t="shared" si="43"/>
        <v>0</v>
      </c>
    </row>
    <row r="659" spans="1:6" x14ac:dyDescent="0.2">
      <c r="A659" s="180"/>
      <c r="B659" s="181"/>
      <c r="C659" s="235" t="str">
        <f t="shared" si="40"/>
        <v/>
      </c>
      <c r="D659" s="182">
        <f t="shared" si="41"/>
        <v>0</v>
      </c>
      <c r="E659" s="182">
        <f t="shared" si="42"/>
        <v>0</v>
      </c>
      <c r="F659" s="182">
        <f t="shared" si="43"/>
        <v>0</v>
      </c>
    </row>
    <row r="660" spans="1:6" x14ac:dyDescent="0.2">
      <c r="A660" s="180"/>
      <c r="B660" s="181"/>
      <c r="C660" s="235" t="str">
        <f t="shared" si="40"/>
        <v/>
      </c>
      <c r="D660" s="182">
        <f t="shared" si="41"/>
        <v>0</v>
      </c>
      <c r="E660" s="182">
        <f t="shared" si="42"/>
        <v>0</v>
      </c>
      <c r="F660" s="182">
        <f t="shared" si="43"/>
        <v>0</v>
      </c>
    </row>
    <row r="661" spans="1:6" x14ac:dyDescent="0.2">
      <c r="A661" s="180"/>
      <c r="B661" s="181"/>
      <c r="C661" s="235" t="str">
        <f t="shared" si="40"/>
        <v/>
      </c>
      <c r="D661" s="182">
        <f t="shared" si="41"/>
        <v>0</v>
      </c>
      <c r="E661" s="182">
        <f t="shared" si="42"/>
        <v>0</v>
      </c>
      <c r="F661" s="182">
        <f t="shared" si="43"/>
        <v>0</v>
      </c>
    </row>
    <row r="662" spans="1:6" x14ac:dyDescent="0.2">
      <c r="A662" s="180"/>
      <c r="B662" s="181"/>
      <c r="C662" s="235" t="str">
        <f t="shared" si="40"/>
        <v/>
      </c>
      <c r="D662" s="182">
        <f t="shared" si="41"/>
        <v>0</v>
      </c>
      <c r="E662" s="182">
        <f t="shared" si="42"/>
        <v>0</v>
      </c>
      <c r="F662" s="182">
        <f t="shared" si="43"/>
        <v>0</v>
      </c>
    </row>
    <row r="663" spans="1:6" x14ac:dyDescent="0.2">
      <c r="A663" s="180"/>
      <c r="B663" s="181"/>
      <c r="C663" s="235" t="str">
        <f t="shared" si="40"/>
        <v/>
      </c>
      <c r="D663" s="182">
        <f t="shared" si="41"/>
        <v>0</v>
      </c>
      <c r="E663" s="182">
        <f t="shared" si="42"/>
        <v>0</v>
      </c>
      <c r="F663" s="182">
        <f t="shared" si="43"/>
        <v>0</v>
      </c>
    </row>
    <row r="664" spans="1:6" x14ac:dyDescent="0.2">
      <c r="A664" s="180"/>
      <c r="B664" s="181"/>
      <c r="C664" s="235" t="str">
        <f t="shared" si="40"/>
        <v/>
      </c>
      <c r="D664" s="182">
        <f t="shared" si="41"/>
        <v>0</v>
      </c>
      <c r="E664" s="182">
        <f t="shared" si="42"/>
        <v>0</v>
      </c>
      <c r="F664" s="182">
        <f t="shared" si="43"/>
        <v>0</v>
      </c>
    </row>
    <row r="665" spans="1:6" x14ac:dyDescent="0.2">
      <c r="A665" s="180"/>
      <c r="B665" s="181"/>
      <c r="C665" s="235" t="str">
        <f t="shared" si="40"/>
        <v/>
      </c>
      <c r="D665" s="182">
        <f t="shared" si="41"/>
        <v>0</v>
      </c>
      <c r="E665" s="182">
        <f t="shared" si="42"/>
        <v>0</v>
      </c>
      <c r="F665" s="182">
        <f t="shared" si="43"/>
        <v>0</v>
      </c>
    </row>
    <row r="666" spans="1:6" x14ac:dyDescent="0.2">
      <c r="A666" s="180"/>
      <c r="B666" s="181"/>
      <c r="C666" s="235" t="str">
        <f t="shared" si="40"/>
        <v/>
      </c>
      <c r="D666" s="182">
        <f t="shared" si="41"/>
        <v>0</v>
      </c>
      <c r="E666" s="182">
        <f t="shared" si="42"/>
        <v>0</v>
      </c>
      <c r="F666" s="182">
        <f t="shared" si="43"/>
        <v>0</v>
      </c>
    </row>
    <row r="667" spans="1:6" x14ac:dyDescent="0.2">
      <c r="A667" s="180"/>
      <c r="B667" s="181"/>
      <c r="C667" s="235" t="str">
        <f t="shared" si="40"/>
        <v/>
      </c>
      <c r="D667" s="182">
        <f t="shared" si="41"/>
        <v>0</v>
      </c>
      <c r="E667" s="182">
        <f t="shared" si="42"/>
        <v>0</v>
      </c>
      <c r="F667" s="182">
        <f t="shared" si="43"/>
        <v>0</v>
      </c>
    </row>
    <row r="668" spans="1:6" x14ac:dyDescent="0.2">
      <c r="A668" s="180"/>
      <c r="B668" s="181"/>
      <c r="C668" s="235" t="str">
        <f t="shared" si="40"/>
        <v/>
      </c>
      <c r="D668" s="182">
        <f t="shared" si="41"/>
        <v>0</v>
      </c>
      <c r="E668" s="182">
        <f t="shared" si="42"/>
        <v>0</v>
      </c>
      <c r="F668" s="182">
        <f t="shared" si="43"/>
        <v>0</v>
      </c>
    </row>
    <row r="669" spans="1:6" x14ac:dyDescent="0.2">
      <c r="A669" s="180"/>
      <c r="B669" s="181"/>
      <c r="C669" s="235" t="str">
        <f t="shared" si="40"/>
        <v/>
      </c>
      <c r="D669" s="182">
        <f t="shared" si="41"/>
        <v>0</v>
      </c>
      <c r="E669" s="182">
        <f t="shared" si="42"/>
        <v>0</v>
      </c>
      <c r="F669" s="182">
        <f t="shared" si="43"/>
        <v>0</v>
      </c>
    </row>
    <row r="670" spans="1:6" x14ac:dyDescent="0.2">
      <c r="A670" s="180"/>
      <c r="B670" s="181"/>
      <c r="C670" s="235" t="str">
        <f t="shared" si="40"/>
        <v/>
      </c>
      <c r="D670" s="182">
        <f t="shared" si="41"/>
        <v>0</v>
      </c>
      <c r="E670" s="182">
        <f t="shared" si="42"/>
        <v>0</v>
      </c>
      <c r="F670" s="182">
        <f t="shared" si="43"/>
        <v>0</v>
      </c>
    </row>
    <row r="671" spans="1:6" x14ac:dyDescent="0.2">
      <c r="A671" s="180"/>
      <c r="B671" s="181"/>
      <c r="C671" s="235" t="str">
        <f t="shared" si="40"/>
        <v/>
      </c>
      <c r="D671" s="182">
        <f t="shared" si="41"/>
        <v>0</v>
      </c>
      <c r="E671" s="182">
        <f t="shared" si="42"/>
        <v>0</v>
      </c>
      <c r="F671" s="182">
        <f t="shared" si="43"/>
        <v>0</v>
      </c>
    </row>
    <row r="672" spans="1:6" x14ac:dyDescent="0.2">
      <c r="A672" s="180"/>
      <c r="B672" s="181"/>
      <c r="C672" s="235" t="str">
        <f t="shared" si="40"/>
        <v/>
      </c>
      <c r="D672" s="182">
        <f t="shared" si="41"/>
        <v>0</v>
      </c>
      <c r="E672" s="182">
        <f t="shared" si="42"/>
        <v>0</v>
      </c>
      <c r="F672" s="182">
        <f t="shared" si="43"/>
        <v>0</v>
      </c>
    </row>
    <row r="673" spans="1:6" x14ac:dyDescent="0.2">
      <c r="A673" s="180"/>
      <c r="B673" s="181"/>
      <c r="C673" s="235" t="str">
        <f t="shared" si="40"/>
        <v/>
      </c>
      <c r="D673" s="182">
        <f t="shared" si="41"/>
        <v>0</v>
      </c>
      <c r="E673" s="182">
        <f t="shared" si="42"/>
        <v>0</v>
      </c>
      <c r="F673" s="182">
        <f t="shared" si="43"/>
        <v>0</v>
      </c>
    </row>
    <row r="674" spans="1:6" x14ac:dyDescent="0.2">
      <c r="A674" s="180"/>
      <c r="B674" s="181"/>
      <c r="C674" s="235" t="str">
        <f t="shared" si="40"/>
        <v/>
      </c>
      <c r="D674" s="182">
        <f t="shared" si="41"/>
        <v>0</v>
      </c>
      <c r="E674" s="182">
        <f t="shared" si="42"/>
        <v>0</v>
      </c>
      <c r="F674" s="182">
        <f t="shared" si="43"/>
        <v>0</v>
      </c>
    </row>
    <row r="675" spans="1:6" x14ac:dyDescent="0.2">
      <c r="A675" s="180"/>
      <c r="B675" s="181"/>
      <c r="C675" s="235" t="str">
        <f t="shared" si="40"/>
        <v/>
      </c>
      <c r="D675" s="182">
        <f t="shared" si="41"/>
        <v>0</v>
      </c>
      <c r="E675" s="182">
        <f t="shared" si="42"/>
        <v>0</v>
      </c>
      <c r="F675" s="182">
        <f t="shared" si="43"/>
        <v>0</v>
      </c>
    </row>
    <row r="676" spans="1:6" x14ac:dyDescent="0.2">
      <c r="A676" s="180"/>
      <c r="B676" s="181"/>
      <c r="C676" s="235" t="str">
        <f t="shared" si="40"/>
        <v/>
      </c>
      <c r="D676" s="182">
        <f t="shared" si="41"/>
        <v>0</v>
      </c>
      <c r="E676" s="182">
        <f t="shared" si="42"/>
        <v>0</v>
      </c>
      <c r="F676" s="182">
        <f t="shared" si="43"/>
        <v>0</v>
      </c>
    </row>
    <row r="677" spans="1:6" x14ac:dyDescent="0.2">
      <c r="A677" s="180"/>
      <c r="B677" s="181"/>
      <c r="C677" s="235" t="str">
        <f t="shared" si="40"/>
        <v/>
      </c>
      <c r="D677" s="182">
        <f t="shared" si="41"/>
        <v>0</v>
      </c>
      <c r="E677" s="182">
        <f t="shared" si="42"/>
        <v>0</v>
      </c>
      <c r="F677" s="182">
        <f t="shared" si="43"/>
        <v>0</v>
      </c>
    </row>
    <row r="678" spans="1:6" x14ac:dyDescent="0.2">
      <c r="A678" s="180"/>
      <c r="B678" s="181"/>
      <c r="C678" s="235" t="str">
        <f t="shared" si="40"/>
        <v/>
      </c>
      <c r="D678" s="182">
        <f t="shared" si="41"/>
        <v>0</v>
      </c>
      <c r="E678" s="182">
        <f t="shared" si="42"/>
        <v>0</v>
      </c>
      <c r="F678" s="182">
        <f t="shared" si="43"/>
        <v>0</v>
      </c>
    </row>
    <row r="679" spans="1:6" x14ac:dyDescent="0.2">
      <c r="A679" s="180"/>
      <c r="B679" s="181"/>
      <c r="C679" s="235" t="str">
        <f t="shared" si="40"/>
        <v/>
      </c>
      <c r="D679" s="182">
        <f t="shared" si="41"/>
        <v>0</v>
      </c>
      <c r="E679" s="182">
        <f t="shared" si="42"/>
        <v>0</v>
      </c>
      <c r="F679" s="182">
        <f t="shared" si="43"/>
        <v>0</v>
      </c>
    </row>
    <row r="680" spans="1:6" x14ac:dyDescent="0.2">
      <c r="A680" s="180"/>
      <c r="B680" s="181"/>
      <c r="C680" s="235" t="str">
        <f t="shared" si="40"/>
        <v/>
      </c>
      <c r="D680" s="182">
        <f t="shared" si="41"/>
        <v>0</v>
      </c>
      <c r="E680" s="182">
        <f t="shared" si="42"/>
        <v>0</v>
      </c>
      <c r="F680" s="182">
        <f t="shared" si="43"/>
        <v>0</v>
      </c>
    </row>
    <row r="681" spans="1:6" x14ac:dyDescent="0.2">
      <c r="A681" s="180"/>
      <c r="B681" s="181"/>
      <c r="C681" s="235" t="str">
        <f t="shared" si="40"/>
        <v/>
      </c>
      <c r="D681" s="182">
        <f t="shared" si="41"/>
        <v>0</v>
      </c>
      <c r="E681" s="182">
        <f t="shared" si="42"/>
        <v>0</v>
      </c>
      <c r="F681" s="182">
        <f t="shared" si="43"/>
        <v>0</v>
      </c>
    </row>
    <row r="682" spans="1:6" x14ac:dyDescent="0.2">
      <c r="A682" s="180"/>
      <c r="B682" s="181"/>
      <c r="C682" s="235" t="str">
        <f t="shared" si="40"/>
        <v/>
      </c>
      <c r="D682" s="182">
        <f t="shared" si="41"/>
        <v>0</v>
      </c>
      <c r="E682" s="182">
        <f t="shared" si="42"/>
        <v>0</v>
      </c>
      <c r="F682" s="182">
        <f t="shared" si="43"/>
        <v>0</v>
      </c>
    </row>
    <row r="683" spans="1:6" x14ac:dyDescent="0.2">
      <c r="A683" s="180"/>
      <c r="B683" s="181"/>
      <c r="C683" s="235" t="str">
        <f t="shared" si="40"/>
        <v/>
      </c>
      <c r="D683" s="182">
        <f t="shared" si="41"/>
        <v>0</v>
      </c>
      <c r="E683" s="182">
        <f t="shared" si="42"/>
        <v>0</v>
      </c>
      <c r="F683" s="182">
        <f t="shared" si="43"/>
        <v>0</v>
      </c>
    </row>
    <row r="684" spans="1:6" x14ac:dyDescent="0.2">
      <c r="A684" s="180"/>
      <c r="B684" s="181"/>
      <c r="C684" s="235" t="str">
        <f t="shared" si="40"/>
        <v/>
      </c>
      <c r="D684" s="182">
        <f t="shared" si="41"/>
        <v>0</v>
      </c>
      <c r="E684" s="182">
        <f t="shared" si="42"/>
        <v>0</v>
      </c>
      <c r="F684" s="182">
        <f t="shared" si="43"/>
        <v>0</v>
      </c>
    </row>
    <row r="685" spans="1:6" x14ac:dyDescent="0.2">
      <c r="A685" s="180"/>
      <c r="B685" s="181"/>
      <c r="C685" s="235" t="str">
        <f t="shared" si="40"/>
        <v/>
      </c>
      <c r="D685" s="182">
        <f t="shared" si="41"/>
        <v>0</v>
      </c>
      <c r="E685" s="182">
        <f t="shared" si="42"/>
        <v>0</v>
      </c>
      <c r="F685" s="182">
        <f t="shared" si="43"/>
        <v>0</v>
      </c>
    </row>
    <row r="686" spans="1:6" x14ac:dyDescent="0.2">
      <c r="A686" s="180"/>
      <c r="B686" s="181"/>
      <c r="C686" s="235" t="str">
        <f t="shared" si="40"/>
        <v/>
      </c>
      <c r="D686" s="182">
        <f t="shared" si="41"/>
        <v>0</v>
      </c>
      <c r="E686" s="182">
        <f t="shared" si="42"/>
        <v>0</v>
      </c>
      <c r="F686" s="182">
        <f t="shared" si="43"/>
        <v>0</v>
      </c>
    </row>
    <row r="687" spans="1:6" x14ac:dyDescent="0.2">
      <c r="A687" s="180"/>
      <c r="B687" s="181"/>
      <c r="C687" s="235" t="str">
        <f t="shared" si="40"/>
        <v/>
      </c>
      <c r="D687" s="182">
        <f t="shared" si="41"/>
        <v>0</v>
      </c>
      <c r="E687" s="182">
        <f t="shared" si="42"/>
        <v>0</v>
      </c>
      <c r="F687" s="182">
        <f t="shared" si="43"/>
        <v>0</v>
      </c>
    </row>
    <row r="688" spans="1:6" x14ac:dyDescent="0.2">
      <c r="A688" s="180"/>
      <c r="B688" s="181"/>
      <c r="C688" s="235" t="str">
        <f t="shared" si="40"/>
        <v/>
      </c>
      <c r="D688" s="182">
        <f t="shared" si="41"/>
        <v>0</v>
      </c>
      <c r="E688" s="182">
        <f t="shared" si="42"/>
        <v>0</v>
      </c>
      <c r="F688" s="182">
        <f t="shared" si="43"/>
        <v>0</v>
      </c>
    </row>
    <row r="689" spans="1:6" x14ac:dyDescent="0.2">
      <c r="A689" s="180"/>
      <c r="B689" s="181"/>
      <c r="C689" s="235" t="str">
        <f t="shared" si="40"/>
        <v/>
      </c>
      <c r="D689" s="182">
        <f t="shared" si="41"/>
        <v>0</v>
      </c>
      <c r="E689" s="182">
        <f t="shared" si="42"/>
        <v>0</v>
      </c>
      <c r="F689" s="182">
        <f t="shared" si="43"/>
        <v>0</v>
      </c>
    </row>
    <row r="690" spans="1:6" x14ac:dyDescent="0.2">
      <c r="A690" s="180"/>
      <c r="B690" s="181"/>
      <c r="C690" s="235" t="str">
        <f t="shared" si="40"/>
        <v/>
      </c>
      <c r="D690" s="182">
        <f t="shared" si="41"/>
        <v>0</v>
      </c>
      <c r="E690" s="182">
        <f t="shared" si="42"/>
        <v>0</v>
      </c>
      <c r="F690" s="182">
        <f t="shared" si="43"/>
        <v>0</v>
      </c>
    </row>
    <row r="691" spans="1:6" x14ac:dyDescent="0.2">
      <c r="A691" s="180"/>
      <c r="B691" s="181"/>
      <c r="C691" s="235" t="str">
        <f t="shared" si="40"/>
        <v/>
      </c>
      <c r="D691" s="182">
        <f t="shared" si="41"/>
        <v>0</v>
      </c>
      <c r="E691" s="182">
        <f t="shared" si="42"/>
        <v>0</v>
      </c>
      <c r="F691" s="182">
        <f t="shared" si="43"/>
        <v>0</v>
      </c>
    </row>
    <row r="692" spans="1:6" x14ac:dyDescent="0.2">
      <c r="A692" s="180"/>
      <c r="B692" s="181"/>
      <c r="C692" s="235" t="str">
        <f t="shared" si="40"/>
        <v/>
      </c>
      <c r="D692" s="182">
        <f t="shared" si="41"/>
        <v>0</v>
      </c>
      <c r="E692" s="182">
        <f t="shared" si="42"/>
        <v>0</v>
      </c>
      <c r="F692" s="182">
        <f t="shared" si="43"/>
        <v>0</v>
      </c>
    </row>
    <row r="693" spans="1:6" x14ac:dyDescent="0.2">
      <c r="A693" s="180"/>
      <c r="B693" s="181"/>
      <c r="C693" s="235" t="str">
        <f t="shared" si="40"/>
        <v/>
      </c>
      <c r="D693" s="182">
        <f t="shared" si="41"/>
        <v>0</v>
      </c>
      <c r="E693" s="182">
        <f t="shared" si="42"/>
        <v>0</v>
      </c>
      <c r="F693" s="182">
        <f t="shared" si="43"/>
        <v>0</v>
      </c>
    </row>
    <row r="694" spans="1:6" x14ac:dyDescent="0.2">
      <c r="A694" s="180"/>
      <c r="B694" s="181"/>
      <c r="C694" s="235" t="str">
        <f t="shared" si="40"/>
        <v/>
      </c>
      <c r="D694" s="182">
        <f t="shared" si="41"/>
        <v>0</v>
      </c>
      <c r="E694" s="182">
        <f t="shared" si="42"/>
        <v>0</v>
      </c>
      <c r="F694" s="182">
        <f t="shared" si="43"/>
        <v>0</v>
      </c>
    </row>
    <row r="695" spans="1:6" x14ac:dyDescent="0.2">
      <c r="A695" s="180"/>
      <c r="B695" s="181"/>
      <c r="C695" s="235" t="str">
        <f t="shared" si="40"/>
        <v/>
      </c>
      <c r="D695" s="182">
        <f t="shared" si="41"/>
        <v>0</v>
      </c>
      <c r="E695" s="182">
        <f t="shared" si="42"/>
        <v>0</v>
      </c>
      <c r="F695" s="182">
        <f t="shared" si="43"/>
        <v>0</v>
      </c>
    </row>
    <row r="696" spans="1:6" x14ac:dyDescent="0.2">
      <c r="A696" s="180"/>
      <c r="B696" s="181"/>
      <c r="C696" s="235" t="str">
        <f t="shared" si="40"/>
        <v/>
      </c>
      <c r="D696" s="182">
        <f t="shared" si="41"/>
        <v>0</v>
      </c>
      <c r="E696" s="182">
        <f t="shared" si="42"/>
        <v>0</v>
      </c>
      <c r="F696" s="182">
        <f t="shared" si="43"/>
        <v>0</v>
      </c>
    </row>
    <row r="697" spans="1:6" x14ac:dyDescent="0.2">
      <c r="A697" s="180"/>
      <c r="B697" s="181"/>
      <c r="C697" s="235" t="str">
        <f t="shared" si="40"/>
        <v/>
      </c>
      <c r="D697" s="182">
        <f t="shared" si="41"/>
        <v>0</v>
      </c>
      <c r="E697" s="182">
        <f t="shared" si="42"/>
        <v>0</v>
      </c>
      <c r="F697" s="182">
        <f t="shared" si="43"/>
        <v>0</v>
      </c>
    </row>
    <row r="698" spans="1:6" x14ac:dyDescent="0.2">
      <c r="A698" s="180"/>
      <c r="B698" s="181"/>
      <c r="C698" s="235" t="str">
        <f t="shared" si="40"/>
        <v/>
      </c>
      <c r="D698" s="182">
        <f t="shared" si="41"/>
        <v>0</v>
      </c>
      <c r="E698" s="182">
        <f t="shared" si="42"/>
        <v>0</v>
      </c>
      <c r="F698" s="182">
        <f t="shared" si="43"/>
        <v>0</v>
      </c>
    </row>
    <row r="699" spans="1:6" x14ac:dyDescent="0.2">
      <c r="A699" s="180"/>
      <c r="B699" s="181"/>
      <c r="C699" s="235" t="str">
        <f t="shared" si="40"/>
        <v/>
      </c>
      <c r="D699" s="182">
        <f t="shared" si="41"/>
        <v>0</v>
      </c>
      <c r="E699" s="182">
        <f t="shared" si="42"/>
        <v>0</v>
      </c>
      <c r="F699" s="182">
        <f t="shared" si="43"/>
        <v>0</v>
      </c>
    </row>
    <row r="700" spans="1:6" x14ac:dyDescent="0.2">
      <c r="A700" s="180"/>
      <c r="B700" s="181"/>
      <c r="C700" s="235" t="str">
        <f t="shared" si="40"/>
        <v/>
      </c>
      <c r="D700" s="182">
        <f t="shared" si="41"/>
        <v>0</v>
      </c>
      <c r="E700" s="182">
        <f t="shared" si="42"/>
        <v>0</v>
      </c>
      <c r="F700" s="182">
        <f t="shared" si="43"/>
        <v>0</v>
      </c>
    </row>
    <row r="701" spans="1:6" x14ac:dyDescent="0.2">
      <c r="A701" s="180"/>
      <c r="B701" s="181"/>
      <c r="C701" s="235" t="str">
        <f t="shared" si="40"/>
        <v/>
      </c>
      <c r="D701" s="182">
        <f t="shared" si="41"/>
        <v>0</v>
      </c>
      <c r="E701" s="182">
        <f t="shared" si="42"/>
        <v>0</v>
      </c>
      <c r="F701" s="182">
        <f t="shared" si="43"/>
        <v>0</v>
      </c>
    </row>
    <row r="702" spans="1:6" x14ac:dyDescent="0.2">
      <c r="A702" s="180"/>
      <c r="B702" s="181"/>
      <c r="C702" s="235" t="str">
        <f t="shared" si="40"/>
        <v/>
      </c>
      <c r="D702" s="182">
        <f t="shared" si="41"/>
        <v>0</v>
      </c>
      <c r="E702" s="182">
        <f t="shared" si="42"/>
        <v>0</v>
      </c>
      <c r="F702" s="182">
        <f t="shared" si="43"/>
        <v>0</v>
      </c>
    </row>
    <row r="703" spans="1:6" x14ac:dyDescent="0.2">
      <c r="A703" s="180"/>
      <c r="B703" s="181"/>
      <c r="C703" s="235" t="str">
        <f t="shared" si="40"/>
        <v/>
      </c>
      <c r="D703" s="182">
        <f t="shared" si="41"/>
        <v>0</v>
      </c>
      <c r="E703" s="182">
        <f t="shared" si="42"/>
        <v>0</v>
      </c>
      <c r="F703" s="182">
        <f t="shared" si="43"/>
        <v>0</v>
      </c>
    </row>
    <row r="704" spans="1:6" x14ac:dyDescent="0.2">
      <c r="A704" s="180"/>
      <c r="B704" s="181"/>
      <c r="C704" s="235" t="str">
        <f t="shared" si="40"/>
        <v/>
      </c>
      <c r="D704" s="182">
        <f t="shared" si="41"/>
        <v>0</v>
      </c>
      <c r="E704" s="182">
        <f t="shared" si="42"/>
        <v>0</v>
      </c>
      <c r="F704" s="182">
        <f t="shared" si="43"/>
        <v>0</v>
      </c>
    </row>
    <row r="705" spans="1:6" x14ac:dyDescent="0.2">
      <c r="A705" s="180"/>
      <c r="B705" s="181"/>
      <c r="C705" s="235" t="str">
        <f t="shared" si="40"/>
        <v/>
      </c>
      <c r="D705" s="182">
        <f t="shared" si="41"/>
        <v>0</v>
      </c>
      <c r="E705" s="182">
        <f t="shared" si="42"/>
        <v>0</v>
      </c>
      <c r="F705" s="182">
        <f t="shared" si="43"/>
        <v>0</v>
      </c>
    </row>
    <row r="706" spans="1:6" x14ac:dyDescent="0.2">
      <c r="A706" s="180"/>
      <c r="B706" s="181"/>
      <c r="C706" s="235" t="str">
        <f t="shared" si="40"/>
        <v/>
      </c>
      <c r="D706" s="182">
        <f t="shared" si="41"/>
        <v>0</v>
      </c>
      <c r="E706" s="182">
        <f t="shared" si="42"/>
        <v>0</v>
      </c>
      <c r="F706" s="182">
        <f t="shared" si="43"/>
        <v>0</v>
      </c>
    </row>
    <row r="707" spans="1:6" x14ac:dyDescent="0.2">
      <c r="A707" s="180"/>
      <c r="B707" s="181"/>
      <c r="C707" s="235" t="str">
        <f t="shared" si="40"/>
        <v/>
      </c>
      <c r="D707" s="182">
        <f t="shared" si="41"/>
        <v>0</v>
      </c>
      <c r="E707" s="182">
        <f t="shared" si="42"/>
        <v>0</v>
      </c>
      <c r="F707" s="182">
        <f t="shared" si="43"/>
        <v>0</v>
      </c>
    </row>
    <row r="708" spans="1:6" x14ac:dyDescent="0.2">
      <c r="A708" s="180"/>
      <c r="B708" s="181"/>
      <c r="C708" s="235" t="str">
        <f t="shared" si="40"/>
        <v/>
      </c>
      <c r="D708" s="182">
        <f t="shared" si="41"/>
        <v>0</v>
      </c>
      <c r="E708" s="182">
        <f t="shared" si="42"/>
        <v>0</v>
      </c>
      <c r="F708" s="182">
        <f t="shared" si="43"/>
        <v>0</v>
      </c>
    </row>
    <row r="709" spans="1:6" x14ac:dyDescent="0.2">
      <c r="A709" s="180"/>
      <c r="B709" s="181"/>
      <c r="C709" s="235" t="str">
        <f t="shared" si="40"/>
        <v/>
      </c>
      <c r="D709" s="182">
        <f t="shared" si="41"/>
        <v>0</v>
      </c>
      <c r="E709" s="182">
        <f t="shared" si="42"/>
        <v>0</v>
      </c>
      <c r="F709" s="182">
        <f t="shared" si="43"/>
        <v>0</v>
      </c>
    </row>
    <row r="710" spans="1:6" x14ac:dyDescent="0.2">
      <c r="A710" s="180"/>
      <c r="B710" s="181"/>
      <c r="C710" s="235" t="str">
        <f t="shared" si="40"/>
        <v/>
      </c>
      <c r="D710" s="182">
        <f t="shared" si="41"/>
        <v>0</v>
      </c>
      <c r="E710" s="182">
        <f t="shared" si="42"/>
        <v>0</v>
      </c>
      <c r="F710" s="182">
        <f t="shared" si="43"/>
        <v>0</v>
      </c>
    </row>
    <row r="711" spans="1:6" x14ac:dyDescent="0.2">
      <c r="A711" s="180"/>
      <c r="B711" s="181"/>
      <c r="C711" s="235" t="str">
        <f t="shared" si="40"/>
        <v/>
      </c>
      <c r="D711" s="182">
        <f t="shared" si="41"/>
        <v>0</v>
      </c>
      <c r="E711" s="182">
        <f t="shared" si="42"/>
        <v>0</v>
      </c>
      <c r="F711" s="182">
        <f t="shared" si="43"/>
        <v>0</v>
      </c>
    </row>
    <row r="712" spans="1:6" x14ac:dyDescent="0.2">
      <c r="A712" s="180"/>
      <c r="B712" s="181"/>
      <c r="C712" s="235" t="str">
        <f t="shared" ref="C712:C775" si="44">IF(F712=1," District,","")&amp;IF(OR(D712=1,E712=1)," Line Incomplete","")</f>
        <v/>
      </c>
      <c r="D712" s="182">
        <f t="shared" ref="D712:D775" si="45">IF(A712="",0,IF(OR(B712=""),1,0))</f>
        <v>0</v>
      </c>
      <c r="E712" s="182">
        <f t="shared" ref="E712:E775" si="46">IF(B712="",0,IF(OR(A712=""),1,0))</f>
        <v>0</v>
      </c>
      <c r="F712" s="182">
        <f t="shared" ref="F712:F775" si="47">IF(B712="",0,IF(ISNA((MATCH(B712,H:H,0))),1,0))</f>
        <v>0</v>
      </c>
    </row>
    <row r="713" spans="1:6" x14ac:dyDescent="0.2">
      <c r="A713" s="180"/>
      <c r="B713" s="181"/>
      <c r="C713" s="235" t="str">
        <f t="shared" si="44"/>
        <v/>
      </c>
      <c r="D713" s="182">
        <f t="shared" si="45"/>
        <v>0</v>
      </c>
      <c r="E713" s="182">
        <f t="shared" si="46"/>
        <v>0</v>
      </c>
      <c r="F713" s="182">
        <f t="shared" si="47"/>
        <v>0</v>
      </c>
    </row>
    <row r="714" spans="1:6" x14ac:dyDescent="0.2">
      <c r="A714" s="180"/>
      <c r="B714" s="181"/>
      <c r="C714" s="235" t="str">
        <f t="shared" si="44"/>
        <v/>
      </c>
      <c r="D714" s="182">
        <f t="shared" si="45"/>
        <v>0</v>
      </c>
      <c r="E714" s="182">
        <f t="shared" si="46"/>
        <v>0</v>
      </c>
      <c r="F714" s="182">
        <f t="shared" si="47"/>
        <v>0</v>
      </c>
    </row>
    <row r="715" spans="1:6" x14ac:dyDescent="0.2">
      <c r="A715" s="180"/>
      <c r="B715" s="181"/>
      <c r="C715" s="235" t="str">
        <f t="shared" si="44"/>
        <v/>
      </c>
      <c r="D715" s="182">
        <f t="shared" si="45"/>
        <v>0</v>
      </c>
      <c r="E715" s="182">
        <f t="shared" si="46"/>
        <v>0</v>
      </c>
      <c r="F715" s="182">
        <f t="shared" si="47"/>
        <v>0</v>
      </c>
    </row>
    <row r="716" spans="1:6" x14ac:dyDescent="0.2">
      <c r="A716" s="180"/>
      <c r="B716" s="181"/>
      <c r="C716" s="235" t="str">
        <f t="shared" si="44"/>
        <v/>
      </c>
      <c r="D716" s="182">
        <f t="shared" si="45"/>
        <v>0</v>
      </c>
      <c r="E716" s="182">
        <f t="shared" si="46"/>
        <v>0</v>
      </c>
      <c r="F716" s="182">
        <f t="shared" si="47"/>
        <v>0</v>
      </c>
    </row>
    <row r="717" spans="1:6" x14ac:dyDescent="0.2">
      <c r="A717" s="180"/>
      <c r="B717" s="181"/>
      <c r="C717" s="235" t="str">
        <f t="shared" si="44"/>
        <v/>
      </c>
      <c r="D717" s="182">
        <f t="shared" si="45"/>
        <v>0</v>
      </c>
      <c r="E717" s="182">
        <f t="shared" si="46"/>
        <v>0</v>
      </c>
      <c r="F717" s="182">
        <f t="shared" si="47"/>
        <v>0</v>
      </c>
    </row>
    <row r="718" spans="1:6" x14ac:dyDescent="0.2">
      <c r="A718" s="180"/>
      <c r="B718" s="181"/>
      <c r="C718" s="235" t="str">
        <f t="shared" si="44"/>
        <v/>
      </c>
      <c r="D718" s="182">
        <f t="shared" si="45"/>
        <v>0</v>
      </c>
      <c r="E718" s="182">
        <f t="shared" si="46"/>
        <v>0</v>
      </c>
      <c r="F718" s="182">
        <f t="shared" si="47"/>
        <v>0</v>
      </c>
    </row>
    <row r="719" spans="1:6" x14ac:dyDescent="0.2">
      <c r="A719" s="180"/>
      <c r="B719" s="181"/>
      <c r="C719" s="235" t="str">
        <f t="shared" si="44"/>
        <v/>
      </c>
      <c r="D719" s="182">
        <f t="shared" si="45"/>
        <v>0</v>
      </c>
      <c r="E719" s="182">
        <f t="shared" si="46"/>
        <v>0</v>
      </c>
      <c r="F719" s="182">
        <f t="shared" si="47"/>
        <v>0</v>
      </c>
    </row>
    <row r="720" spans="1:6" x14ac:dyDescent="0.2">
      <c r="A720" s="180"/>
      <c r="B720" s="181"/>
      <c r="C720" s="235" t="str">
        <f t="shared" si="44"/>
        <v/>
      </c>
      <c r="D720" s="182">
        <f t="shared" si="45"/>
        <v>0</v>
      </c>
      <c r="E720" s="182">
        <f t="shared" si="46"/>
        <v>0</v>
      </c>
      <c r="F720" s="182">
        <f t="shared" si="47"/>
        <v>0</v>
      </c>
    </row>
    <row r="721" spans="1:6" x14ac:dyDescent="0.2">
      <c r="A721" s="180"/>
      <c r="B721" s="181"/>
      <c r="C721" s="235" t="str">
        <f t="shared" si="44"/>
        <v/>
      </c>
      <c r="D721" s="182">
        <f t="shared" si="45"/>
        <v>0</v>
      </c>
      <c r="E721" s="182">
        <f t="shared" si="46"/>
        <v>0</v>
      </c>
      <c r="F721" s="182">
        <f t="shared" si="47"/>
        <v>0</v>
      </c>
    </row>
    <row r="722" spans="1:6" x14ac:dyDescent="0.2">
      <c r="A722" s="180"/>
      <c r="B722" s="181"/>
      <c r="C722" s="235" t="str">
        <f t="shared" si="44"/>
        <v/>
      </c>
      <c r="D722" s="182">
        <f t="shared" si="45"/>
        <v>0</v>
      </c>
      <c r="E722" s="182">
        <f t="shared" si="46"/>
        <v>0</v>
      </c>
      <c r="F722" s="182">
        <f t="shared" si="47"/>
        <v>0</v>
      </c>
    </row>
    <row r="723" spans="1:6" x14ac:dyDescent="0.2">
      <c r="A723" s="180"/>
      <c r="B723" s="181"/>
      <c r="C723" s="235" t="str">
        <f t="shared" si="44"/>
        <v/>
      </c>
      <c r="D723" s="182">
        <f t="shared" si="45"/>
        <v>0</v>
      </c>
      <c r="E723" s="182">
        <f t="shared" si="46"/>
        <v>0</v>
      </c>
      <c r="F723" s="182">
        <f t="shared" si="47"/>
        <v>0</v>
      </c>
    </row>
    <row r="724" spans="1:6" x14ac:dyDescent="0.2">
      <c r="A724" s="180"/>
      <c r="B724" s="181"/>
      <c r="C724" s="235" t="str">
        <f t="shared" si="44"/>
        <v/>
      </c>
      <c r="D724" s="182">
        <f t="shared" si="45"/>
        <v>0</v>
      </c>
      <c r="E724" s="182">
        <f t="shared" si="46"/>
        <v>0</v>
      </c>
      <c r="F724" s="182">
        <f t="shared" si="47"/>
        <v>0</v>
      </c>
    </row>
    <row r="725" spans="1:6" x14ac:dyDescent="0.2">
      <c r="A725" s="180"/>
      <c r="B725" s="181"/>
      <c r="C725" s="235" t="str">
        <f t="shared" si="44"/>
        <v/>
      </c>
      <c r="D725" s="182">
        <f t="shared" si="45"/>
        <v>0</v>
      </c>
      <c r="E725" s="182">
        <f t="shared" si="46"/>
        <v>0</v>
      </c>
      <c r="F725" s="182">
        <f t="shared" si="47"/>
        <v>0</v>
      </c>
    </row>
    <row r="726" spans="1:6" x14ac:dyDescent="0.2">
      <c r="A726" s="180"/>
      <c r="B726" s="181"/>
      <c r="C726" s="235" t="str">
        <f t="shared" si="44"/>
        <v/>
      </c>
      <c r="D726" s="182">
        <f t="shared" si="45"/>
        <v>0</v>
      </c>
      <c r="E726" s="182">
        <f t="shared" si="46"/>
        <v>0</v>
      </c>
      <c r="F726" s="182">
        <f t="shared" si="47"/>
        <v>0</v>
      </c>
    </row>
    <row r="727" spans="1:6" x14ac:dyDescent="0.2">
      <c r="A727" s="180"/>
      <c r="B727" s="181"/>
      <c r="C727" s="235" t="str">
        <f t="shared" si="44"/>
        <v/>
      </c>
      <c r="D727" s="182">
        <f t="shared" si="45"/>
        <v>0</v>
      </c>
      <c r="E727" s="182">
        <f t="shared" si="46"/>
        <v>0</v>
      </c>
      <c r="F727" s="182">
        <f t="shared" si="47"/>
        <v>0</v>
      </c>
    </row>
    <row r="728" spans="1:6" x14ac:dyDescent="0.2">
      <c r="A728" s="180"/>
      <c r="B728" s="181"/>
      <c r="C728" s="235" t="str">
        <f t="shared" si="44"/>
        <v/>
      </c>
      <c r="D728" s="182">
        <f t="shared" si="45"/>
        <v>0</v>
      </c>
      <c r="E728" s="182">
        <f t="shared" si="46"/>
        <v>0</v>
      </c>
      <c r="F728" s="182">
        <f t="shared" si="47"/>
        <v>0</v>
      </c>
    </row>
    <row r="729" spans="1:6" x14ac:dyDescent="0.2">
      <c r="A729" s="180"/>
      <c r="B729" s="181"/>
      <c r="C729" s="235" t="str">
        <f t="shared" si="44"/>
        <v/>
      </c>
      <c r="D729" s="182">
        <f t="shared" si="45"/>
        <v>0</v>
      </c>
      <c r="E729" s="182">
        <f t="shared" si="46"/>
        <v>0</v>
      </c>
      <c r="F729" s="182">
        <f t="shared" si="47"/>
        <v>0</v>
      </c>
    </row>
    <row r="730" spans="1:6" x14ac:dyDescent="0.2">
      <c r="A730" s="180"/>
      <c r="B730" s="181"/>
      <c r="C730" s="235" t="str">
        <f t="shared" si="44"/>
        <v/>
      </c>
      <c r="D730" s="182">
        <f t="shared" si="45"/>
        <v>0</v>
      </c>
      <c r="E730" s="182">
        <f t="shared" si="46"/>
        <v>0</v>
      </c>
      <c r="F730" s="182">
        <f t="shared" si="47"/>
        <v>0</v>
      </c>
    </row>
    <row r="731" spans="1:6" x14ac:dyDescent="0.2">
      <c r="A731" s="180"/>
      <c r="B731" s="181"/>
      <c r="C731" s="235" t="str">
        <f t="shared" si="44"/>
        <v/>
      </c>
      <c r="D731" s="182">
        <f t="shared" si="45"/>
        <v>0</v>
      </c>
      <c r="E731" s="182">
        <f t="shared" si="46"/>
        <v>0</v>
      </c>
      <c r="F731" s="182">
        <f t="shared" si="47"/>
        <v>0</v>
      </c>
    </row>
    <row r="732" spans="1:6" x14ac:dyDescent="0.2">
      <c r="A732" s="180"/>
      <c r="B732" s="181"/>
      <c r="C732" s="235" t="str">
        <f t="shared" si="44"/>
        <v/>
      </c>
      <c r="D732" s="182">
        <f t="shared" si="45"/>
        <v>0</v>
      </c>
      <c r="E732" s="182">
        <f t="shared" si="46"/>
        <v>0</v>
      </c>
      <c r="F732" s="182">
        <f t="shared" si="47"/>
        <v>0</v>
      </c>
    </row>
    <row r="733" spans="1:6" x14ac:dyDescent="0.2">
      <c r="A733" s="180"/>
      <c r="B733" s="181"/>
      <c r="C733" s="235" t="str">
        <f t="shared" si="44"/>
        <v/>
      </c>
      <c r="D733" s="182">
        <f t="shared" si="45"/>
        <v>0</v>
      </c>
      <c r="E733" s="182">
        <f t="shared" si="46"/>
        <v>0</v>
      </c>
      <c r="F733" s="182">
        <f t="shared" si="47"/>
        <v>0</v>
      </c>
    </row>
    <row r="734" spans="1:6" x14ac:dyDescent="0.2">
      <c r="A734" s="180"/>
      <c r="B734" s="181"/>
      <c r="C734" s="235" t="str">
        <f t="shared" si="44"/>
        <v/>
      </c>
      <c r="D734" s="182">
        <f t="shared" si="45"/>
        <v>0</v>
      </c>
      <c r="E734" s="182">
        <f t="shared" si="46"/>
        <v>0</v>
      </c>
      <c r="F734" s="182">
        <f t="shared" si="47"/>
        <v>0</v>
      </c>
    </row>
    <row r="735" spans="1:6" x14ac:dyDescent="0.2">
      <c r="A735" s="180"/>
      <c r="B735" s="181"/>
      <c r="C735" s="235" t="str">
        <f t="shared" si="44"/>
        <v/>
      </c>
      <c r="D735" s="182">
        <f t="shared" si="45"/>
        <v>0</v>
      </c>
      <c r="E735" s="182">
        <f t="shared" si="46"/>
        <v>0</v>
      </c>
      <c r="F735" s="182">
        <f t="shared" si="47"/>
        <v>0</v>
      </c>
    </row>
    <row r="736" spans="1:6" x14ac:dyDescent="0.2">
      <c r="A736" s="180"/>
      <c r="B736" s="181"/>
      <c r="C736" s="235" t="str">
        <f t="shared" si="44"/>
        <v/>
      </c>
      <c r="D736" s="182">
        <f t="shared" si="45"/>
        <v>0</v>
      </c>
      <c r="E736" s="182">
        <f t="shared" si="46"/>
        <v>0</v>
      </c>
      <c r="F736" s="182">
        <f t="shared" si="47"/>
        <v>0</v>
      </c>
    </row>
    <row r="737" spans="1:6" x14ac:dyDescent="0.2">
      <c r="A737" s="180"/>
      <c r="B737" s="181"/>
      <c r="C737" s="235" t="str">
        <f t="shared" si="44"/>
        <v/>
      </c>
      <c r="D737" s="182">
        <f t="shared" si="45"/>
        <v>0</v>
      </c>
      <c r="E737" s="182">
        <f t="shared" si="46"/>
        <v>0</v>
      </c>
      <c r="F737" s="182">
        <f t="shared" si="47"/>
        <v>0</v>
      </c>
    </row>
    <row r="738" spans="1:6" x14ac:dyDescent="0.2">
      <c r="A738" s="180"/>
      <c r="B738" s="181"/>
      <c r="C738" s="235" t="str">
        <f t="shared" si="44"/>
        <v/>
      </c>
      <c r="D738" s="182">
        <f t="shared" si="45"/>
        <v>0</v>
      </c>
      <c r="E738" s="182">
        <f t="shared" si="46"/>
        <v>0</v>
      </c>
      <c r="F738" s="182">
        <f t="shared" si="47"/>
        <v>0</v>
      </c>
    </row>
    <row r="739" spans="1:6" x14ac:dyDescent="0.2">
      <c r="A739" s="180"/>
      <c r="B739" s="181"/>
      <c r="C739" s="235" t="str">
        <f t="shared" si="44"/>
        <v/>
      </c>
      <c r="D739" s="182">
        <f t="shared" si="45"/>
        <v>0</v>
      </c>
      <c r="E739" s="182">
        <f t="shared" si="46"/>
        <v>0</v>
      </c>
      <c r="F739" s="182">
        <f t="shared" si="47"/>
        <v>0</v>
      </c>
    </row>
    <row r="740" spans="1:6" x14ac:dyDescent="0.2">
      <c r="A740" s="180"/>
      <c r="B740" s="181"/>
      <c r="C740" s="235" t="str">
        <f t="shared" si="44"/>
        <v/>
      </c>
      <c r="D740" s="182">
        <f t="shared" si="45"/>
        <v>0</v>
      </c>
      <c r="E740" s="182">
        <f t="shared" si="46"/>
        <v>0</v>
      </c>
      <c r="F740" s="182">
        <f t="shared" si="47"/>
        <v>0</v>
      </c>
    </row>
    <row r="741" spans="1:6" x14ac:dyDescent="0.2">
      <c r="A741" s="180"/>
      <c r="B741" s="181"/>
      <c r="C741" s="235" t="str">
        <f t="shared" si="44"/>
        <v/>
      </c>
      <c r="D741" s="182">
        <f t="shared" si="45"/>
        <v>0</v>
      </c>
      <c r="E741" s="182">
        <f t="shared" si="46"/>
        <v>0</v>
      </c>
      <c r="F741" s="182">
        <f t="shared" si="47"/>
        <v>0</v>
      </c>
    </row>
    <row r="742" spans="1:6" x14ac:dyDescent="0.2">
      <c r="A742" s="180"/>
      <c r="B742" s="181"/>
      <c r="C742" s="235" t="str">
        <f t="shared" si="44"/>
        <v/>
      </c>
      <c r="D742" s="182">
        <f t="shared" si="45"/>
        <v>0</v>
      </c>
      <c r="E742" s="182">
        <f t="shared" si="46"/>
        <v>0</v>
      </c>
      <c r="F742" s="182">
        <f t="shared" si="47"/>
        <v>0</v>
      </c>
    </row>
    <row r="743" spans="1:6" x14ac:dyDescent="0.2">
      <c r="A743" s="180"/>
      <c r="B743" s="181"/>
      <c r="C743" s="235" t="str">
        <f t="shared" si="44"/>
        <v/>
      </c>
      <c r="D743" s="182">
        <f t="shared" si="45"/>
        <v>0</v>
      </c>
      <c r="E743" s="182">
        <f t="shared" si="46"/>
        <v>0</v>
      </c>
      <c r="F743" s="182">
        <f t="shared" si="47"/>
        <v>0</v>
      </c>
    </row>
    <row r="744" spans="1:6" x14ac:dyDescent="0.2">
      <c r="A744" s="180"/>
      <c r="B744" s="181"/>
      <c r="C744" s="235" t="str">
        <f t="shared" si="44"/>
        <v/>
      </c>
      <c r="D744" s="182">
        <f t="shared" si="45"/>
        <v>0</v>
      </c>
      <c r="E744" s="182">
        <f t="shared" si="46"/>
        <v>0</v>
      </c>
      <c r="F744" s="182">
        <f t="shared" si="47"/>
        <v>0</v>
      </c>
    </row>
    <row r="745" spans="1:6" x14ac:dyDescent="0.2">
      <c r="A745" s="180"/>
      <c r="B745" s="181"/>
      <c r="C745" s="235" t="str">
        <f t="shared" si="44"/>
        <v/>
      </c>
      <c r="D745" s="182">
        <f t="shared" si="45"/>
        <v>0</v>
      </c>
      <c r="E745" s="182">
        <f t="shared" si="46"/>
        <v>0</v>
      </c>
      <c r="F745" s="182">
        <f t="shared" si="47"/>
        <v>0</v>
      </c>
    </row>
    <row r="746" spans="1:6" x14ac:dyDescent="0.2">
      <c r="A746" s="180"/>
      <c r="B746" s="181"/>
      <c r="C746" s="235" t="str">
        <f t="shared" si="44"/>
        <v/>
      </c>
      <c r="D746" s="182">
        <f t="shared" si="45"/>
        <v>0</v>
      </c>
      <c r="E746" s="182">
        <f t="shared" si="46"/>
        <v>0</v>
      </c>
      <c r="F746" s="182">
        <f t="shared" si="47"/>
        <v>0</v>
      </c>
    </row>
    <row r="747" spans="1:6" x14ac:dyDescent="0.2">
      <c r="A747" s="180"/>
      <c r="B747" s="181"/>
      <c r="C747" s="235" t="str">
        <f t="shared" si="44"/>
        <v/>
      </c>
      <c r="D747" s="182">
        <f t="shared" si="45"/>
        <v>0</v>
      </c>
      <c r="E747" s="182">
        <f t="shared" si="46"/>
        <v>0</v>
      </c>
      <c r="F747" s="182">
        <f t="shared" si="47"/>
        <v>0</v>
      </c>
    </row>
    <row r="748" spans="1:6" x14ac:dyDescent="0.2">
      <c r="A748" s="180"/>
      <c r="B748" s="181"/>
      <c r="C748" s="235" t="str">
        <f t="shared" si="44"/>
        <v/>
      </c>
      <c r="D748" s="182">
        <f t="shared" si="45"/>
        <v>0</v>
      </c>
      <c r="E748" s="182">
        <f t="shared" si="46"/>
        <v>0</v>
      </c>
      <c r="F748" s="182">
        <f t="shared" si="47"/>
        <v>0</v>
      </c>
    </row>
    <row r="749" spans="1:6" x14ac:dyDescent="0.2">
      <c r="A749" s="180"/>
      <c r="B749" s="181"/>
      <c r="C749" s="235" t="str">
        <f t="shared" si="44"/>
        <v/>
      </c>
      <c r="D749" s="182">
        <f t="shared" si="45"/>
        <v>0</v>
      </c>
      <c r="E749" s="182">
        <f t="shared" si="46"/>
        <v>0</v>
      </c>
      <c r="F749" s="182">
        <f t="shared" si="47"/>
        <v>0</v>
      </c>
    </row>
    <row r="750" spans="1:6" x14ac:dyDescent="0.2">
      <c r="A750" s="180"/>
      <c r="B750" s="181"/>
      <c r="C750" s="235" t="str">
        <f t="shared" si="44"/>
        <v/>
      </c>
      <c r="D750" s="182">
        <f t="shared" si="45"/>
        <v>0</v>
      </c>
      <c r="E750" s="182">
        <f t="shared" si="46"/>
        <v>0</v>
      </c>
      <c r="F750" s="182">
        <f t="shared" si="47"/>
        <v>0</v>
      </c>
    </row>
    <row r="751" spans="1:6" x14ac:dyDescent="0.2">
      <c r="A751" s="180"/>
      <c r="B751" s="181"/>
      <c r="C751" s="235" t="str">
        <f t="shared" si="44"/>
        <v/>
      </c>
      <c r="D751" s="182">
        <f t="shared" si="45"/>
        <v>0</v>
      </c>
      <c r="E751" s="182">
        <f t="shared" si="46"/>
        <v>0</v>
      </c>
      <c r="F751" s="182">
        <f t="shared" si="47"/>
        <v>0</v>
      </c>
    </row>
    <row r="752" spans="1:6" x14ac:dyDescent="0.2">
      <c r="A752" s="180"/>
      <c r="B752" s="181"/>
      <c r="C752" s="235" t="str">
        <f t="shared" si="44"/>
        <v/>
      </c>
      <c r="D752" s="182">
        <f t="shared" si="45"/>
        <v>0</v>
      </c>
      <c r="E752" s="182">
        <f t="shared" si="46"/>
        <v>0</v>
      </c>
      <c r="F752" s="182">
        <f t="shared" si="47"/>
        <v>0</v>
      </c>
    </row>
    <row r="753" spans="1:6" x14ac:dyDescent="0.2">
      <c r="A753" s="180"/>
      <c r="B753" s="181"/>
      <c r="C753" s="235" t="str">
        <f t="shared" si="44"/>
        <v/>
      </c>
      <c r="D753" s="182">
        <f t="shared" si="45"/>
        <v>0</v>
      </c>
      <c r="E753" s="182">
        <f t="shared" si="46"/>
        <v>0</v>
      </c>
      <c r="F753" s="182">
        <f t="shared" si="47"/>
        <v>0</v>
      </c>
    </row>
    <row r="754" spans="1:6" x14ac:dyDescent="0.2">
      <c r="A754" s="180"/>
      <c r="B754" s="181"/>
      <c r="C754" s="235" t="str">
        <f t="shared" si="44"/>
        <v/>
      </c>
      <c r="D754" s="182">
        <f t="shared" si="45"/>
        <v>0</v>
      </c>
      <c r="E754" s="182">
        <f t="shared" si="46"/>
        <v>0</v>
      </c>
      <c r="F754" s="182">
        <f t="shared" si="47"/>
        <v>0</v>
      </c>
    </row>
    <row r="755" spans="1:6" x14ac:dyDescent="0.2">
      <c r="A755" s="180"/>
      <c r="B755" s="181"/>
      <c r="C755" s="235" t="str">
        <f t="shared" si="44"/>
        <v/>
      </c>
      <c r="D755" s="182">
        <f t="shared" si="45"/>
        <v>0</v>
      </c>
      <c r="E755" s="182">
        <f t="shared" si="46"/>
        <v>0</v>
      </c>
      <c r="F755" s="182">
        <f t="shared" si="47"/>
        <v>0</v>
      </c>
    </row>
    <row r="756" spans="1:6" x14ac:dyDescent="0.2">
      <c r="A756" s="180"/>
      <c r="B756" s="181"/>
      <c r="C756" s="235" t="str">
        <f t="shared" si="44"/>
        <v/>
      </c>
      <c r="D756" s="182">
        <f t="shared" si="45"/>
        <v>0</v>
      </c>
      <c r="E756" s="182">
        <f t="shared" si="46"/>
        <v>0</v>
      </c>
      <c r="F756" s="182">
        <f t="shared" si="47"/>
        <v>0</v>
      </c>
    </row>
    <row r="757" spans="1:6" x14ac:dyDescent="0.2">
      <c r="A757" s="180"/>
      <c r="B757" s="181"/>
      <c r="C757" s="235" t="str">
        <f t="shared" si="44"/>
        <v/>
      </c>
      <c r="D757" s="182">
        <f t="shared" si="45"/>
        <v>0</v>
      </c>
      <c r="E757" s="182">
        <f t="shared" si="46"/>
        <v>0</v>
      </c>
      <c r="F757" s="182">
        <f t="shared" si="47"/>
        <v>0</v>
      </c>
    </row>
    <row r="758" spans="1:6" x14ac:dyDescent="0.2">
      <c r="A758" s="180"/>
      <c r="B758" s="181"/>
      <c r="C758" s="235" t="str">
        <f t="shared" si="44"/>
        <v/>
      </c>
      <c r="D758" s="182">
        <f t="shared" si="45"/>
        <v>0</v>
      </c>
      <c r="E758" s="182">
        <f t="shared" si="46"/>
        <v>0</v>
      </c>
      <c r="F758" s="182">
        <f t="shared" si="47"/>
        <v>0</v>
      </c>
    </row>
    <row r="759" spans="1:6" x14ac:dyDescent="0.2">
      <c r="A759" s="180"/>
      <c r="B759" s="181"/>
      <c r="C759" s="235" t="str">
        <f t="shared" si="44"/>
        <v/>
      </c>
      <c r="D759" s="182">
        <f t="shared" si="45"/>
        <v>0</v>
      </c>
      <c r="E759" s="182">
        <f t="shared" si="46"/>
        <v>0</v>
      </c>
      <c r="F759" s="182">
        <f t="shared" si="47"/>
        <v>0</v>
      </c>
    </row>
    <row r="760" spans="1:6" x14ac:dyDescent="0.2">
      <c r="A760" s="180"/>
      <c r="B760" s="181"/>
      <c r="C760" s="235" t="str">
        <f t="shared" si="44"/>
        <v/>
      </c>
      <c r="D760" s="182">
        <f t="shared" si="45"/>
        <v>0</v>
      </c>
      <c r="E760" s="182">
        <f t="shared" si="46"/>
        <v>0</v>
      </c>
      <c r="F760" s="182">
        <f t="shared" si="47"/>
        <v>0</v>
      </c>
    </row>
    <row r="761" spans="1:6" x14ac:dyDescent="0.2">
      <c r="A761" s="180"/>
      <c r="B761" s="181"/>
      <c r="C761" s="235" t="str">
        <f t="shared" si="44"/>
        <v/>
      </c>
      <c r="D761" s="182">
        <f t="shared" si="45"/>
        <v>0</v>
      </c>
      <c r="E761" s="182">
        <f t="shared" si="46"/>
        <v>0</v>
      </c>
      <c r="F761" s="182">
        <f t="shared" si="47"/>
        <v>0</v>
      </c>
    </row>
    <row r="762" spans="1:6" x14ac:dyDescent="0.2">
      <c r="A762" s="180"/>
      <c r="B762" s="181"/>
      <c r="C762" s="235" t="str">
        <f t="shared" si="44"/>
        <v/>
      </c>
      <c r="D762" s="182">
        <f t="shared" si="45"/>
        <v>0</v>
      </c>
      <c r="E762" s="182">
        <f t="shared" si="46"/>
        <v>0</v>
      </c>
      <c r="F762" s="182">
        <f t="shared" si="47"/>
        <v>0</v>
      </c>
    </row>
    <row r="763" spans="1:6" x14ac:dyDescent="0.2">
      <c r="A763" s="180"/>
      <c r="B763" s="181"/>
      <c r="C763" s="235" t="str">
        <f t="shared" si="44"/>
        <v/>
      </c>
      <c r="D763" s="182">
        <f t="shared" si="45"/>
        <v>0</v>
      </c>
      <c r="E763" s="182">
        <f t="shared" si="46"/>
        <v>0</v>
      </c>
      <c r="F763" s="182">
        <f t="shared" si="47"/>
        <v>0</v>
      </c>
    </row>
    <row r="764" spans="1:6" x14ac:dyDescent="0.2">
      <c r="A764" s="180"/>
      <c r="B764" s="181"/>
      <c r="C764" s="235" t="str">
        <f t="shared" si="44"/>
        <v/>
      </c>
      <c r="D764" s="182">
        <f t="shared" si="45"/>
        <v>0</v>
      </c>
      <c r="E764" s="182">
        <f t="shared" si="46"/>
        <v>0</v>
      </c>
      <c r="F764" s="182">
        <f t="shared" si="47"/>
        <v>0</v>
      </c>
    </row>
    <row r="765" spans="1:6" x14ac:dyDescent="0.2">
      <c r="A765" s="180"/>
      <c r="B765" s="181"/>
      <c r="C765" s="235" t="str">
        <f t="shared" si="44"/>
        <v/>
      </c>
      <c r="D765" s="182">
        <f t="shared" si="45"/>
        <v>0</v>
      </c>
      <c r="E765" s="182">
        <f t="shared" si="46"/>
        <v>0</v>
      </c>
      <c r="F765" s="182">
        <f t="shared" si="47"/>
        <v>0</v>
      </c>
    </row>
    <row r="766" spans="1:6" x14ac:dyDescent="0.2">
      <c r="A766" s="180"/>
      <c r="B766" s="181"/>
      <c r="C766" s="235" t="str">
        <f t="shared" si="44"/>
        <v/>
      </c>
      <c r="D766" s="182">
        <f t="shared" si="45"/>
        <v>0</v>
      </c>
      <c r="E766" s="182">
        <f t="shared" si="46"/>
        <v>0</v>
      </c>
      <c r="F766" s="182">
        <f t="shared" si="47"/>
        <v>0</v>
      </c>
    </row>
    <row r="767" spans="1:6" x14ac:dyDescent="0.2">
      <c r="A767" s="180"/>
      <c r="B767" s="181"/>
      <c r="C767" s="235" t="str">
        <f t="shared" si="44"/>
        <v/>
      </c>
      <c r="D767" s="182">
        <f t="shared" si="45"/>
        <v>0</v>
      </c>
      <c r="E767" s="182">
        <f t="shared" si="46"/>
        <v>0</v>
      </c>
      <c r="F767" s="182">
        <f t="shared" si="47"/>
        <v>0</v>
      </c>
    </row>
    <row r="768" spans="1:6" x14ac:dyDescent="0.2">
      <c r="A768" s="180"/>
      <c r="B768" s="181"/>
      <c r="C768" s="235" t="str">
        <f t="shared" si="44"/>
        <v/>
      </c>
      <c r="D768" s="182">
        <f t="shared" si="45"/>
        <v>0</v>
      </c>
      <c r="E768" s="182">
        <f t="shared" si="46"/>
        <v>0</v>
      </c>
      <c r="F768" s="182">
        <f t="shared" si="47"/>
        <v>0</v>
      </c>
    </row>
    <row r="769" spans="1:6" x14ac:dyDescent="0.2">
      <c r="A769" s="180"/>
      <c r="B769" s="181"/>
      <c r="C769" s="235" t="str">
        <f t="shared" si="44"/>
        <v/>
      </c>
      <c r="D769" s="182">
        <f t="shared" si="45"/>
        <v>0</v>
      </c>
      <c r="E769" s="182">
        <f t="shared" si="46"/>
        <v>0</v>
      </c>
      <c r="F769" s="182">
        <f t="shared" si="47"/>
        <v>0</v>
      </c>
    </row>
    <row r="770" spans="1:6" x14ac:dyDescent="0.2">
      <c r="A770" s="180"/>
      <c r="B770" s="181"/>
      <c r="C770" s="235" t="str">
        <f t="shared" si="44"/>
        <v/>
      </c>
      <c r="D770" s="182">
        <f t="shared" si="45"/>
        <v>0</v>
      </c>
      <c r="E770" s="182">
        <f t="shared" si="46"/>
        <v>0</v>
      </c>
      <c r="F770" s="182">
        <f t="shared" si="47"/>
        <v>0</v>
      </c>
    </row>
    <row r="771" spans="1:6" x14ac:dyDescent="0.2">
      <c r="A771" s="180"/>
      <c r="B771" s="181"/>
      <c r="C771" s="235" t="str">
        <f t="shared" si="44"/>
        <v/>
      </c>
      <c r="D771" s="182">
        <f t="shared" si="45"/>
        <v>0</v>
      </c>
      <c r="E771" s="182">
        <f t="shared" si="46"/>
        <v>0</v>
      </c>
      <c r="F771" s="182">
        <f t="shared" si="47"/>
        <v>0</v>
      </c>
    </row>
    <row r="772" spans="1:6" x14ac:dyDescent="0.2">
      <c r="A772" s="180"/>
      <c r="B772" s="181"/>
      <c r="C772" s="235" t="str">
        <f t="shared" si="44"/>
        <v/>
      </c>
      <c r="D772" s="182">
        <f t="shared" si="45"/>
        <v>0</v>
      </c>
      <c r="E772" s="182">
        <f t="shared" si="46"/>
        <v>0</v>
      </c>
      <c r="F772" s="182">
        <f t="shared" si="47"/>
        <v>0</v>
      </c>
    </row>
    <row r="773" spans="1:6" x14ac:dyDescent="0.2">
      <c r="A773" s="180"/>
      <c r="B773" s="181"/>
      <c r="C773" s="235" t="str">
        <f t="shared" si="44"/>
        <v/>
      </c>
      <c r="D773" s="182">
        <f t="shared" si="45"/>
        <v>0</v>
      </c>
      <c r="E773" s="182">
        <f t="shared" si="46"/>
        <v>0</v>
      </c>
      <c r="F773" s="182">
        <f t="shared" si="47"/>
        <v>0</v>
      </c>
    </row>
    <row r="774" spans="1:6" x14ac:dyDescent="0.2">
      <c r="A774" s="180"/>
      <c r="B774" s="181"/>
      <c r="C774" s="235" t="str">
        <f t="shared" si="44"/>
        <v/>
      </c>
      <c r="D774" s="182">
        <f t="shared" si="45"/>
        <v>0</v>
      </c>
      <c r="E774" s="182">
        <f t="shared" si="46"/>
        <v>0</v>
      </c>
      <c r="F774" s="182">
        <f t="shared" si="47"/>
        <v>0</v>
      </c>
    </row>
    <row r="775" spans="1:6" x14ac:dyDescent="0.2">
      <c r="A775" s="180"/>
      <c r="B775" s="181"/>
      <c r="C775" s="235" t="str">
        <f t="shared" si="44"/>
        <v/>
      </c>
      <c r="D775" s="182">
        <f t="shared" si="45"/>
        <v>0</v>
      </c>
      <c r="E775" s="182">
        <f t="shared" si="46"/>
        <v>0</v>
      </c>
      <c r="F775" s="182">
        <f t="shared" si="47"/>
        <v>0</v>
      </c>
    </row>
    <row r="776" spans="1:6" x14ac:dyDescent="0.2">
      <c r="A776" s="180"/>
      <c r="B776" s="181"/>
      <c r="C776" s="235" t="str">
        <f t="shared" ref="C776:C839" si="48">IF(F776=1," District,","")&amp;IF(OR(D776=1,E776=1)," Line Incomplete","")</f>
        <v/>
      </c>
      <c r="D776" s="182">
        <f t="shared" ref="D776:D839" si="49">IF(A776="",0,IF(OR(B776=""),1,0))</f>
        <v>0</v>
      </c>
      <c r="E776" s="182">
        <f t="shared" ref="E776:E839" si="50">IF(B776="",0,IF(OR(A776=""),1,0))</f>
        <v>0</v>
      </c>
      <c r="F776" s="182">
        <f t="shared" ref="F776:F839" si="51">IF(B776="",0,IF(ISNA((MATCH(B776,H:H,0))),1,0))</f>
        <v>0</v>
      </c>
    </row>
    <row r="777" spans="1:6" x14ac:dyDescent="0.2">
      <c r="A777" s="180"/>
      <c r="B777" s="181"/>
      <c r="C777" s="235" t="str">
        <f t="shared" si="48"/>
        <v/>
      </c>
      <c r="D777" s="182">
        <f t="shared" si="49"/>
        <v>0</v>
      </c>
      <c r="E777" s="182">
        <f t="shared" si="50"/>
        <v>0</v>
      </c>
      <c r="F777" s="182">
        <f t="shared" si="51"/>
        <v>0</v>
      </c>
    </row>
    <row r="778" spans="1:6" x14ac:dyDescent="0.2">
      <c r="A778" s="180"/>
      <c r="B778" s="181"/>
      <c r="C778" s="235" t="str">
        <f t="shared" si="48"/>
        <v/>
      </c>
      <c r="D778" s="182">
        <f t="shared" si="49"/>
        <v>0</v>
      </c>
      <c r="E778" s="182">
        <f t="shared" si="50"/>
        <v>0</v>
      </c>
      <c r="F778" s="182">
        <f t="shared" si="51"/>
        <v>0</v>
      </c>
    </row>
    <row r="779" spans="1:6" x14ac:dyDescent="0.2">
      <c r="A779" s="180"/>
      <c r="B779" s="181"/>
      <c r="C779" s="235" t="str">
        <f t="shared" si="48"/>
        <v/>
      </c>
      <c r="D779" s="182">
        <f t="shared" si="49"/>
        <v>0</v>
      </c>
      <c r="E779" s="182">
        <f t="shared" si="50"/>
        <v>0</v>
      </c>
      <c r="F779" s="182">
        <f t="shared" si="51"/>
        <v>0</v>
      </c>
    </row>
    <row r="780" spans="1:6" x14ac:dyDescent="0.2">
      <c r="A780" s="180"/>
      <c r="B780" s="181"/>
      <c r="C780" s="235" t="str">
        <f t="shared" si="48"/>
        <v/>
      </c>
      <c r="D780" s="182">
        <f t="shared" si="49"/>
        <v>0</v>
      </c>
      <c r="E780" s="182">
        <f t="shared" si="50"/>
        <v>0</v>
      </c>
      <c r="F780" s="182">
        <f t="shared" si="51"/>
        <v>0</v>
      </c>
    </row>
    <row r="781" spans="1:6" x14ac:dyDescent="0.2">
      <c r="A781" s="180"/>
      <c r="B781" s="181"/>
      <c r="C781" s="235" t="str">
        <f t="shared" si="48"/>
        <v/>
      </c>
      <c r="D781" s="182">
        <f t="shared" si="49"/>
        <v>0</v>
      </c>
      <c r="E781" s="182">
        <f t="shared" si="50"/>
        <v>0</v>
      </c>
      <c r="F781" s="182">
        <f t="shared" si="51"/>
        <v>0</v>
      </c>
    </row>
    <row r="782" spans="1:6" x14ac:dyDescent="0.2">
      <c r="A782" s="180"/>
      <c r="B782" s="181"/>
      <c r="C782" s="235" t="str">
        <f t="shared" si="48"/>
        <v/>
      </c>
      <c r="D782" s="182">
        <f t="shared" si="49"/>
        <v>0</v>
      </c>
      <c r="E782" s="182">
        <f t="shared" si="50"/>
        <v>0</v>
      </c>
      <c r="F782" s="182">
        <f t="shared" si="51"/>
        <v>0</v>
      </c>
    </row>
    <row r="783" spans="1:6" x14ac:dyDescent="0.2">
      <c r="A783" s="180"/>
      <c r="B783" s="181"/>
      <c r="C783" s="235" t="str">
        <f t="shared" si="48"/>
        <v/>
      </c>
      <c r="D783" s="182">
        <f t="shared" si="49"/>
        <v>0</v>
      </c>
      <c r="E783" s="182">
        <f t="shared" si="50"/>
        <v>0</v>
      </c>
      <c r="F783" s="182">
        <f t="shared" si="51"/>
        <v>0</v>
      </c>
    </row>
    <row r="784" spans="1:6" x14ac:dyDescent="0.2">
      <c r="A784" s="180"/>
      <c r="B784" s="181"/>
      <c r="C784" s="235" t="str">
        <f t="shared" si="48"/>
        <v/>
      </c>
      <c r="D784" s="182">
        <f t="shared" si="49"/>
        <v>0</v>
      </c>
      <c r="E784" s="182">
        <f t="shared" si="50"/>
        <v>0</v>
      </c>
      <c r="F784" s="182">
        <f t="shared" si="51"/>
        <v>0</v>
      </c>
    </row>
    <row r="785" spans="1:6" x14ac:dyDescent="0.2">
      <c r="A785" s="180"/>
      <c r="B785" s="181"/>
      <c r="C785" s="235" t="str">
        <f t="shared" si="48"/>
        <v/>
      </c>
      <c r="D785" s="182">
        <f t="shared" si="49"/>
        <v>0</v>
      </c>
      <c r="E785" s="182">
        <f t="shared" si="50"/>
        <v>0</v>
      </c>
      <c r="F785" s="182">
        <f t="shared" si="51"/>
        <v>0</v>
      </c>
    </row>
    <row r="786" spans="1:6" x14ac:dyDescent="0.2">
      <c r="A786" s="180"/>
      <c r="B786" s="181"/>
      <c r="C786" s="235" t="str">
        <f t="shared" si="48"/>
        <v/>
      </c>
      <c r="D786" s="182">
        <f t="shared" si="49"/>
        <v>0</v>
      </c>
      <c r="E786" s="182">
        <f t="shared" si="50"/>
        <v>0</v>
      </c>
      <c r="F786" s="182">
        <f t="shared" si="51"/>
        <v>0</v>
      </c>
    </row>
    <row r="787" spans="1:6" x14ac:dyDescent="0.2">
      <c r="A787" s="180"/>
      <c r="B787" s="181"/>
      <c r="C787" s="235" t="str">
        <f t="shared" si="48"/>
        <v/>
      </c>
      <c r="D787" s="182">
        <f t="shared" si="49"/>
        <v>0</v>
      </c>
      <c r="E787" s="182">
        <f t="shared" si="50"/>
        <v>0</v>
      </c>
      <c r="F787" s="182">
        <f t="shared" si="51"/>
        <v>0</v>
      </c>
    </row>
    <row r="788" spans="1:6" x14ac:dyDescent="0.2">
      <c r="A788" s="180"/>
      <c r="B788" s="181"/>
      <c r="C788" s="235" t="str">
        <f t="shared" si="48"/>
        <v/>
      </c>
      <c r="D788" s="182">
        <f t="shared" si="49"/>
        <v>0</v>
      </c>
      <c r="E788" s="182">
        <f t="shared" si="50"/>
        <v>0</v>
      </c>
      <c r="F788" s="182">
        <f t="shared" si="51"/>
        <v>0</v>
      </c>
    </row>
    <row r="789" spans="1:6" x14ac:dyDescent="0.2">
      <c r="A789" s="180"/>
      <c r="B789" s="181"/>
      <c r="C789" s="235" t="str">
        <f t="shared" si="48"/>
        <v/>
      </c>
      <c r="D789" s="182">
        <f t="shared" si="49"/>
        <v>0</v>
      </c>
      <c r="E789" s="182">
        <f t="shared" si="50"/>
        <v>0</v>
      </c>
      <c r="F789" s="182">
        <f t="shared" si="51"/>
        <v>0</v>
      </c>
    </row>
    <row r="790" spans="1:6" x14ac:dyDescent="0.2">
      <c r="A790" s="180"/>
      <c r="B790" s="181"/>
      <c r="C790" s="235" t="str">
        <f t="shared" si="48"/>
        <v/>
      </c>
      <c r="D790" s="182">
        <f t="shared" si="49"/>
        <v>0</v>
      </c>
      <c r="E790" s="182">
        <f t="shared" si="50"/>
        <v>0</v>
      </c>
      <c r="F790" s="182">
        <f t="shared" si="51"/>
        <v>0</v>
      </c>
    </row>
    <row r="791" spans="1:6" x14ac:dyDescent="0.2">
      <c r="A791" s="180"/>
      <c r="B791" s="181"/>
      <c r="C791" s="235" t="str">
        <f t="shared" si="48"/>
        <v/>
      </c>
      <c r="D791" s="182">
        <f t="shared" si="49"/>
        <v>0</v>
      </c>
      <c r="E791" s="182">
        <f t="shared" si="50"/>
        <v>0</v>
      </c>
      <c r="F791" s="182">
        <f t="shared" si="51"/>
        <v>0</v>
      </c>
    </row>
    <row r="792" spans="1:6" x14ac:dyDescent="0.2">
      <c r="A792" s="180"/>
      <c r="B792" s="181"/>
      <c r="C792" s="235" t="str">
        <f t="shared" si="48"/>
        <v/>
      </c>
      <c r="D792" s="182">
        <f t="shared" si="49"/>
        <v>0</v>
      </c>
      <c r="E792" s="182">
        <f t="shared" si="50"/>
        <v>0</v>
      </c>
      <c r="F792" s="182">
        <f t="shared" si="51"/>
        <v>0</v>
      </c>
    </row>
    <row r="793" spans="1:6" x14ac:dyDescent="0.2">
      <c r="A793" s="180"/>
      <c r="B793" s="181"/>
      <c r="C793" s="235" t="str">
        <f t="shared" si="48"/>
        <v/>
      </c>
      <c r="D793" s="182">
        <f t="shared" si="49"/>
        <v>0</v>
      </c>
      <c r="E793" s="182">
        <f t="shared" si="50"/>
        <v>0</v>
      </c>
      <c r="F793" s="182">
        <f t="shared" si="51"/>
        <v>0</v>
      </c>
    </row>
    <row r="794" spans="1:6" x14ac:dyDescent="0.2">
      <c r="A794" s="180"/>
      <c r="B794" s="181"/>
      <c r="C794" s="235" t="str">
        <f t="shared" si="48"/>
        <v/>
      </c>
      <c r="D794" s="182">
        <f t="shared" si="49"/>
        <v>0</v>
      </c>
      <c r="E794" s="182">
        <f t="shared" si="50"/>
        <v>0</v>
      </c>
      <c r="F794" s="182">
        <f t="shared" si="51"/>
        <v>0</v>
      </c>
    </row>
    <row r="795" spans="1:6" x14ac:dyDescent="0.2">
      <c r="A795" s="180"/>
      <c r="B795" s="181"/>
      <c r="C795" s="235" t="str">
        <f t="shared" si="48"/>
        <v/>
      </c>
      <c r="D795" s="182">
        <f t="shared" si="49"/>
        <v>0</v>
      </c>
      <c r="E795" s="182">
        <f t="shared" si="50"/>
        <v>0</v>
      </c>
      <c r="F795" s="182">
        <f t="shared" si="51"/>
        <v>0</v>
      </c>
    </row>
    <row r="796" spans="1:6" x14ac:dyDescent="0.2">
      <c r="A796" s="180"/>
      <c r="B796" s="181"/>
      <c r="C796" s="235" t="str">
        <f t="shared" si="48"/>
        <v/>
      </c>
      <c r="D796" s="182">
        <f t="shared" si="49"/>
        <v>0</v>
      </c>
      <c r="E796" s="182">
        <f t="shared" si="50"/>
        <v>0</v>
      </c>
      <c r="F796" s="182">
        <f t="shared" si="51"/>
        <v>0</v>
      </c>
    </row>
    <row r="797" spans="1:6" x14ac:dyDescent="0.2">
      <c r="A797" s="180"/>
      <c r="B797" s="181"/>
      <c r="C797" s="235" t="str">
        <f t="shared" si="48"/>
        <v/>
      </c>
      <c r="D797" s="182">
        <f t="shared" si="49"/>
        <v>0</v>
      </c>
      <c r="E797" s="182">
        <f t="shared" si="50"/>
        <v>0</v>
      </c>
      <c r="F797" s="182">
        <f t="shared" si="51"/>
        <v>0</v>
      </c>
    </row>
    <row r="798" spans="1:6" x14ac:dyDescent="0.2">
      <c r="A798" s="180"/>
      <c r="B798" s="181"/>
      <c r="C798" s="235" t="str">
        <f t="shared" si="48"/>
        <v/>
      </c>
      <c r="D798" s="182">
        <f t="shared" si="49"/>
        <v>0</v>
      </c>
      <c r="E798" s="182">
        <f t="shared" si="50"/>
        <v>0</v>
      </c>
      <c r="F798" s="182">
        <f t="shared" si="51"/>
        <v>0</v>
      </c>
    </row>
    <row r="799" spans="1:6" x14ac:dyDescent="0.2">
      <c r="A799" s="180"/>
      <c r="B799" s="181"/>
      <c r="C799" s="235" t="str">
        <f t="shared" si="48"/>
        <v/>
      </c>
      <c r="D799" s="182">
        <f t="shared" si="49"/>
        <v>0</v>
      </c>
      <c r="E799" s="182">
        <f t="shared" si="50"/>
        <v>0</v>
      </c>
      <c r="F799" s="182">
        <f t="shared" si="51"/>
        <v>0</v>
      </c>
    </row>
    <row r="800" spans="1:6" x14ac:dyDescent="0.2">
      <c r="A800" s="180"/>
      <c r="B800" s="181"/>
      <c r="C800" s="235" t="str">
        <f t="shared" si="48"/>
        <v/>
      </c>
      <c r="D800" s="182">
        <f t="shared" si="49"/>
        <v>0</v>
      </c>
      <c r="E800" s="182">
        <f t="shared" si="50"/>
        <v>0</v>
      </c>
      <c r="F800" s="182">
        <f t="shared" si="51"/>
        <v>0</v>
      </c>
    </row>
    <row r="801" spans="1:6" x14ac:dyDescent="0.2">
      <c r="A801" s="180"/>
      <c r="B801" s="181"/>
      <c r="C801" s="235" t="str">
        <f t="shared" si="48"/>
        <v/>
      </c>
      <c r="D801" s="182">
        <f t="shared" si="49"/>
        <v>0</v>
      </c>
      <c r="E801" s="182">
        <f t="shared" si="50"/>
        <v>0</v>
      </c>
      <c r="F801" s="182">
        <f t="shared" si="51"/>
        <v>0</v>
      </c>
    </row>
    <row r="802" spans="1:6" x14ac:dyDescent="0.2">
      <c r="A802" s="180"/>
      <c r="B802" s="181"/>
      <c r="C802" s="235" t="str">
        <f t="shared" si="48"/>
        <v/>
      </c>
      <c r="D802" s="182">
        <f t="shared" si="49"/>
        <v>0</v>
      </c>
      <c r="E802" s="182">
        <f t="shared" si="50"/>
        <v>0</v>
      </c>
      <c r="F802" s="182">
        <f t="shared" si="51"/>
        <v>0</v>
      </c>
    </row>
    <row r="803" spans="1:6" x14ac:dyDescent="0.2">
      <c r="A803" s="180"/>
      <c r="B803" s="181"/>
      <c r="C803" s="235" t="str">
        <f t="shared" si="48"/>
        <v/>
      </c>
      <c r="D803" s="182">
        <f t="shared" si="49"/>
        <v>0</v>
      </c>
      <c r="E803" s="182">
        <f t="shared" si="50"/>
        <v>0</v>
      </c>
      <c r="F803" s="182">
        <f t="shared" si="51"/>
        <v>0</v>
      </c>
    </row>
    <row r="804" spans="1:6" x14ac:dyDescent="0.2">
      <c r="A804" s="180"/>
      <c r="B804" s="181"/>
      <c r="C804" s="235" t="str">
        <f t="shared" si="48"/>
        <v/>
      </c>
      <c r="D804" s="182">
        <f t="shared" si="49"/>
        <v>0</v>
      </c>
      <c r="E804" s="182">
        <f t="shared" si="50"/>
        <v>0</v>
      </c>
      <c r="F804" s="182">
        <f t="shared" si="51"/>
        <v>0</v>
      </c>
    </row>
    <row r="805" spans="1:6" x14ac:dyDescent="0.2">
      <c r="A805" s="180"/>
      <c r="B805" s="181"/>
      <c r="C805" s="235" t="str">
        <f t="shared" si="48"/>
        <v/>
      </c>
      <c r="D805" s="182">
        <f t="shared" si="49"/>
        <v>0</v>
      </c>
      <c r="E805" s="182">
        <f t="shared" si="50"/>
        <v>0</v>
      </c>
      <c r="F805" s="182">
        <f t="shared" si="51"/>
        <v>0</v>
      </c>
    </row>
    <row r="806" spans="1:6" x14ac:dyDescent="0.2">
      <c r="A806" s="180"/>
      <c r="B806" s="181"/>
      <c r="C806" s="235" t="str">
        <f t="shared" si="48"/>
        <v/>
      </c>
      <c r="D806" s="182">
        <f t="shared" si="49"/>
        <v>0</v>
      </c>
      <c r="E806" s="182">
        <f t="shared" si="50"/>
        <v>0</v>
      </c>
      <c r="F806" s="182">
        <f t="shared" si="51"/>
        <v>0</v>
      </c>
    </row>
    <row r="807" spans="1:6" x14ac:dyDescent="0.2">
      <c r="A807" s="180"/>
      <c r="B807" s="181"/>
      <c r="C807" s="235" t="str">
        <f t="shared" si="48"/>
        <v/>
      </c>
      <c r="D807" s="182">
        <f t="shared" si="49"/>
        <v>0</v>
      </c>
      <c r="E807" s="182">
        <f t="shared" si="50"/>
        <v>0</v>
      </c>
      <c r="F807" s="182">
        <f t="shared" si="51"/>
        <v>0</v>
      </c>
    </row>
    <row r="808" spans="1:6" x14ac:dyDescent="0.2">
      <c r="A808" s="180"/>
      <c r="B808" s="181"/>
      <c r="C808" s="235" t="str">
        <f t="shared" si="48"/>
        <v/>
      </c>
      <c r="D808" s="182">
        <f t="shared" si="49"/>
        <v>0</v>
      </c>
      <c r="E808" s="182">
        <f t="shared" si="50"/>
        <v>0</v>
      </c>
      <c r="F808" s="182">
        <f t="shared" si="51"/>
        <v>0</v>
      </c>
    </row>
    <row r="809" spans="1:6" x14ac:dyDescent="0.2">
      <c r="A809" s="180"/>
      <c r="B809" s="181"/>
      <c r="C809" s="235" t="str">
        <f t="shared" si="48"/>
        <v/>
      </c>
      <c r="D809" s="182">
        <f t="shared" si="49"/>
        <v>0</v>
      </c>
      <c r="E809" s="182">
        <f t="shared" si="50"/>
        <v>0</v>
      </c>
      <c r="F809" s="182">
        <f t="shared" si="51"/>
        <v>0</v>
      </c>
    </row>
    <row r="810" spans="1:6" x14ac:dyDescent="0.2">
      <c r="A810" s="180"/>
      <c r="B810" s="181"/>
      <c r="C810" s="235" t="str">
        <f t="shared" si="48"/>
        <v/>
      </c>
      <c r="D810" s="182">
        <f t="shared" si="49"/>
        <v>0</v>
      </c>
      <c r="E810" s="182">
        <f t="shared" si="50"/>
        <v>0</v>
      </c>
      <c r="F810" s="182">
        <f t="shared" si="51"/>
        <v>0</v>
      </c>
    </row>
    <row r="811" spans="1:6" x14ac:dyDescent="0.2">
      <c r="A811" s="180"/>
      <c r="B811" s="181"/>
      <c r="C811" s="235" t="str">
        <f t="shared" si="48"/>
        <v/>
      </c>
      <c r="D811" s="182">
        <f t="shared" si="49"/>
        <v>0</v>
      </c>
      <c r="E811" s="182">
        <f t="shared" si="50"/>
        <v>0</v>
      </c>
      <c r="F811" s="182">
        <f t="shared" si="51"/>
        <v>0</v>
      </c>
    </row>
    <row r="812" spans="1:6" x14ac:dyDescent="0.2">
      <c r="A812" s="180"/>
      <c r="B812" s="181"/>
      <c r="C812" s="235" t="str">
        <f t="shared" si="48"/>
        <v/>
      </c>
      <c r="D812" s="182">
        <f t="shared" si="49"/>
        <v>0</v>
      </c>
      <c r="E812" s="182">
        <f t="shared" si="50"/>
        <v>0</v>
      </c>
      <c r="F812" s="182">
        <f t="shared" si="51"/>
        <v>0</v>
      </c>
    </row>
    <row r="813" spans="1:6" x14ac:dyDescent="0.2">
      <c r="A813" s="180"/>
      <c r="B813" s="181"/>
      <c r="C813" s="235" t="str">
        <f t="shared" si="48"/>
        <v/>
      </c>
      <c r="D813" s="182">
        <f t="shared" si="49"/>
        <v>0</v>
      </c>
      <c r="E813" s="182">
        <f t="shared" si="50"/>
        <v>0</v>
      </c>
      <c r="F813" s="182">
        <f t="shared" si="51"/>
        <v>0</v>
      </c>
    </row>
    <row r="814" spans="1:6" x14ac:dyDescent="0.2">
      <c r="A814" s="180"/>
      <c r="B814" s="181"/>
      <c r="C814" s="235" t="str">
        <f t="shared" si="48"/>
        <v/>
      </c>
      <c r="D814" s="182">
        <f t="shared" si="49"/>
        <v>0</v>
      </c>
      <c r="E814" s="182">
        <f t="shared" si="50"/>
        <v>0</v>
      </c>
      <c r="F814" s="182">
        <f t="shared" si="51"/>
        <v>0</v>
      </c>
    </row>
    <row r="815" spans="1:6" x14ac:dyDescent="0.2">
      <c r="A815" s="180"/>
      <c r="B815" s="181"/>
      <c r="C815" s="235" t="str">
        <f t="shared" si="48"/>
        <v/>
      </c>
      <c r="D815" s="182">
        <f t="shared" si="49"/>
        <v>0</v>
      </c>
      <c r="E815" s="182">
        <f t="shared" si="50"/>
        <v>0</v>
      </c>
      <c r="F815" s="182">
        <f t="shared" si="51"/>
        <v>0</v>
      </c>
    </row>
    <row r="816" spans="1:6" x14ac:dyDescent="0.2">
      <c r="A816" s="180"/>
      <c r="B816" s="181"/>
      <c r="C816" s="235" t="str">
        <f t="shared" si="48"/>
        <v/>
      </c>
      <c r="D816" s="182">
        <f t="shared" si="49"/>
        <v>0</v>
      </c>
      <c r="E816" s="182">
        <f t="shared" si="50"/>
        <v>0</v>
      </c>
      <c r="F816" s="182">
        <f t="shared" si="51"/>
        <v>0</v>
      </c>
    </row>
    <row r="817" spans="1:6" x14ac:dyDescent="0.2">
      <c r="A817" s="180"/>
      <c r="B817" s="181"/>
      <c r="C817" s="235" t="str">
        <f t="shared" si="48"/>
        <v/>
      </c>
      <c r="D817" s="182">
        <f t="shared" si="49"/>
        <v>0</v>
      </c>
      <c r="E817" s="182">
        <f t="shared" si="50"/>
        <v>0</v>
      </c>
      <c r="F817" s="182">
        <f t="shared" si="51"/>
        <v>0</v>
      </c>
    </row>
    <row r="818" spans="1:6" x14ac:dyDescent="0.2">
      <c r="A818" s="180"/>
      <c r="B818" s="181"/>
      <c r="C818" s="235" t="str">
        <f t="shared" si="48"/>
        <v/>
      </c>
      <c r="D818" s="182">
        <f t="shared" si="49"/>
        <v>0</v>
      </c>
      <c r="E818" s="182">
        <f t="shared" si="50"/>
        <v>0</v>
      </c>
      <c r="F818" s="182">
        <f t="shared" si="51"/>
        <v>0</v>
      </c>
    </row>
    <row r="819" spans="1:6" x14ac:dyDescent="0.2">
      <c r="A819" s="180"/>
      <c r="B819" s="181"/>
      <c r="C819" s="235" t="str">
        <f t="shared" si="48"/>
        <v/>
      </c>
      <c r="D819" s="182">
        <f t="shared" si="49"/>
        <v>0</v>
      </c>
      <c r="E819" s="182">
        <f t="shared" si="50"/>
        <v>0</v>
      </c>
      <c r="F819" s="182">
        <f t="shared" si="51"/>
        <v>0</v>
      </c>
    </row>
    <row r="820" spans="1:6" x14ac:dyDescent="0.2">
      <c r="A820" s="180"/>
      <c r="B820" s="181"/>
      <c r="C820" s="235" t="str">
        <f t="shared" si="48"/>
        <v/>
      </c>
      <c r="D820" s="182">
        <f t="shared" si="49"/>
        <v>0</v>
      </c>
      <c r="E820" s="182">
        <f t="shared" si="50"/>
        <v>0</v>
      </c>
      <c r="F820" s="182">
        <f t="shared" si="51"/>
        <v>0</v>
      </c>
    </row>
    <row r="821" spans="1:6" x14ac:dyDescent="0.2">
      <c r="A821" s="180"/>
      <c r="B821" s="181"/>
      <c r="C821" s="235" t="str">
        <f t="shared" si="48"/>
        <v/>
      </c>
      <c r="D821" s="182">
        <f t="shared" si="49"/>
        <v>0</v>
      </c>
      <c r="E821" s="182">
        <f t="shared" si="50"/>
        <v>0</v>
      </c>
      <c r="F821" s="182">
        <f t="shared" si="51"/>
        <v>0</v>
      </c>
    </row>
    <row r="822" spans="1:6" x14ac:dyDescent="0.2">
      <c r="A822" s="180"/>
      <c r="B822" s="181"/>
      <c r="C822" s="235" t="str">
        <f t="shared" si="48"/>
        <v/>
      </c>
      <c r="D822" s="182">
        <f t="shared" si="49"/>
        <v>0</v>
      </c>
      <c r="E822" s="182">
        <f t="shared" si="50"/>
        <v>0</v>
      </c>
      <c r="F822" s="182">
        <f t="shared" si="51"/>
        <v>0</v>
      </c>
    </row>
    <row r="823" spans="1:6" x14ac:dyDescent="0.2">
      <c r="A823" s="180"/>
      <c r="B823" s="181"/>
      <c r="C823" s="235" t="str">
        <f t="shared" si="48"/>
        <v/>
      </c>
      <c r="D823" s="182">
        <f t="shared" si="49"/>
        <v>0</v>
      </c>
      <c r="E823" s="182">
        <f t="shared" si="50"/>
        <v>0</v>
      </c>
      <c r="F823" s="182">
        <f t="shared" si="51"/>
        <v>0</v>
      </c>
    </row>
    <row r="824" spans="1:6" x14ac:dyDescent="0.2">
      <c r="A824" s="180"/>
      <c r="B824" s="181"/>
      <c r="C824" s="235" t="str">
        <f t="shared" si="48"/>
        <v/>
      </c>
      <c r="D824" s="182">
        <f t="shared" si="49"/>
        <v>0</v>
      </c>
      <c r="E824" s="182">
        <f t="shared" si="50"/>
        <v>0</v>
      </c>
      <c r="F824" s="182">
        <f t="shared" si="51"/>
        <v>0</v>
      </c>
    </row>
    <row r="825" spans="1:6" x14ac:dyDescent="0.2">
      <c r="A825" s="180"/>
      <c r="B825" s="181"/>
      <c r="C825" s="235" t="str">
        <f t="shared" si="48"/>
        <v/>
      </c>
      <c r="D825" s="182">
        <f t="shared" si="49"/>
        <v>0</v>
      </c>
      <c r="E825" s="182">
        <f t="shared" si="50"/>
        <v>0</v>
      </c>
      <c r="F825" s="182">
        <f t="shared" si="51"/>
        <v>0</v>
      </c>
    </row>
    <row r="826" spans="1:6" x14ac:dyDescent="0.2">
      <c r="A826" s="180"/>
      <c r="B826" s="181"/>
      <c r="C826" s="235" t="str">
        <f t="shared" si="48"/>
        <v/>
      </c>
      <c r="D826" s="182">
        <f t="shared" si="49"/>
        <v>0</v>
      </c>
      <c r="E826" s="182">
        <f t="shared" si="50"/>
        <v>0</v>
      </c>
      <c r="F826" s="182">
        <f t="shared" si="51"/>
        <v>0</v>
      </c>
    </row>
    <row r="827" spans="1:6" x14ac:dyDescent="0.2">
      <c r="A827" s="180"/>
      <c r="B827" s="181"/>
      <c r="C827" s="235" t="str">
        <f t="shared" si="48"/>
        <v/>
      </c>
      <c r="D827" s="182">
        <f t="shared" si="49"/>
        <v>0</v>
      </c>
      <c r="E827" s="182">
        <f t="shared" si="50"/>
        <v>0</v>
      </c>
      <c r="F827" s="182">
        <f t="shared" si="51"/>
        <v>0</v>
      </c>
    </row>
    <row r="828" spans="1:6" x14ac:dyDescent="0.2">
      <c r="A828" s="180"/>
      <c r="B828" s="181"/>
      <c r="C828" s="235" t="str">
        <f t="shared" si="48"/>
        <v/>
      </c>
      <c r="D828" s="182">
        <f t="shared" si="49"/>
        <v>0</v>
      </c>
      <c r="E828" s="182">
        <f t="shared" si="50"/>
        <v>0</v>
      </c>
      <c r="F828" s="182">
        <f t="shared" si="51"/>
        <v>0</v>
      </c>
    </row>
    <row r="829" spans="1:6" x14ac:dyDescent="0.2">
      <c r="A829" s="180"/>
      <c r="B829" s="181"/>
      <c r="C829" s="235" t="str">
        <f t="shared" si="48"/>
        <v/>
      </c>
      <c r="D829" s="182">
        <f t="shared" si="49"/>
        <v>0</v>
      </c>
      <c r="E829" s="182">
        <f t="shared" si="50"/>
        <v>0</v>
      </c>
      <c r="F829" s="182">
        <f t="shared" si="51"/>
        <v>0</v>
      </c>
    </row>
    <row r="830" spans="1:6" x14ac:dyDescent="0.2">
      <c r="A830" s="180"/>
      <c r="B830" s="181"/>
      <c r="C830" s="235" t="str">
        <f t="shared" si="48"/>
        <v/>
      </c>
      <c r="D830" s="182">
        <f t="shared" si="49"/>
        <v>0</v>
      </c>
      <c r="E830" s="182">
        <f t="shared" si="50"/>
        <v>0</v>
      </c>
      <c r="F830" s="182">
        <f t="shared" si="51"/>
        <v>0</v>
      </c>
    </row>
    <row r="831" spans="1:6" x14ac:dyDescent="0.2">
      <c r="A831" s="180"/>
      <c r="B831" s="181"/>
      <c r="C831" s="235" t="str">
        <f t="shared" si="48"/>
        <v/>
      </c>
      <c r="D831" s="182">
        <f t="shared" si="49"/>
        <v>0</v>
      </c>
      <c r="E831" s="182">
        <f t="shared" si="50"/>
        <v>0</v>
      </c>
      <c r="F831" s="182">
        <f t="shared" si="51"/>
        <v>0</v>
      </c>
    </row>
    <row r="832" spans="1:6" x14ac:dyDescent="0.2">
      <c r="A832" s="180"/>
      <c r="B832" s="181"/>
      <c r="C832" s="235" t="str">
        <f t="shared" si="48"/>
        <v/>
      </c>
      <c r="D832" s="182">
        <f t="shared" si="49"/>
        <v>0</v>
      </c>
      <c r="E832" s="182">
        <f t="shared" si="50"/>
        <v>0</v>
      </c>
      <c r="F832" s="182">
        <f t="shared" si="51"/>
        <v>0</v>
      </c>
    </row>
    <row r="833" spans="1:6" x14ac:dyDescent="0.2">
      <c r="A833" s="180"/>
      <c r="B833" s="181"/>
      <c r="C833" s="235" t="str">
        <f t="shared" si="48"/>
        <v/>
      </c>
      <c r="D833" s="182">
        <f t="shared" si="49"/>
        <v>0</v>
      </c>
      <c r="E833" s="182">
        <f t="shared" si="50"/>
        <v>0</v>
      </c>
      <c r="F833" s="182">
        <f t="shared" si="51"/>
        <v>0</v>
      </c>
    </row>
    <row r="834" spans="1:6" x14ac:dyDescent="0.2">
      <c r="A834" s="180"/>
      <c r="B834" s="181"/>
      <c r="C834" s="235" t="str">
        <f t="shared" si="48"/>
        <v/>
      </c>
      <c r="D834" s="182">
        <f t="shared" si="49"/>
        <v>0</v>
      </c>
      <c r="E834" s="182">
        <f t="shared" si="50"/>
        <v>0</v>
      </c>
      <c r="F834" s="182">
        <f t="shared" si="51"/>
        <v>0</v>
      </c>
    </row>
    <row r="835" spans="1:6" x14ac:dyDescent="0.2">
      <c r="A835" s="180"/>
      <c r="B835" s="181"/>
      <c r="C835" s="235" t="str">
        <f t="shared" si="48"/>
        <v/>
      </c>
      <c r="D835" s="182">
        <f t="shared" si="49"/>
        <v>0</v>
      </c>
      <c r="E835" s="182">
        <f t="shared" si="50"/>
        <v>0</v>
      </c>
      <c r="F835" s="182">
        <f t="shared" si="51"/>
        <v>0</v>
      </c>
    </row>
    <row r="836" spans="1:6" x14ac:dyDescent="0.2">
      <c r="A836" s="180"/>
      <c r="B836" s="181"/>
      <c r="C836" s="235" t="str">
        <f t="shared" si="48"/>
        <v/>
      </c>
      <c r="D836" s="182">
        <f t="shared" si="49"/>
        <v>0</v>
      </c>
      <c r="E836" s="182">
        <f t="shared" si="50"/>
        <v>0</v>
      </c>
      <c r="F836" s="182">
        <f t="shared" si="51"/>
        <v>0</v>
      </c>
    </row>
    <row r="837" spans="1:6" x14ac:dyDescent="0.2">
      <c r="A837" s="180"/>
      <c r="B837" s="181"/>
      <c r="C837" s="235" t="str">
        <f t="shared" si="48"/>
        <v/>
      </c>
      <c r="D837" s="182">
        <f t="shared" si="49"/>
        <v>0</v>
      </c>
      <c r="E837" s="182">
        <f t="shared" si="50"/>
        <v>0</v>
      </c>
      <c r="F837" s="182">
        <f t="shared" si="51"/>
        <v>0</v>
      </c>
    </row>
    <row r="838" spans="1:6" x14ac:dyDescent="0.2">
      <c r="A838" s="180"/>
      <c r="B838" s="181"/>
      <c r="C838" s="235" t="str">
        <f t="shared" si="48"/>
        <v/>
      </c>
      <c r="D838" s="182">
        <f t="shared" si="49"/>
        <v>0</v>
      </c>
      <c r="E838" s="182">
        <f t="shared" si="50"/>
        <v>0</v>
      </c>
      <c r="F838" s="182">
        <f t="shared" si="51"/>
        <v>0</v>
      </c>
    </row>
    <row r="839" spans="1:6" x14ac:dyDescent="0.2">
      <c r="A839" s="180"/>
      <c r="B839" s="181"/>
      <c r="C839" s="235" t="str">
        <f t="shared" si="48"/>
        <v/>
      </c>
      <c r="D839" s="182">
        <f t="shared" si="49"/>
        <v>0</v>
      </c>
      <c r="E839" s="182">
        <f t="shared" si="50"/>
        <v>0</v>
      </c>
      <c r="F839" s="182">
        <f t="shared" si="51"/>
        <v>0</v>
      </c>
    </row>
    <row r="840" spans="1:6" x14ac:dyDescent="0.2">
      <c r="A840" s="180"/>
      <c r="B840" s="181"/>
      <c r="C840" s="235" t="str">
        <f t="shared" ref="C840:C903" si="52">IF(F840=1," District,","")&amp;IF(OR(D840=1,E840=1)," Line Incomplete","")</f>
        <v/>
      </c>
      <c r="D840" s="182">
        <f t="shared" ref="D840:D903" si="53">IF(A840="",0,IF(OR(B840=""),1,0))</f>
        <v>0</v>
      </c>
      <c r="E840" s="182">
        <f t="shared" ref="E840:E903" si="54">IF(B840="",0,IF(OR(A840=""),1,0))</f>
        <v>0</v>
      </c>
      <c r="F840" s="182">
        <f t="shared" ref="F840:F903" si="55">IF(B840="",0,IF(ISNA((MATCH(B840,H:H,0))),1,0))</f>
        <v>0</v>
      </c>
    </row>
    <row r="841" spans="1:6" x14ac:dyDescent="0.2">
      <c r="A841" s="180"/>
      <c r="B841" s="181"/>
      <c r="C841" s="235" t="str">
        <f t="shared" si="52"/>
        <v/>
      </c>
      <c r="D841" s="182">
        <f t="shared" si="53"/>
        <v>0</v>
      </c>
      <c r="E841" s="182">
        <f t="shared" si="54"/>
        <v>0</v>
      </c>
      <c r="F841" s="182">
        <f t="shared" si="55"/>
        <v>0</v>
      </c>
    </row>
    <row r="842" spans="1:6" x14ac:dyDescent="0.2">
      <c r="A842" s="180"/>
      <c r="B842" s="181"/>
      <c r="C842" s="235" t="str">
        <f t="shared" si="52"/>
        <v/>
      </c>
      <c r="D842" s="182">
        <f t="shared" si="53"/>
        <v>0</v>
      </c>
      <c r="E842" s="182">
        <f t="shared" si="54"/>
        <v>0</v>
      </c>
      <c r="F842" s="182">
        <f t="shared" si="55"/>
        <v>0</v>
      </c>
    </row>
    <row r="843" spans="1:6" x14ac:dyDescent="0.2">
      <c r="A843" s="180"/>
      <c r="B843" s="181"/>
      <c r="C843" s="235" t="str">
        <f t="shared" si="52"/>
        <v/>
      </c>
      <c r="D843" s="182">
        <f t="shared" si="53"/>
        <v>0</v>
      </c>
      <c r="E843" s="182">
        <f t="shared" si="54"/>
        <v>0</v>
      </c>
      <c r="F843" s="182">
        <f t="shared" si="55"/>
        <v>0</v>
      </c>
    </row>
    <row r="844" spans="1:6" x14ac:dyDescent="0.2">
      <c r="A844" s="180"/>
      <c r="B844" s="181"/>
      <c r="C844" s="235" t="str">
        <f t="shared" si="52"/>
        <v/>
      </c>
      <c r="D844" s="182">
        <f t="shared" si="53"/>
        <v>0</v>
      </c>
      <c r="E844" s="182">
        <f t="shared" si="54"/>
        <v>0</v>
      </c>
      <c r="F844" s="182">
        <f t="shared" si="55"/>
        <v>0</v>
      </c>
    </row>
    <row r="845" spans="1:6" x14ac:dyDescent="0.2">
      <c r="A845" s="180"/>
      <c r="B845" s="181"/>
      <c r="C845" s="235" t="str">
        <f t="shared" si="52"/>
        <v/>
      </c>
      <c r="D845" s="182">
        <f t="shared" si="53"/>
        <v>0</v>
      </c>
      <c r="E845" s="182">
        <f t="shared" si="54"/>
        <v>0</v>
      </c>
      <c r="F845" s="182">
        <f t="shared" si="55"/>
        <v>0</v>
      </c>
    </row>
    <row r="846" spans="1:6" x14ac:dyDescent="0.2">
      <c r="A846" s="180"/>
      <c r="B846" s="181"/>
      <c r="C846" s="235" t="str">
        <f t="shared" si="52"/>
        <v/>
      </c>
      <c r="D846" s="182">
        <f t="shared" si="53"/>
        <v>0</v>
      </c>
      <c r="E846" s="182">
        <f t="shared" si="54"/>
        <v>0</v>
      </c>
      <c r="F846" s="182">
        <f t="shared" si="55"/>
        <v>0</v>
      </c>
    </row>
    <row r="847" spans="1:6" x14ac:dyDescent="0.2">
      <c r="A847" s="180"/>
      <c r="B847" s="181"/>
      <c r="C847" s="235" t="str">
        <f t="shared" si="52"/>
        <v/>
      </c>
      <c r="D847" s="182">
        <f t="shared" si="53"/>
        <v>0</v>
      </c>
      <c r="E847" s="182">
        <f t="shared" si="54"/>
        <v>0</v>
      </c>
      <c r="F847" s="182">
        <f t="shared" si="55"/>
        <v>0</v>
      </c>
    </row>
    <row r="848" spans="1:6" x14ac:dyDescent="0.2">
      <c r="A848" s="180"/>
      <c r="B848" s="181"/>
      <c r="C848" s="235" t="str">
        <f t="shared" si="52"/>
        <v/>
      </c>
      <c r="D848" s="182">
        <f t="shared" si="53"/>
        <v>0</v>
      </c>
      <c r="E848" s="182">
        <f t="shared" si="54"/>
        <v>0</v>
      </c>
      <c r="F848" s="182">
        <f t="shared" si="55"/>
        <v>0</v>
      </c>
    </row>
    <row r="849" spans="1:6" x14ac:dyDescent="0.2">
      <c r="A849" s="180"/>
      <c r="B849" s="181"/>
      <c r="C849" s="235" t="str">
        <f t="shared" si="52"/>
        <v/>
      </c>
      <c r="D849" s="182">
        <f t="shared" si="53"/>
        <v>0</v>
      </c>
      <c r="E849" s="182">
        <f t="shared" si="54"/>
        <v>0</v>
      </c>
      <c r="F849" s="182">
        <f t="shared" si="55"/>
        <v>0</v>
      </c>
    </row>
    <row r="850" spans="1:6" x14ac:dyDescent="0.2">
      <c r="A850" s="180"/>
      <c r="B850" s="181"/>
      <c r="C850" s="235" t="str">
        <f t="shared" si="52"/>
        <v/>
      </c>
      <c r="D850" s="182">
        <f t="shared" si="53"/>
        <v>0</v>
      </c>
      <c r="E850" s="182">
        <f t="shared" si="54"/>
        <v>0</v>
      </c>
      <c r="F850" s="182">
        <f t="shared" si="55"/>
        <v>0</v>
      </c>
    </row>
    <row r="851" spans="1:6" x14ac:dyDescent="0.2">
      <c r="A851" s="180"/>
      <c r="B851" s="181"/>
      <c r="C851" s="235" t="str">
        <f t="shared" si="52"/>
        <v/>
      </c>
      <c r="D851" s="182">
        <f t="shared" si="53"/>
        <v>0</v>
      </c>
      <c r="E851" s="182">
        <f t="shared" si="54"/>
        <v>0</v>
      </c>
      <c r="F851" s="182">
        <f t="shared" si="55"/>
        <v>0</v>
      </c>
    </row>
    <row r="852" spans="1:6" x14ac:dyDescent="0.2">
      <c r="A852" s="180"/>
      <c r="B852" s="181"/>
      <c r="C852" s="235" t="str">
        <f t="shared" si="52"/>
        <v/>
      </c>
      <c r="D852" s="182">
        <f t="shared" si="53"/>
        <v>0</v>
      </c>
      <c r="E852" s="182">
        <f t="shared" si="54"/>
        <v>0</v>
      </c>
      <c r="F852" s="182">
        <f t="shared" si="55"/>
        <v>0</v>
      </c>
    </row>
    <row r="853" spans="1:6" x14ac:dyDescent="0.2">
      <c r="A853" s="180"/>
      <c r="B853" s="181"/>
      <c r="C853" s="235" t="str">
        <f t="shared" si="52"/>
        <v/>
      </c>
      <c r="D853" s="182">
        <f t="shared" si="53"/>
        <v>0</v>
      </c>
      <c r="E853" s="182">
        <f t="shared" si="54"/>
        <v>0</v>
      </c>
      <c r="F853" s="182">
        <f t="shared" si="55"/>
        <v>0</v>
      </c>
    </row>
    <row r="854" spans="1:6" x14ac:dyDescent="0.2">
      <c r="A854" s="180"/>
      <c r="B854" s="181"/>
      <c r="C854" s="235" t="str">
        <f t="shared" si="52"/>
        <v/>
      </c>
      <c r="D854" s="182">
        <f t="shared" si="53"/>
        <v>0</v>
      </c>
      <c r="E854" s="182">
        <f t="shared" si="54"/>
        <v>0</v>
      </c>
      <c r="F854" s="182">
        <f t="shared" si="55"/>
        <v>0</v>
      </c>
    </row>
    <row r="855" spans="1:6" x14ac:dyDescent="0.2">
      <c r="A855" s="180"/>
      <c r="B855" s="181"/>
      <c r="C855" s="235" t="str">
        <f t="shared" si="52"/>
        <v/>
      </c>
      <c r="D855" s="182">
        <f t="shared" si="53"/>
        <v>0</v>
      </c>
      <c r="E855" s="182">
        <f t="shared" si="54"/>
        <v>0</v>
      </c>
      <c r="F855" s="182">
        <f t="shared" si="55"/>
        <v>0</v>
      </c>
    </row>
    <row r="856" spans="1:6" x14ac:dyDescent="0.2">
      <c r="A856" s="180"/>
      <c r="B856" s="181"/>
      <c r="C856" s="235" t="str">
        <f t="shared" si="52"/>
        <v/>
      </c>
      <c r="D856" s="182">
        <f t="shared" si="53"/>
        <v>0</v>
      </c>
      <c r="E856" s="182">
        <f t="shared" si="54"/>
        <v>0</v>
      </c>
      <c r="F856" s="182">
        <f t="shared" si="55"/>
        <v>0</v>
      </c>
    </row>
    <row r="857" spans="1:6" x14ac:dyDescent="0.2">
      <c r="A857" s="180"/>
      <c r="B857" s="181"/>
      <c r="C857" s="235" t="str">
        <f t="shared" si="52"/>
        <v/>
      </c>
      <c r="D857" s="182">
        <f t="shared" si="53"/>
        <v>0</v>
      </c>
      <c r="E857" s="182">
        <f t="shared" si="54"/>
        <v>0</v>
      </c>
      <c r="F857" s="182">
        <f t="shared" si="55"/>
        <v>0</v>
      </c>
    </row>
    <row r="858" spans="1:6" x14ac:dyDescent="0.2">
      <c r="A858" s="180"/>
      <c r="B858" s="181"/>
      <c r="C858" s="235" t="str">
        <f t="shared" si="52"/>
        <v/>
      </c>
      <c r="D858" s="182">
        <f t="shared" si="53"/>
        <v>0</v>
      </c>
      <c r="E858" s="182">
        <f t="shared" si="54"/>
        <v>0</v>
      </c>
      <c r="F858" s="182">
        <f t="shared" si="55"/>
        <v>0</v>
      </c>
    </row>
    <row r="859" spans="1:6" x14ac:dyDescent="0.2">
      <c r="A859" s="180"/>
      <c r="B859" s="181"/>
      <c r="C859" s="235" t="str">
        <f t="shared" si="52"/>
        <v/>
      </c>
      <c r="D859" s="182">
        <f t="shared" si="53"/>
        <v>0</v>
      </c>
      <c r="E859" s="182">
        <f t="shared" si="54"/>
        <v>0</v>
      </c>
      <c r="F859" s="182">
        <f t="shared" si="55"/>
        <v>0</v>
      </c>
    </row>
    <row r="860" spans="1:6" x14ac:dyDescent="0.2">
      <c r="A860" s="180"/>
      <c r="B860" s="181"/>
      <c r="C860" s="235" t="str">
        <f t="shared" si="52"/>
        <v/>
      </c>
      <c r="D860" s="182">
        <f t="shared" si="53"/>
        <v>0</v>
      </c>
      <c r="E860" s="182">
        <f t="shared" si="54"/>
        <v>0</v>
      </c>
      <c r="F860" s="182">
        <f t="shared" si="55"/>
        <v>0</v>
      </c>
    </row>
    <row r="861" spans="1:6" x14ac:dyDescent="0.2">
      <c r="A861" s="180"/>
      <c r="B861" s="181"/>
      <c r="C861" s="235" t="str">
        <f t="shared" si="52"/>
        <v/>
      </c>
      <c r="D861" s="182">
        <f t="shared" si="53"/>
        <v>0</v>
      </c>
      <c r="E861" s="182">
        <f t="shared" si="54"/>
        <v>0</v>
      </c>
      <c r="F861" s="182">
        <f t="shared" si="55"/>
        <v>0</v>
      </c>
    </row>
    <row r="862" spans="1:6" x14ac:dyDescent="0.2">
      <c r="A862" s="180"/>
      <c r="B862" s="181"/>
      <c r="C862" s="235" t="str">
        <f t="shared" si="52"/>
        <v/>
      </c>
      <c r="D862" s="182">
        <f t="shared" si="53"/>
        <v>0</v>
      </c>
      <c r="E862" s="182">
        <f t="shared" si="54"/>
        <v>0</v>
      </c>
      <c r="F862" s="182">
        <f t="shared" si="55"/>
        <v>0</v>
      </c>
    </row>
    <row r="863" spans="1:6" x14ac:dyDescent="0.2">
      <c r="A863" s="180"/>
      <c r="B863" s="181"/>
      <c r="C863" s="235" t="str">
        <f t="shared" si="52"/>
        <v/>
      </c>
      <c r="D863" s="182">
        <f t="shared" si="53"/>
        <v>0</v>
      </c>
      <c r="E863" s="182">
        <f t="shared" si="54"/>
        <v>0</v>
      </c>
      <c r="F863" s="182">
        <f t="shared" si="55"/>
        <v>0</v>
      </c>
    </row>
    <row r="864" spans="1:6" x14ac:dyDescent="0.2">
      <c r="A864" s="180"/>
      <c r="B864" s="181"/>
      <c r="C864" s="235" t="str">
        <f t="shared" si="52"/>
        <v/>
      </c>
      <c r="D864" s="182">
        <f t="shared" si="53"/>
        <v>0</v>
      </c>
      <c r="E864" s="182">
        <f t="shared" si="54"/>
        <v>0</v>
      </c>
      <c r="F864" s="182">
        <f t="shared" si="55"/>
        <v>0</v>
      </c>
    </row>
    <row r="865" spans="1:6" x14ac:dyDescent="0.2">
      <c r="A865" s="180"/>
      <c r="B865" s="181"/>
      <c r="C865" s="235" t="str">
        <f t="shared" si="52"/>
        <v/>
      </c>
      <c r="D865" s="182">
        <f t="shared" si="53"/>
        <v>0</v>
      </c>
      <c r="E865" s="182">
        <f t="shared" si="54"/>
        <v>0</v>
      </c>
      <c r="F865" s="182">
        <f t="shared" si="55"/>
        <v>0</v>
      </c>
    </row>
    <row r="866" spans="1:6" x14ac:dyDescent="0.2">
      <c r="A866" s="180"/>
      <c r="B866" s="181"/>
      <c r="C866" s="235" t="str">
        <f t="shared" si="52"/>
        <v/>
      </c>
      <c r="D866" s="182">
        <f t="shared" si="53"/>
        <v>0</v>
      </c>
      <c r="E866" s="182">
        <f t="shared" si="54"/>
        <v>0</v>
      </c>
      <c r="F866" s="182">
        <f t="shared" si="55"/>
        <v>0</v>
      </c>
    </row>
    <row r="867" spans="1:6" x14ac:dyDescent="0.2">
      <c r="A867" s="180"/>
      <c r="B867" s="181"/>
      <c r="C867" s="235" t="str">
        <f t="shared" si="52"/>
        <v/>
      </c>
      <c r="D867" s="182">
        <f t="shared" si="53"/>
        <v>0</v>
      </c>
      <c r="E867" s="182">
        <f t="shared" si="54"/>
        <v>0</v>
      </c>
      <c r="F867" s="182">
        <f t="shared" si="55"/>
        <v>0</v>
      </c>
    </row>
    <row r="868" spans="1:6" x14ac:dyDescent="0.2">
      <c r="A868" s="180"/>
      <c r="B868" s="181"/>
      <c r="C868" s="235" t="str">
        <f t="shared" si="52"/>
        <v/>
      </c>
      <c r="D868" s="182">
        <f t="shared" si="53"/>
        <v>0</v>
      </c>
      <c r="E868" s="182">
        <f t="shared" si="54"/>
        <v>0</v>
      </c>
      <c r="F868" s="182">
        <f t="shared" si="55"/>
        <v>0</v>
      </c>
    </row>
    <row r="869" spans="1:6" x14ac:dyDescent="0.2">
      <c r="A869" s="180"/>
      <c r="B869" s="181"/>
      <c r="C869" s="235" t="str">
        <f t="shared" si="52"/>
        <v/>
      </c>
      <c r="D869" s="182">
        <f t="shared" si="53"/>
        <v>0</v>
      </c>
      <c r="E869" s="182">
        <f t="shared" si="54"/>
        <v>0</v>
      </c>
      <c r="F869" s="182">
        <f t="shared" si="55"/>
        <v>0</v>
      </c>
    </row>
    <row r="870" spans="1:6" x14ac:dyDescent="0.2">
      <c r="A870" s="180"/>
      <c r="B870" s="181"/>
      <c r="C870" s="235" t="str">
        <f t="shared" si="52"/>
        <v/>
      </c>
      <c r="D870" s="182">
        <f t="shared" si="53"/>
        <v>0</v>
      </c>
      <c r="E870" s="182">
        <f t="shared" si="54"/>
        <v>0</v>
      </c>
      <c r="F870" s="182">
        <f t="shared" si="55"/>
        <v>0</v>
      </c>
    </row>
    <row r="871" spans="1:6" x14ac:dyDescent="0.2">
      <c r="A871" s="180"/>
      <c r="B871" s="181"/>
      <c r="C871" s="235" t="str">
        <f t="shared" si="52"/>
        <v/>
      </c>
      <c r="D871" s="182">
        <f t="shared" si="53"/>
        <v>0</v>
      </c>
      <c r="E871" s="182">
        <f t="shared" si="54"/>
        <v>0</v>
      </c>
      <c r="F871" s="182">
        <f t="shared" si="55"/>
        <v>0</v>
      </c>
    </row>
    <row r="872" spans="1:6" x14ac:dyDescent="0.2">
      <c r="A872" s="180"/>
      <c r="B872" s="181"/>
      <c r="C872" s="235" t="str">
        <f t="shared" si="52"/>
        <v/>
      </c>
      <c r="D872" s="182">
        <f t="shared" si="53"/>
        <v>0</v>
      </c>
      <c r="E872" s="182">
        <f t="shared" si="54"/>
        <v>0</v>
      </c>
      <c r="F872" s="182">
        <f t="shared" si="55"/>
        <v>0</v>
      </c>
    </row>
    <row r="873" spans="1:6" x14ac:dyDescent="0.2">
      <c r="A873" s="180"/>
      <c r="B873" s="181"/>
      <c r="C873" s="235" t="str">
        <f t="shared" si="52"/>
        <v/>
      </c>
      <c r="D873" s="182">
        <f t="shared" si="53"/>
        <v>0</v>
      </c>
      <c r="E873" s="182">
        <f t="shared" si="54"/>
        <v>0</v>
      </c>
      <c r="F873" s="182">
        <f t="shared" si="55"/>
        <v>0</v>
      </c>
    </row>
    <row r="874" spans="1:6" x14ac:dyDescent="0.2">
      <c r="A874" s="180"/>
      <c r="B874" s="181"/>
      <c r="C874" s="235" t="str">
        <f t="shared" si="52"/>
        <v/>
      </c>
      <c r="D874" s="182">
        <f t="shared" si="53"/>
        <v>0</v>
      </c>
      <c r="E874" s="182">
        <f t="shared" si="54"/>
        <v>0</v>
      </c>
      <c r="F874" s="182">
        <f t="shared" si="55"/>
        <v>0</v>
      </c>
    </row>
    <row r="875" spans="1:6" x14ac:dyDescent="0.2">
      <c r="A875" s="180"/>
      <c r="B875" s="181"/>
      <c r="C875" s="235" t="str">
        <f t="shared" si="52"/>
        <v/>
      </c>
      <c r="D875" s="182">
        <f t="shared" si="53"/>
        <v>0</v>
      </c>
      <c r="E875" s="182">
        <f t="shared" si="54"/>
        <v>0</v>
      </c>
      <c r="F875" s="182">
        <f t="shared" si="55"/>
        <v>0</v>
      </c>
    </row>
    <row r="876" spans="1:6" x14ac:dyDescent="0.2">
      <c r="A876" s="180"/>
      <c r="B876" s="181"/>
      <c r="C876" s="235" t="str">
        <f t="shared" si="52"/>
        <v/>
      </c>
      <c r="D876" s="182">
        <f t="shared" si="53"/>
        <v>0</v>
      </c>
      <c r="E876" s="182">
        <f t="shared" si="54"/>
        <v>0</v>
      </c>
      <c r="F876" s="182">
        <f t="shared" si="55"/>
        <v>0</v>
      </c>
    </row>
    <row r="877" spans="1:6" x14ac:dyDescent="0.2">
      <c r="A877" s="180"/>
      <c r="B877" s="181"/>
      <c r="C877" s="235" t="str">
        <f t="shared" si="52"/>
        <v/>
      </c>
      <c r="D877" s="182">
        <f t="shared" si="53"/>
        <v>0</v>
      </c>
      <c r="E877" s="182">
        <f t="shared" si="54"/>
        <v>0</v>
      </c>
      <c r="F877" s="182">
        <f t="shared" si="55"/>
        <v>0</v>
      </c>
    </row>
    <row r="878" spans="1:6" x14ac:dyDescent="0.2">
      <c r="A878" s="180"/>
      <c r="B878" s="181"/>
      <c r="C878" s="235" t="str">
        <f t="shared" si="52"/>
        <v/>
      </c>
      <c r="D878" s="182">
        <f t="shared" si="53"/>
        <v>0</v>
      </c>
      <c r="E878" s="182">
        <f t="shared" si="54"/>
        <v>0</v>
      </c>
      <c r="F878" s="182">
        <f t="shared" si="55"/>
        <v>0</v>
      </c>
    </row>
    <row r="879" spans="1:6" x14ac:dyDescent="0.2">
      <c r="A879" s="180"/>
      <c r="B879" s="181"/>
      <c r="C879" s="235" t="str">
        <f t="shared" si="52"/>
        <v/>
      </c>
      <c r="D879" s="182">
        <f t="shared" si="53"/>
        <v>0</v>
      </c>
      <c r="E879" s="182">
        <f t="shared" si="54"/>
        <v>0</v>
      </c>
      <c r="F879" s="182">
        <f t="shared" si="55"/>
        <v>0</v>
      </c>
    </row>
    <row r="880" spans="1:6" x14ac:dyDescent="0.2">
      <c r="A880" s="180"/>
      <c r="B880" s="181"/>
      <c r="C880" s="235" t="str">
        <f t="shared" si="52"/>
        <v/>
      </c>
      <c r="D880" s="182">
        <f t="shared" si="53"/>
        <v>0</v>
      </c>
      <c r="E880" s="182">
        <f t="shared" si="54"/>
        <v>0</v>
      </c>
      <c r="F880" s="182">
        <f t="shared" si="55"/>
        <v>0</v>
      </c>
    </row>
    <row r="881" spans="1:6" x14ac:dyDescent="0.2">
      <c r="A881" s="180"/>
      <c r="B881" s="181"/>
      <c r="C881" s="235" t="str">
        <f t="shared" si="52"/>
        <v/>
      </c>
      <c r="D881" s="182">
        <f t="shared" si="53"/>
        <v>0</v>
      </c>
      <c r="E881" s="182">
        <f t="shared" si="54"/>
        <v>0</v>
      </c>
      <c r="F881" s="182">
        <f t="shared" si="55"/>
        <v>0</v>
      </c>
    </row>
    <row r="882" spans="1:6" x14ac:dyDescent="0.2">
      <c r="A882" s="180"/>
      <c r="B882" s="181"/>
      <c r="C882" s="235" t="str">
        <f t="shared" si="52"/>
        <v/>
      </c>
      <c r="D882" s="182">
        <f t="shared" si="53"/>
        <v>0</v>
      </c>
      <c r="E882" s="182">
        <f t="shared" si="54"/>
        <v>0</v>
      </c>
      <c r="F882" s="182">
        <f t="shared" si="55"/>
        <v>0</v>
      </c>
    </row>
    <row r="883" spans="1:6" x14ac:dyDescent="0.2">
      <c r="A883" s="180"/>
      <c r="B883" s="181"/>
      <c r="C883" s="235" t="str">
        <f t="shared" si="52"/>
        <v/>
      </c>
      <c r="D883" s="182">
        <f t="shared" si="53"/>
        <v>0</v>
      </c>
      <c r="E883" s="182">
        <f t="shared" si="54"/>
        <v>0</v>
      </c>
      <c r="F883" s="182">
        <f t="shared" si="55"/>
        <v>0</v>
      </c>
    </row>
    <row r="884" spans="1:6" x14ac:dyDescent="0.2">
      <c r="A884" s="180"/>
      <c r="B884" s="181"/>
      <c r="C884" s="235" t="str">
        <f t="shared" si="52"/>
        <v/>
      </c>
      <c r="D884" s="182">
        <f t="shared" si="53"/>
        <v>0</v>
      </c>
      <c r="E884" s="182">
        <f t="shared" si="54"/>
        <v>0</v>
      </c>
      <c r="F884" s="182">
        <f t="shared" si="55"/>
        <v>0</v>
      </c>
    </row>
    <row r="885" spans="1:6" x14ac:dyDescent="0.2">
      <c r="A885" s="180"/>
      <c r="B885" s="181"/>
      <c r="C885" s="235" t="str">
        <f t="shared" si="52"/>
        <v/>
      </c>
      <c r="D885" s="182">
        <f t="shared" si="53"/>
        <v>0</v>
      </c>
      <c r="E885" s="182">
        <f t="shared" si="54"/>
        <v>0</v>
      </c>
      <c r="F885" s="182">
        <f t="shared" si="55"/>
        <v>0</v>
      </c>
    </row>
    <row r="886" spans="1:6" x14ac:dyDescent="0.2">
      <c r="A886" s="180"/>
      <c r="B886" s="181"/>
      <c r="C886" s="235" t="str">
        <f t="shared" si="52"/>
        <v/>
      </c>
      <c r="D886" s="182">
        <f t="shared" si="53"/>
        <v>0</v>
      </c>
      <c r="E886" s="182">
        <f t="shared" si="54"/>
        <v>0</v>
      </c>
      <c r="F886" s="182">
        <f t="shared" si="55"/>
        <v>0</v>
      </c>
    </row>
    <row r="887" spans="1:6" x14ac:dyDescent="0.2">
      <c r="A887" s="180"/>
      <c r="B887" s="181"/>
      <c r="C887" s="235" t="str">
        <f t="shared" si="52"/>
        <v/>
      </c>
      <c r="D887" s="182">
        <f t="shared" si="53"/>
        <v>0</v>
      </c>
      <c r="E887" s="182">
        <f t="shared" si="54"/>
        <v>0</v>
      </c>
      <c r="F887" s="182">
        <f t="shared" si="55"/>
        <v>0</v>
      </c>
    </row>
    <row r="888" spans="1:6" x14ac:dyDescent="0.2">
      <c r="A888" s="180"/>
      <c r="B888" s="181"/>
      <c r="C888" s="235" t="str">
        <f t="shared" si="52"/>
        <v/>
      </c>
      <c r="D888" s="182">
        <f t="shared" si="53"/>
        <v>0</v>
      </c>
      <c r="E888" s="182">
        <f t="shared" si="54"/>
        <v>0</v>
      </c>
      <c r="F888" s="182">
        <f t="shared" si="55"/>
        <v>0</v>
      </c>
    </row>
    <row r="889" spans="1:6" x14ac:dyDescent="0.2">
      <c r="A889" s="180"/>
      <c r="B889" s="181"/>
      <c r="C889" s="235" t="str">
        <f t="shared" si="52"/>
        <v/>
      </c>
      <c r="D889" s="182">
        <f t="shared" si="53"/>
        <v>0</v>
      </c>
      <c r="E889" s="182">
        <f t="shared" si="54"/>
        <v>0</v>
      </c>
      <c r="F889" s="182">
        <f t="shared" si="55"/>
        <v>0</v>
      </c>
    </row>
    <row r="890" spans="1:6" x14ac:dyDescent="0.2">
      <c r="A890" s="180"/>
      <c r="B890" s="181"/>
      <c r="C890" s="235" t="str">
        <f t="shared" si="52"/>
        <v/>
      </c>
      <c r="D890" s="182">
        <f t="shared" si="53"/>
        <v>0</v>
      </c>
      <c r="E890" s="182">
        <f t="shared" si="54"/>
        <v>0</v>
      </c>
      <c r="F890" s="182">
        <f t="shared" si="55"/>
        <v>0</v>
      </c>
    </row>
    <row r="891" spans="1:6" x14ac:dyDescent="0.2">
      <c r="A891" s="180"/>
      <c r="B891" s="181"/>
      <c r="C891" s="235" t="str">
        <f t="shared" si="52"/>
        <v/>
      </c>
      <c r="D891" s="182">
        <f t="shared" si="53"/>
        <v>0</v>
      </c>
      <c r="E891" s="182">
        <f t="shared" si="54"/>
        <v>0</v>
      </c>
      <c r="F891" s="182">
        <f t="shared" si="55"/>
        <v>0</v>
      </c>
    </row>
    <row r="892" spans="1:6" x14ac:dyDescent="0.2">
      <c r="A892" s="180"/>
      <c r="B892" s="181"/>
      <c r="C892" s="235" t="str">
        <f t="shared" si="52"/>
        <v/>
      </c>
      <c r="D892" s="182">
        <f t="shared" si="53"/>
        <v>0</v>
      </c>
      <c r="E892" s="182">
        <f t="shared" si="54"/>
        <v>0</v>
      </c>
      <c r="F892" s="182">
        <f t="shared" si="55"/>
        <v>0</v>
      </c>
    </row>
    <row r="893" spans="1:6" x14ac:dyDescent="0.2">
      <c r="A893" s="180"/>
      <c r="B893" s="181"/>
      <c r="C893" s="235" t="str">
        <f t="shared" si="52"/>
        <v/>
      </c>
      <c r="D893" s="182">
        <f t="shared" si="53"/>
        <v>0</v>
      </c>
      <c r="E893" s="182">
        <f t="shared" si="54"/>
        <v>0</v>
      </c>
      <c r="F893" s="182">
        <f t="shared" si="55"/>
        <v>0</v>
      </c>
    </row>
    <row r="894" spans="1:6" x14ac:dyDescent="0.2">
      <c r="A894" s="180"/>
      <c r="B894" s="181"/>
      <c r="C894" s="235" t="str">
        <f t="shared" si="52"/>
        <v/>
      </c>
      <c r="D894" s="182">
        <f t="shared" si="53"/>
        <v>0</v>
      </c>
      <c r="E894" s="182">
        <f t="shared" si="54"/>
        <v>0</v>
      </c>
      <c r="F894" s="182">
        <f t="shared" si="55"/>
        <v>0</v>
      </c>
    </row>
    <row r="895" spans="1:6" x14ac:dyDescent="0.2">
      <c r="A895" s="180"/>
      <c r="B895" s="181"/>
      <c r="C895" s="235" t="str">
        <f t="shared" si="52"/>
        <v/>
      </c>
      <c r="D895" s="182">
        <f t="shared" si="53"/>
        <v>0</v>
      </c>
      <c r="E895" s="182">
        <f t="shared" si="54"/>
        <v>0</v>
      </c>
      <c r="F895" s="182">
        <f t="shared" si="55"/>
        <v>0</v>
      </c>
    </row>
    <row r="896" spans="1:6" x14ac:dyDescent="0.2">
      <c r="A896" s="180"/>
      <c r="B896" s="181"/>
      <c r="C896" s="235" t="str">
        <f t="shared" si="52"/>
        <v/>
      </c>
      <c r="D896" s="182">
        <f t="shared" si="53"/>
        <v>0</v>
      </c>
      <c r="E896" s="182">
        <f t="shared" si="54"/>
        <v>0</v>
      </c>
      <c r="F896" s="182">
        <f t="shared" si="55"/>
        <v>0</v>
      </c>
    </row>
    <row r="897" spans="1:6" x14ac:dyDescent="0.2">
      <c r="A897" s="180"/>
      <c r="B897" s="181"/>
      <c r="C897" s="235" t="str">
        <f t="shared" si="52"/>
        <v/>
      </c>
      <c r="D897" s="182">
        <f t="shared" si="53"/>
        <v>0</v>
      </c>
      <c r="E897" s="182">
        <f t="shared" si="54"/>
        <v>0</v>
      </c>
      <c r="F897" s="182">
        <f t="shared" si="55"/>
        <v>0</v>
      </c>
    </row>
    <row r="898" spans="1:6" x14ac:dyDescent="0.2">
      <c r="A898" s="180"/>
      <c r="B898" s="181"/>
      <c r="C898" s="235" t="str">
        <f t="shared" si="52"/>
        <v/>
      </c>
      <c r="D898" s="182">
        <f t="shared" si="53"/>
        <v>0</v>
      </c>
      <c r="E898" s="182">
        <f t="shared" si="54"/>
        <v>0</v>
      </c>
      <c r="F898" s="182">
        <f t="shared" si="55"/>
        <v>0</v>
      </c>
    </row>
    <row r="899" spans="1:6" x14ac:dyDescent="0.2">
      <c r="A899" s="180"/>
      <c r="B899" s="181"/>
      <c r="C899" s="235" t="str">
        <f t="shared" si="52"/>
        <v/>
      </c>
      <c r="D899" s="182">
        <f t="shared" si="53"/>
        <v>0</v>
      </c>
      <c r="E899" s="182">
        <f t="shared" si="54"/>
        <v>0</v>
      </c>
      <c r="F899" s="182">
        <f t="shared" si="55"/>
        <v>0</v>
      </c>
    </row>
    <row r="900" spans="1:6" x14ac:dyDescent="0.2">
      <c r="A900" s="180"/>
      <c r="B900" s="181"/>
      <c r="C900" s="235" t="str">
        <f t="shared" si="52"/>
        <v/>
      </c>
      <c r="D900" s="182">
        <f t="shared" si="53"/>
        <v>0</v>
      </c>
      <c r="E900" s="182">
        <f t="shared" si="54"/>
        <v>0</v>
      </c>
      <c r="F900" s="182">
        <f t="shared" si="55"/>
        <v>0</v>
      </c>
    </row>
    <row r="901" spans="1:6" x14ac:dyDescent="0.2">
      <c r="A901" s="180"/>
      <c r="B901" s="181"/>
      <c r="C901" s="235" t="str">
        <f t="shared" si="52"/>
        <v/>
      </c>
      <c r="D901" s="182">
        <f t="shared" si="53"/>
        <v>0</v>
      </c>
      <c r="E901" s="182">
        <f t="shared" si="54"/>
        <v>0</v>
      </c>
      <c r="F901" s="182">
        <f t="shared" si="55"/>
        <v>0</v>
      </c>
    </row>
    <row r="902" spans="1:6" x14ac:dyDescent="0.2">
      <c r="A902" s="180"/>
      <c r="B902" s="181"/>
      <c r="C902" s="235" t="str">
        <f t="shared" si="52"/>
        <v/>
      </c>
      <c r="D902" s="182">
        <f t="shared" si="53"/>
        <v>0</v>
      </c>
      <c r="E902" s="182">
        <f t="shared" si="54"/>
        <v>0</v>
      </c>
      <c r="F902" s="182">
        <f t="shared" si="55"/>
        <v>0</v>
      </c>
    </row>
    <row r="903" spans="1:6" x14ac:dyDescent="0.2">
      <c r="A903" s="180"/>
      <c r="B903" s="181"/>
      <c r="C903" s="235" t="str">
        <f t="shared" si="52"/>
        <v/>
      </c>
      <c r="D903" s="182">
        <f t="shared" si="53"/>
        <v>0</v>
      </c>
      <c r="E903" s="182">
        <f t="shared" si="54"/>
        <v>0</v>
      </c>
      <c r="F903" s="182">
        <f t="shared" si="55"/>
        <v>0</v>
      </c>
    </row>
    <row r="904" spans="1:6" x14ac:dyDescent="0.2">
      <c r="A904" s="180"/>
      <c r="B904" s="181"/>
      <c r="C904" s="235" t="str">
        <f t="shared" ref="C904:C967" si="56">IF(F904=1," District,","")&amp;IF(OR(D904=1,E904=1)," Line Incomplete","")</f>
        <v/>
      </c>
      <c r="D904" s="182">
        <f t="shared" ref="D904:D967" si="57">IF(A904="",0,IF(OR(B904=""),1,0))</f>
        <v>0</v>
      </c>
      <c r="E904" s="182">
        <f t="shared" ref="E904:E967" si="58">IF(B904="",0,IF(OR(A904=""),1,0))</f>
        <v>0</v>
      </c>
      <c r="F904" s="182">
        <f t="shared" ref="F904:F967" si="59">IF(B904="",0,IF(ISNA((MATCH(B904,H:H,0))),1,0))</f>
        <v>0</v>
      </c>
    </row>
    <row r="905" spans="1:6" x14ac:dyDescent="0.2">
      <c r="A905" s="180"/>
      <c r="B905" s="181"/>
      <c r="C905" s="235" t="str">
        <f t="shared" si="56"/>
        <v/>
      </c>
      <c r="D905" s="182">
        <f t="shared" si="57"/>
        <v>0</v>
      </c>
      <c r="E905" s="182">
        <f t="shared" si="58"/>
        <v>0</v>
      </c>
      <c r="F905" s="182">
        <f t="shared" si="59"/>
        <v>0</v>
      </c>
    </row>
    <row r="906" spans="1:6" x14ac:dyDescent="0.2">
      <c r="A906" s="180"/>
      <c r="B906" s="181"/>
      <c r="C906" s="235" t="str">
        <f t="shared" si="56"/>
        <v/>
      </c>
      <c r="D906" s="182">
        <f t="shared" si="57"/>
        <v>0</v>
      </c>
      <c r="E906" s="182">
        <f t="shared" si="58"/>
        <v>0</v>
      </c>
      <c r="F906" s="182">
        <f t="shared" si="59"/>
        <v>0</v>
      </c>
    </row>
    <row r="907" spans="1:6" x14ac:dyDescent="0.2">
      <c r="A907" s="180"/>
      <c r="B907" s="181"/>
      <c r="C907" s="235" t="str">
        <f t="shared" si="56"/>
        <v/>
      </c>
      <c r="D907" s="182">
        <f t="shared" si="57"/>
        <v>0</v>
      </c>
      <c r="E907" s="182">
        <f t="shared" si="58"/>
        <v>0</v>
      </c>
      <c r="F907" s="182">
        <f t="shared" si="59"/>
        <v>0</v>
      </c>
    </row>
    <row r="908" spans="1:6" x14ac:dyDescent="0.2">
      <c r="A908" s="180"/>
      <c r="B908" s="181"/>
      <c r="C908" s="235" t="str">
        <f t="shared" si="56"/>
        <v/>
      </c>
      <c r="D908" s="182">
        <f t="shared" si="57"/>
        <v>0</v>
      </c>
      <c r="E908" s="182">
        <f t="shared" si="58"/>
        <v>0</v>
      </c>
      <c r="F908" s="182">
        <f t="shared" si="59"/>
        <v>0</v>
      </c>
    </row>
    <row r="909" spans="1:6" x14ac:dyDescent="0.2">
      <c r="A909" s="180"/>
      <c r="B909" s="181"/>
      <c r="C909" s="235" t="str">
        <f t="shared" si="56"/>
        <v/>
      </c>
      <c r="D909" s="182">
        <f t="shared" si="57"/>
        <v>0</v>
      </c>
      <c r="E909" s="182">
        <f t="shared" si="58"/>
        <v>0</v>
      </c>
      <c r="F909" s="182">
        <f t="shared" si="59"/>
        <v>0</v>
      </c>
    </row>
    <row r="910" spans="1:6" x14ac:dyDescent="0.2">
      <c r="A910" s="180"/>
      <c r="B910" s="181"/>
      <c r="C910" s="235" t="str">
        <f t="shared" si="56"/>
        <v/>
      </c>
      <c r="D910" s="182">
        <f t="shared" si="57"/>
        <v>0</v>
      </c>
      <c r="E910" s="182">
        <f t="shared" si="58"/>
        <v>0</v>
      </c>
      <c r="F910" s="182">
        <f t="shared" si="59"/>
        <v>0</v>
      </c>
    </row>
    <row r="911" spans="1:6" x14ac:dyDescent="0.2">
      <c r="A911" s="180"/>
      <c r="B911" s="181"/>
      <c r="C911" s="235" t="str">
        <f t="shared" si="56"/>
        <v/>
      </c>
      <c r="D911" s="182">
        <f t="shared" si="57"/>
        <v>0</v>
      </c>
      <c r="E911" s="182">
        <f t="shared" si="58"/>
        <v>0</v>
      </c>
      <c r="F911" s="182">
        <f t="shared" si="59"/>
        <v>0</v>
      </c>
    </row>
    <row r="912" spans="1:6" x14ac:dyDescent="0.2">
      <c r="A912" s="180"/>
      <c r="B912" s="181"/>
      <c r="C912" s="235" t="str">
        <f t="shared" si="56"/>
        <v/>
      </c>
      <c r="D912" s="182">
        <f t="shared" si="57"/>
        <v>0</v>
      </c>
      <c r="E912" s="182">
        <f t="shared" si="58"/>
        <v>0</v>
      </c>
      <c r="F912" s="182">
        <f t="shared" si="59"/>
        <v>0</v>
      </c>
    </row>
    <row r="913" spans="1:6" x14ac:dyDescent="0.2">
      <c r="A913" s="180"/>
      <c r="B913" s="181"/>
      <c r="C913" s="235" t="str">
        <f t="shared" si="56"/>
        <v/>
      </c>
      <c r="D913" s="182">
        <f t="shared" si="57"/>
        <v>0</v>
      </c>
      <c r="E913" s="182">
        <f t="shared" si="58"/>
        <v>0</v>
      </c>
      <c r="F913" s="182">
        <f t="shared" si="59"/>
        <v>0</v>
      </c>
    </row>
    <row r="914" spans="1:6" x14ac:dyDescent="0.2">
      <c r="A914" s="180"/>
      <c r="B914" s="181"/>
      <c r="C914" s="235" t="str">
        <f t="shared" si="56"/>
        <v/>
      </c>
      <c r="D914" s="182">
        <f t="shared" si="57"/>
        <v>0</v>
      </c>
      <c r="E914" s="182">
        <f t="shared" si="58"/>
        <v>0</v>
      </c>
      <c r="F914" s="182">
        <f t="shared" si="59"/>
        <v>0</v>
      </c>
    </row>
    <row r="915" spans="1:6" x14ac:dyDescent="0.2">
      <c r="A915" s="180"/>
      <c r="B915" s="181"/>
      <c r="C915" s="235" t="str">
        <f t="shared" si="56"/>
        <v/>
      </c>
      <c r="D915" s="182">
        <f t="shared" si="57"/>
        <v>0</v>
      </c>
      <c r="E915" s="182">
        <f t="shared" si="58"/>
        <v>0</v>
      </c>
      <c r="F915" s="182">
        <f t="shared" si="59"/>
        <v>0</v>
      </c>
    </row>
    <row r="916" spans="1:6" x14ac:dyDescent="0.2">
      <c r="A916" s="180"/>
      <c r="B916" s="181"/>
      <c r="C916" s="235" t="str">
        <f t="shared" si="56"/>
        <v/>
      </c>
      <c r="D916" s="182">
        <f t="shared" si="57"/>
        <v>0</v>
      </c>
      <c r="E916" s="182">
        <f t="shared" si="58"/>
        <v>0</v>
      </c>
      <c r="F916" s="182">
        <f t="shared" si="59"/>
        <v>0</v>
      </c>
    </row>
    <row r="917" spans="1:6" x14ac:dyDescent="0.2">
      <c r="A917" s="180"/>
      <c r="B917" s="181"/>
      <c r="C917" s="235" t="str">
        <f t="shared" si="56"/>
        <v/>
      </c>
      <c r="D917" s="182">
        <f t="shared" si="57"/>
        <v>0</v>
      </c>
      <c r="E917" s="182">
        <f t="shared" si="58"/>
        <v>0</v>
      </c>
      <c r="F917" s="182">
        <f t="shared" si="59"/>
        <v>0</v>
      </c>
    </row>
    <row r="918" spans="1:6" x14ac:dyDescent="0.2">
      <c r="A918" s="180"/>
      <c r="B918" s="181"/>
      <c r="C918" s="235" t="str">
        <f t="shared" si="56"/>
        <v/>
      </c>
      <c r="D918" s="182">
        <f t="shared" si="57"/>
        <v>0</v>
      </c>
      <c r="E918" s="182">
        <f t="shared" si="58"/>
        <v>0</v>
      </c>
      <c r="F918" s="182">
        <f t="shared" si="59"/>
        <v>0</v>
      </c>
    </row>
    <row r="919" spans="1:6" x14ac:dyDescent="0.2">
      <c r="A919" s="180"/>
      <c r="B919" s="181"/>
      <c r="C919" s="235" t="str">
        <f t="shared" si="56"/>
        <v/>
      </c>
      <c r="D919" s="182">
        <f t="shared" si="57"/>
        <v>0</v>
      </c>
      <c r="E919" s="182">
        <f t="shared" si="58"/>
        <v>0</v>
      </c>
      <c r="F919" s="182">
        <f t="shared" si="59"/>
        <v>0</v>
      </c>
    </row>
    <row r="920" spans="1:6" x14ac:dyDescent="0.2">
      <c r="A920" s="180"/>
      <c r="B920" s="181"/>
      <c r="C920" s="235" t="str">
        <f t="shared" si="56"/>
        <v/>
      </c>
      <c r="D920" s="182">
        <f t="shared" si="57"/>
        <v>0</v>
      </c>
      <c r="E920" s="182">
        <f t="shared" si="58"/>
        <v>0</v>
      </c>
      <c r="F920" s="182">
        <f t="shared" si="59"/>
        <v>0</v>
      </c>
    </row>
    <row r="921" spans="1:6" x14ac:dyDescent="0.2">
      <c r="A921" s="180"/>
      <c r="B921" s="181"/>
      <c r="C921" s="235" t="str">
        <f t="shared" si="56"/>
        <v/>
      </c>
      <c r="D921" s="182">
        <f t="shared" si="57"/>
        <v>0</v>
      </c>
      <c r="E921" s="182">
        <f t="shared" si="58"/>
        <v>0</v>
      </c>
      <c r="F921" s="182">
        <f t="shared" si="59"/>
        <v>0</v>
      </c>
    </row>
    <row r="922" spans="1:6" x14ac:dyDescent="0.2">
      <c r="A922" s="180"/>
      <c r="B922" s="181"/>
      <c r="C922" s="235" t="str">
        <f t="shared" si="56"/>
        <v/>
      </c>
      <c r="D922" s="182">
        <f t="shared" si="57"/>
        <v>0</v>
      </c>
      <c r="E922" s="182">
        <f t="shared" si="58"/>
        <v>0</v>
      </c>
      <c r="F922" s="182">
        <f t="shared" si="59"/>
        <v>0</v>
      </c>
    </row>
    <row r="923" spans="1:6" x14ac:dyDescent="0.2">
      <c r="A923" s="180"/>
      <c r="B923" s="181"/>
      <c r="C923" s="235" t="str">
        <f t="shared" si="56"/>
        <v/>
      </c>
      <c r="D923" s="182">
        <f t="shared" si="57"/>
        <v>0</v>
      </c>
      <c r="E923" s="182">
        <f t="shared" si="58"/>
        <v>0</v>
      </c>
      <c r="F923" s="182">
        <f t="shared" si="59"/>
        <v>0</v>
      </c>
    </row>
    <row r="924" spans="1:6" x14ac:dyDescent="0.2">
      <c r="A924" s="180"/>
      <c r="B924" s="181"/>
      <c r="C924" s="235" t="str">
        <f t="shared" si="56"/>
        <v/>
      </c>
      <c r="D924" s="182">
        <f t="shared" si="57"/>
        <v>0</v>
      </c>
      <c r="E924" s="182">
        <f t="shared" si="58"/>
        <v>0</v>
      </c>
      <c r="F924" s="182">
        <f t="shared" si="59"/>
        <v>0</v>
      </c>
    </row>
    <row r="925" spans="1:6" x14ac:dyDescent="0.2">
      <c r="A925" s="180"/>
      <c r="B925" s="181"/>
      <c r="C925" s="235" t="str">
        <f t="shared" si="56"/>
        <v/>
      </c>
      <c r="D925" s="182">
        <f t="shared" si="57"/>
        <v>0</v>
      </c>
      <c r="E925" s="182">
        <f t="shared" si="58"/>
        <v>0</v>
      </c>
      <c r="F925" s="182">
        <f t="shared" si="59"/>
        <v>0</v>
      </c>
    </row>
    <row r="926" spans="1:6" x14ac:dyDescent="0.2">
      <c r="A926" s="180"/>
      <c r="B926" s="181"/>
      <c r="C926" s="235" t="str">
        <f t="shared" si="56"/>
        <v/>
      </c>
      <c r="D926" s="182">
        <f t="shared" si="57"/>
        <v>0</v>
      </c>
      <c r="E926" s="182">
        <f t="shared" si="58"/>
        <v>0</v>
      </c>
      <c r="F926" s="182">
        <f t="shared" si="59"/>
        <v>0</v>
      </c>
    </row>
    <row r="927" spans="1:6" x14ac:dyDescent="0.2">
      <c r="A927" s="180"/>
      <c r="B927" s="181"/>
      <c r="C927" s="235" t="str">
        <f t="shared" si="56"/>
        <v/>
      </c>
      <c r="D927" s="182">
        <f t="shared" si="57"/>
        <v>0</v>
      </c>
      <c r="E927" s="182">
        <f t="shared" si="58"/>
        <v>0</v>
      </c>
      <c r="F927" s="182">
        <f t="shared" si="59"/>
        <v>0</v>
      </c>
    </row>
    <row r="928" spans="1:6" x14ac:dyDescent="0.2">
      <c r="A928" s="180"/>
      <c r="B928" s="181"/>
      <c r="C928" s="235" t="str">
        <f t="shared" si="56"/>
        <v/>
      </c>
      <c r="D928" s="182">
        <f t="shared" si="57"/>
        <v>0</v>
      </c>
      <c r="E928" s="182">
        <f t="shared" si="58"/>
        <v>0</v>
      </c>
      <c r="F928" s="182">
        <f t="shared" si="59"/>
        <v>0</v>
      </c>
    </row>
    <row r="929" spans="1:6" x14ac:dyDescent="0.2">
      <c r="A929" s="180"/>
      <c r="B929" s="181"/>
      <c r="C929" s="235" t="str">
        <f t="shared" si="56"/>
        <v/>
      </c>
      <c r="D929" s="182">
        <f t="shared" si="57"/>
        <v>0</v>
      </c>
      <c r="E929" s="182">
        <f t="shared" si="58"/>
        <v>0</v>
      </c>
      <c r="F929" s="182">
        <f t="shared" si="59"/>
        <v>0</v>
      </c>
    </row>
    <row r="930" spans="1:6" x14ac:dyDescent="0.2">
      <c r="A930" s="180"/>
      <c r="B930" s="181"/>
      <c r="C930" s="235" t="str">
        <f t="shared" si="56"/>
        <v/>
      </c>
      <c r="D930" s="182">
        <f t="shared" si="57"/>
        <v>0</v>
      </c>
      <c r="E930" s="182">
        <f t="shared" si="58"/>
        <v>0</v>
      </c>
      <c r="F930" s="182">
        <f t="shared" si="59"/>
        <v>0</v>
      </c>
    </row>
    <row r="931" spans="1:6" x14ac:dyDescent="0.2">
      <c r="A931" s="180"/>
      <c r="B931" s="181"/>
      <c r="C931" s="235" t="str">
        <f t="shared" si="56"/>
        <v/>
      </c>
      <c r="D931" s="182">
        <f t="shared" si="57"/>
        <v>0</v>
      </c>
      <c r="E931" s="182">
        <f t="shared" si="58"/>
        <v>0</v>
      </c>
      <c r="F931" s="182">
        <f t="shared" si="59"/>
        <v>0</v>
      </c>
    </row>
    <row r="932" spans="1:6" x14ac:dyDescent="0.2">
      <c r="A932" s="180"/>
      <c r="B932" s="181"/>
      <c r="C932" s="235" t="str">
        <f t="shared" si="56"/>
        <v/>
      </c>
      <c r="D932" s="182">
        <f t="shared" si="57"/>
        <v>0</v>
      </c>
      <c r="E932" s="182">
        <f t="shared" si="58"/>
        <v>0</v>
      </c>
      <c r="F932" s="182">
        <f t="shared" si="59"/>
        <v>0</v>
      </c>
    </row>
    <row r="933" spans="1:6" x14ac:dyDescent="0.2">
      <c r="A933" s="180"/>
      <c r="B933" s="181"/>
      <c r="C933" s="235" t="str">
        <f t="shared" si="56"/>
        <v/>
      </c>
      <c r="D933" s="182">
        <f t="shared" si="57"/>
        <v>0</v>
      </c>
      <c r="E933" s="182">
        <f t="shared" si="58"/>
        <v>0</v>
      </c>
      <c r="F933" s="182">
        <f t="shared" si="59"/>
        <v>0</v>
      </c>
    </row>
    <row r="934" spans="1:6" x14ac:dyDescent="0.2">
      <c r="A934" s="180"/>
      <c r="B934" s="181"/>
      <c r="C934" s="235" t="str">
        <f t="shared" si="56"/>
        <v/>
      </c>
      <c r="D934" s="182">
        <f t="shared" si="57"/>
        <v>0</v>
      </c>
      <c r="E934" s="182">
        <f t="shared" si="58"/>
        <v>0</v>
      </c>
      <c r="F934" s="182">
        <f t="shared" si="59"/>
        <v>0</v>
      </c>
    </row>
    <row r="935" spans="1:6" x14ac:dyDescent="0.2">
      <c r="A935" s="180"/>
      <c r="B935" s="181"/>
      <c r="C935" s="235" t="str">
        <f t="shared" si="56"/>
        <v/>
      </c>
      <c r="D935" s="182">
        <f t="shared" si="57"/>
        <v>0</v>
      </c>
      <c r="E935" s="182">
        <f t="shared" si="58"/>
        <v>0</v>
      </c>
      <c r="F935" s="182">
        <f t="shared" si="59"/>
        <v>0</v>
      </c>
    </row>
    <row r="936" spans="1:6" x14ac:dyDescent="0.2">
      <c r="A936" s="180"/>
      <c r="B936" s="181"/>
      <c r="C936" s="235" t="str">
        <f t="shared" si="56"/>
        <v/>
      </c>
      <c r="D936" s="182">
        <f t="shared" si="57"/>
        <v>0</v>
      </c>
      <c r="E936" s="182">
        <f t="shared" si="58"/>
        <v>0</v>
      </c>
      <c r="F936" s="182">
        <f t="shared" si="59"/>
        <v>0</v>
      </c>
    </row>
    <row r="937" spans="1:6" x14ac:dyDescent="0.2">
      <c r="A937" s="180"/>
      <c r="B937" s="181"/>
      <c r="C937" s="235" t="str">
        <f t="shared" si="56"/>
        <v/>
      </c>
      <c r="D937" s="182">
        <f t="shared" si="57"/>
        <v>0</v>
      </c>
      <c r="E937" s="182">
        <f t="shared" si="58"/>
        <v>0</v>
      </c>
      <c r="F937" s="182">
        <f t="shared" si="59"/>
        <v>0</v>
      </c>
    </row>
    <row r="938" spans="1:6" x14ac:dyDescent="0.2">
      <c r="A938" s="180"/>
      <c r="B938" s="181"/>
      <c r="C938" s="235" t="str">
        <f t="shared" si="56"/>
        <v/>
      </c>
      <c r="D938" s="182">
        <f t="shared" si="57"/>
        <v>0</v>
      </c>
      <c r="E938" s="182">
        <f t="shared" si="58"/>
        <v>0</v>
      </c>
      <c r="F938" s="182">
        <f t="shared" si="59"/>
        <v>0</v>
      </c>
    </row>
    <row r="939" spans="1:6" x14ac:dyDescent="0.2">
      <c r="A939" s="180"/>
      <c r="B939" s="181"/>
      <c r="C939" s="235" t="str">
        <f t="shared" si="56"/>
        <v/>
      </c>
      <c r="D939" s="182">
        <f t="shared" si="57"/>
        <v>0</v>
      </c>
      <c r="E939" s="182">
        <f t="shared" si="58"/>
        <v>0</v>
      </c>
      <c r="F939" s="182">
        <f t="shared" si="59"/>
        <v>0</v>
      </c>
    </row>
    <row r="940" spans="1:6" x14ac:dyDescent="0.2">
      <c r="A940" s="180"/>
      <c r="B940" s="181"/>
      <c r="C940" s="235" t="str">
        <f t="shared" si="56"/>
        <v/>
      </c>
      <c r="D940" s="182">
        <f t="shared" si="57"/>
        <v>0</v>
      </c>
      <c r="E940" s="182">
        <f t="shared" si="58"/>
        <v>0</v>
      </c>
      <c r="F940" s="182">
        <f t="shared" si="59"/>
        <v>0</v>
      </c>
    </row>
    <row r="941" spans="1:6" x14ac:dyDescent="0.2">
      <c r="A941" s="180"/>
      <c r="B941" s="181"/>
      <c r="C941" s="235" t="str">
        <f t="shared" si="56"/>
        <v/>
      </c>
      <c r="D941" s="182">
        <f t="shared" si="57"/>
        <v>0</v>
      </c>
      <c r="E941" s="182">
        <f t="shared" si="58"/>
        <v>0</v>
      </c>
      <c r="F941" s="182">
        <f t="shared" si="59"/>
        <v>0</v>
      </c>
    </row>
    <row r="942" spans="1:6" x14ac:dyDescent="0.2">
      <c r="A942" s="180"/>
      <c r="B942" s="181"/>
      <c r="C942" s="235" t="str">
        <f t="shared" si="56"/>
        <v/>
      </c>
      <c r="D942" s="182">
        <f t="shared" si="57"/>
        <v>0</v>
      </c>
      <c r="E942" s="182">
        <f t="shared" si="58"/>
        <v>0</v>
      </c>
      <c r="F942" s="182">
        <f t="shared" si="59"/>
        <v>0</v>
      </c>
    </row>
    <row r="943" spans="1:6" x14ac:dyDescent="0.2">
      <c r="A943" s="180"/>
      <c r="B943" s="181"/>
      <c r="C943" s="235" t="str">
        <f t="shared" si="56"/>
        <v/>
      </c>
      <c r="D943" s="182">
        <f t="shared" si="57"/>
        <v>0</v>
      </c>
      <c r="E943" s="182">
        <f t="shared" si="58"/>
        <v>0</v>
      </c>
      <c r="F943" s="182">
        <f t="shared" si="59"/>
        <v>0</v>
      </c>
    </row>
    <row r="944" spans="1:6" x14ac:dyDescent="0.2">
      <c r="A944" s="180"/>
      <c r="B944" s="181"/>
      <c r="C944" s="235" t="str">
        <f t="shared" si="56"/>
        <v/>
      </c>
      <c r="D944" s="182">
        <f t="shared" si="57"/>
        <v>0</v>
      </c>
      <c r="E944" s="182">
        <f t="shared" si="58"/>
        <v>0</v>
      </c>
      <c r="F944" s="182">
        <f t="shared" si="59"/>
        <v>0</v>
      </c>
    </row>
    <row r="945" spans="1:6" x14ac:dyDescent="0.2">
      <c r="A945" s="180"/>
      <c r="B945" s="181"/>
      <c r="C945" s="235" t="str">
        <f t="shared" si="56"/>
        <v/>
      </c>
      <c r="D945" s="182">
        <f t="shared" si="57"/>
        <v>0</v>
      </c>
      <c r="E945" s="182">
        <f t="shared" si="58"/>
        <v>0</v>
      </c>
      <c r="F945" s="182">
        <f t="shared" si="59"/>
        <v>0</v>
      </c>
    </row>
    <row r="946" spans="1:6" x14ac:dyDescent="0.2">
      <c r="A946" s="180"/>
      <c r="B946" s="181"/>
      <c r="C946" s="235" t="str">
        <f t="shared" si="56"/>
        <v/>
      </c>
      <c r="D946" s="182">
        <f t="shared" si="57"/>
        <v>0</v>
      </c>
      <c r="E946" s="182">
        <f t="shared" si="58"/>
        <v>0</v>
      </c>
      <c r="F946" s="182">
        <f t="shared" si="59"/>
        <v>0</v>
      </c>
    </row>
    <row r="947" spans="1:6" x14ac:dyDescent="0.2">
      <c r="A947" s="180"/>
      <c r="B947" s="181"/>
      <c r="C947" s="235" t="str">
        <f t="shared" si="56"/>
        <v/>
      </c>
      <c r="D947" s="182">
        <f t="shared" si="57"/>
        <v>0</v>
      </c>
      <c r="E947" s="182">
        <f t="shared" si="58"/>
        <v>0</v>
      </c>
      <c r="F947" s="182">
        <f t="shared" si="59"/>
        <v>0</v>
      </c>
    </row>
    <row r="948" spans="1:6" x14ac:dyDescent="0.2">
      <c r="A948" s="180"/>
      <c r="B948" s="181"/>
      <c r="C948" s="235" t="str">
        <f t="shared" si="56"/>
        <v/>
      </c>
      <c r="D948" s="182">
        <f t="shared" si="57"/>
        <v>0</v>
      </c>
      <c r="E948" s="182">
        <f t="shared" si="58"/>
        <v>0</v>
      </c>
      <c r="F948" s="182">
        <f t="shared" si="59"/>
        <v>0</v>
      </c>
    </row>
    <row r="949" spans="1:6" x14ac:dyDescent="0.2">
      <c r="A949" s="180"/>
      <c r="B949" s="181"/>
      <c r="C949" s="235" t="str">
        <f t="shared" si="56"/>
        <v/>
      </c>
      <c r="D949" s="182">
        <f t="shared" si="57"/>
        <v>0</v>
      </c>
      <c r="E949" s="182">
        <f t="shared" si="58"/>
        <v>0</v>
      </c>
      <c r="F949" s="182">
        <f t="shared" si="59"/>
        <v>0</v>
      </c>
    </row>
    <row r="950" spans="1:6" x14ac:dyDescent="0.2">
      <c r="A950" s="180"/>
      <c r="B950" s="181"/>
      <c r="C950" s="235" t="str">
        <f t="shared" si="56"/>
        <v/>
      </c>
      <c r="D950" s="182">
        <f t="shared" si="57"/>
        <v>0</v>
      </c>
      <c r="E950" s="182">
        <f t="shared" si="58"/>
        <v>0</v>
      </c>
      <c r="F950" s="182">
        <f t="shared" si="59"/>
        <v>0</v>
      </c>
    </row>
    <row r="951" spans="1:6" x14ac:dyDescent="0.2">
      <c r="A951" s="180"/>
      <c r="B951" s="181"/>
      <c r="C951" s="235" t="str">
        <f t="shared" si="56"/>
        <v/>
      </c>
      <c r="D951" s="182">
        <f t="shared" si="57"/>
        <v>0</v>
      </c>
      <c r="E951" s="182">
        <f t="shared" si="58"/>
        <v>0</v>
      </c>
      <c r="F951" s="182">
        <f t="shared" si="59"/>
        <v>0</v>
      </c>
    </row>
    <row r="952" spans="1:6" x14ac:dyDescent="0.2">
      <c r="A952" s="180"/>
      <c r="B952" s="181"/>
      <c r="C952" s="235" t="str">
        <f t="shared" si="56"/>
        <v/>
      </c>
      <c r="D952" s="182">
        <f t="shared" si="57"/>
        <v>0</v>
      </c>
      <c r="E952" s="182">
        <f t="shared" si="58"/>
        <v>0</v>
      </c>
      <c r="F952" s="182">
        <f t="shared" si="59"/>
        <v>0</v>
      </c>
    </row>
    <row r="953" spans="1:6" x14ac:dyDescent="0.2">
      <c r="A953" s="180"/>
      <c r="B953" s="181"/>
      <c r="C953" s="235" t="str">
        <f t="shared" si="56"/>
        <v/>
      </c>
      <c r="D953" s="182">
        <f t="shared" si="57"/>
        <v>0</v>
      </c>
      <c r="E953" s="182">
        <f t="shared" si="58"/>
        <v>0</v>
      </c>
      <c r="F953" s="182">
        <f t="shared" si="59"/>
        <v>0</v>
      </c>
    </row>
    <row r="954" spans="1:6" x14ac:dyDescent="0.2">
      <c r="A954" s="180"/>
      <c r="B954" s="181"/>
      <c r="C954" s="235" t="str">
        <f t="shared" si="56"/>
        <v/>
      </c>
      <c r="D954" s="182">
        <f t="shared" si="57"/>
        <v>0</v>
      </c>
      <c r="E954" s="182">
        <f t="shared" si="58"/>
        <v>0</v>
      </c>
      <c r="F954" s="182">
        <f t="shared" si="59"/>
        <v>0</v>
      </c>
    </row>
    <row r="955" spans="1:6" x14ac:dyDescent="0.2">
      <c r="A955" s="180"/>
      <c r="B955" s="181"/>
      <c r="C955" s="235" t="str">
        <f t="shared" si="56"/>
        <v/>
      </c>
      <c r="D955" s="182">
        <f t="shared" si="57"/>
        <v>0</v>
      </c>
      <c r="E955" s="182">
        <f t="shared" si="58"/>
        <v>0</v>
      </c>
      <c r="F955" s="182">
        <f t="shared" si="59"/>
        <v>0</v>
      </c>
    </row>
    <row r="956" spans="1:6" x14ac:dyDescent="0.2">
      <c r="A956" s="180"/>
      <c r="B956" s="181"/>
      <c r="C956" s="235" t="str">
        <f t="shared" si="56"/>
        <v/>
      </c>
      <c r="D956" s="182">
        <f t="shared" si="57"/>
        <v>0</v>
      </c>
      <c r="E956" s="182">
        <f t="shared" si="58"/>
        <v>0</v>
      </c>
      <c r="F956" s="182">
        <f t="shared" si="59"/>
        <v>0</v>
      </c>
    </row>
    <row r="957" spans="1:6" x14ac:dyDescent="0.2">
      <c r="A957" s="180"/>
      <c r="B957" s="181"/>
      <c r="C957" s="235" t="str">
        <f t="shared" si="56"/>
        <v/>
      </c>
      <c r="D957" s="182">
        <f t="shared" si="57"/>
        <v>0</v>
      </c>
      <c r="E957" s="182">
        <f t="shared" si="58"/>
        <v>0</v>
      </c>
      <c r="F957" s="182">
        <f t="shared" si="59"/>
        <v>0</v>
      </c>
    </row>
    <row r="958" spans="1:6" x14ac:dyDescent="0.2">
      <c r="A958" s="180"/>
      <c r="B958" s="181"/>
      <c r="C958" s="235" t="str">
        <f t="shared" si="56"/>
        <v/>
      </c>
      <c r="D958" s="182">
        <f t="shared" si="57"/>
        <v>0</v>
      </c>
      <c r="E958" s="182">
        <f t="shared" si="58"/>
        <v>0</v>
      </c>
      <c r="F958" s="182">
        <f t="shared" si="59"/>
        <v>0</v>
      </c>
    </row>
    <row r="959" spans="1:6" x14ac:dyDescent="0.2">
      <c r="A959" s="180"/>
      <c r="B959" s="181"/>
      <c r="C959" s="235" t="str">
        <f t="shared" si="56"/>
        <v/>
      </c>
      <c r="D959" s="182">
        <f t="shared" si="57"/>
        <v>0</v>
      </c>
      <c r="E959" s="182">
        <f t="shared" si="58"/>
        <v>0</v>
      </c>
      <c r="F959" s="182">
        <f t="shared" si="59"/>
        <v>0</v>
      </c>
    </row>
    <row r="960" spans="1:6" x14ac:dyDescent="0.2">
      <c r="A960" s="180"/>
      <c r="B960" s="181"/>
      <c r="C960" s="235" t="str">
        <f t="shared" si="56"/>
        <v/>
      </c>
      <c r="D960" s="182">
        <f t="shared" si="57"/>
        <v>0</v>
      </c>
      <c r="E960" s="182">
        <f t="shared" si="58"/>
        <v>0</v>
      </c>
      <c r="F960" s="182">
        <f t="shared" si="59"/>
        <v>0</v>
      </c>
    </row>
    <row r="961" spans="1:6" x14ac:dyDescent="0.2">
      <c r="A961" s="180"/>
      <c r="B961" s="181"/>
      <c r="C961" s="235" t="str">
        <f t="shared" si="56"/>
        <v/>
      </c>
      <c r="D961" s="182">
        <f t="shared" si="57"/>
        <v>0</v>
      </c>
      <c r="E961" s="182">
        <f t="shared" si="58"/>
        <v>0</v>
      </c>
      <c r="F961" s="182">
        <f t="shared" si="59"/>
        <v>0</v>
      </c>
    </row>
    <row r="962" spans="1:6" x14ac:dyDescent="0.2">
      <c r="A962" s="180"/>
      <c r="B962" s="181"/>
      <c r="C962" s="235" t="str">
        <f t="shared" si="56"/>
        <v/>
      </c>
      <c r="D962" s="182">
        <f t="shared" si="57"/>
        <v>0</v>
      </c>
      <c r="E962" s="182">
        <f t="shared" si="58"/>
        <v>0</v>
      </c>
      <c r="F962" s="182">
        <f t="shared" si="59"/>
        <v>0</v>
      </c>
    </row>
    <row r="963" spans="1:6" x14ac:dyDescent="0.2">
      <c r="A963" s="180"/>
      <c r="B963" s="181"/>
      <c r="C963" s="235" t="str">
        <f t="shared" si="56"/>
        <v/>
      </c>
      <c r="D963" s="182">
        <f t="shared" si="57"/>
        <v>0</v>
      </c>
      <c r="E963" s="182">
        <f t="shared" si="58"/>
        <v>0</v>
      </c>
      <c r="F963" s="182">
        <f t="shared" si="59"/>
        <v>0</v>
      </c>
    </row>
    <row r="964" spans="1:6" x14ac:dyDescent="0.2">
      <c r="A964" s="180"/>
      <c r="B964" s="181"/>
      <c r="C964" s="235" t="str">
        <f t="shared" si="56"/>
        <v/>
      </c>
      <c r="D964" s="182">
        <f t="shared" si="57"/>
        <v>0</v>
      </c>
      <c r="E964" s="182">
        <f t="shared" si="58"/>
        <v>0</v>
      </c>
      <c r="F964" s="182">
        <f t="shared" si="59"/>
        <v>0</v>
      </c>
    </row>
    <row r="965" spans="1:6" x14ac:dyDescent="0.2">
      <c r="A965" s="180"/>
      <c r="B965" s="181"/>
      <c r="C965" s="235" t="str">
        <f t="shared" si="56"/>
        <v/>
      </c>
      <c r="D965" s="182">
        <f t="shared" si="57"/>
        <v>0</v>
      </c>
      <c r="E965" s="182">
        <f t="shared" si="58"/>
        <v>0</v>
      </c>
      <c r="F965" s="182">
        <f t="shared" si="59"/>
        <v>0</v>
      </c>
    </row>
    <row r="966" spans="1:6" x14ac:dyDescent="0.2">
      <c r="A966" s="180"/>
      <c r="B966" s="181"/>
      <c r="C966" s="235" t="str">
        <f t="shared" si="56"/>
        <v/>
      </c>
      <c r="D966" s="182">
        <f t="shared" si="57"/>
        <v>0</v>
      </c>
      <c r="E966" s="182">
        <f t="shared" si="58"/>
        <v>0</v>
      </c>
      <c r="F966" s="182">
        <f t="shared" si="59"/>
        <v>0</v>
      </c>
    </row>
    <row r="967" spans="1:6" x14ac:dyDescent="0.2">
      <c r="A967" s="180"/>
      <c r="B967" s="181"/>
      <c r="C967" s="235" t="str">
        <f t="shared" si="56"/>
        <v/>
      </c>
      <c r="D967" s="182">
        <f t="shared" si="57"/>
        <v>0</v>
      </c>
      <c r="E967" s="182">
        <f t="shared" si="58"/>
        <v>0</v>
      </c>
      <c r="F967" s="182">
        <f t="shared" si="59"/>
        <v>0</v>
      </c>
    </row>
    <row r="968" spans="1:6" x14ac:dyDescent="0.2">
      <c r="A968" s="180"/>
      <c r="B968" s="181"/>
      <c r="C968" s="235" t="str">
        <f t="shared" ref="C968:C1031" si="60">IF(F968=1," District,","")&amp;IF(OR(D968=1,E968=1)," Line Incomplete","")</f>
        <v/>
      </c>
      <c r="D968" s="182">
        <f t="shared" ref="D968:D1031" si="61">IF(A968="",0,IF(OR(B968=""),1,0))</f>
        <v>0</v>
      </c>
      <c r="E968" s="182">
        <f t="shared" ref="E968:E1031" si="62">IF(B968="",0,IF(OR(A968=""),1,0))</f>
        <v>0</v>
      </c>
      <c r="F968" s="182">
        <f t="shared" ref="F968:F1031" si="63">IF(B968="",0,IF(ISNA((MATCH(B968,H:H,0))),1,0))</f>
        <v>0</v>
      </c>
    </row>
    <row r="969" spans="1:6" x14ac:dyDescent="0.2">
      <c r="A969" s="180"/>
      <c r="B969" s="181"/>
      <c r="C969" s="235" t="str">
        <f t="shared" si="60"/>
        <v/>
      </c>
      <c r="D969" s="182">
        <f t="shared" si="61"/>
        <v>0</v>
      </c>
      <c r="E969" s="182">
        <f t="shared" si="62"/>
        <v>0</v>
      </c>
      <c r="F969" s="182">
        <f t="shared" si="63"/>
        <v>0</v>
      </c>
    </row>
    <row r="970" spans="1:6" x14ac:dyDescent="0.2">
      <c r="A970" s="180"/>
      <c r="B970" s="181"/>
      <c r="C970" s="235" t="str">
        <f t="shared" si="60"/>
        <v/>
      </c>
      <c r="D970" s="182">
        <f t="shared" si="61"/>
        <v>0</v>
      </c>
      <c r="E970" s="182">
        <f t="shared" si="62"/>
        <v>0</v>
      </c>
      <c r="F970" s="182">
        <f t="shared" si="63"/>
        <v>0</v>
      </c>
    </row>
    <row r="971" spans="1:6" x14ac:dyDescent="0.2">
      <c r="A971" s="180"/>
      <c r="B971" s="181"/>
      <c r="C971" s="235" t="str">
        <f t="shared" si="60"/>
        <v/>
      </c>
      <c r="D971" s="182">
        <f t="shared" si="61"/>
        <v>0</v>
      </c>
      <c r="E971" s="182">
        <f t="shared" si="62"/>
        <v>0</v>
      </c>
      <c r="F971" s="182">
        <f t="shared" si="63"/>
        <v>0</v>
      </c>
    </row>
    <row r="972" spans="1:6" x14ac:dyDescent="0.2">
      <c r="A972" s="180"/>
      <c r="B972" s="181"/>
      <c r="C972" s="235" t="str">
        <f t="shared" si="60"/>
        <v/>
      </c>
      <c r="D972" s="182">
        <f t="shared" si="61"/>
        <v>0</v>
      </c>
      <c r="E972" s="182">
        <f t="shared" si="62"/>
        <v>0</v>
      </c>
      <c r="F972" s="182">
        <f t="shared" si="63"/>
        <v>0</v>
      </c>
    </row>
    <row r="973" spans="1:6" x14ac:dyDescent="0.2">
      <c r="A973" s="180"/>
      <c r="B973" s="181"/>
      <c r="C973" s="235" t="str">
        <f t="shared" si="60"/>
        <v/>
      </c>
      <c r="D973" s="182">
        <f t="shared" si="61"/>
        <v>0</v>
      </c>
      <c r="E973" s="182">
        <f t="shared" si="62"/>
        <v>0</v>
      </c>
      <c r="F973" s="182">
        <f t="shared" si="63"/>
        <v>0</v>
      </c>
    </row>
    <row r="974" spans="1:6" x14ac:dyDescent="0.2">
      <c r="A974" s="180"/>
      <c r="B974" s="181"/>
      <c r="C974" s="235" t="str">
        <f t="shared" si="60"/>
        <v/>
      </c>
      <c r="D974" s="182">
        <f t="shared" si="61"/>
        <v>0</v>
      </c>
      <c r="E974" s="182">
        <f t="shared" si="62"/>
        <v>0</v>
      </c>
      <c r="F974" s="182">
        <f t="shared" si="63"/>
        <v>0</v>
      </c>
    </row>
    <row r="975" spans="1:6" x14ac:dyDescent="0.2">
      <c r="A975" s="180"/>
      <c r="B975" s="181"/>
      <c r="C975" s="235" t="str">
        <f t="shared" si="60"/>
        <v/>
      </c>
      <c r="D975" s="182">
        <f t="shared" si="61"/>
        <v>0</v>
      </c>
      <c r="E975" s="182">
        <f t="shared" si="62"/>
        <v>0</v>
      </c>
      <c r="F975" s="182">
        <f t="shared" si="63"/>
        <v>0</v>
      </c>
    </row>
    <row r="976" spans="1:6" x14ac:dyDescent="0.2">
      <c r="A976" s="180"/>
      <c r="B976" s="181"/>
      <c r="C976" s="235" t="str">
        <f t="shared" si="60"/>
        <v/>
      </c>
      <c r="D976" s="182">
        <f t="shared" si="61"/>
        <v>0</v>
      </c>
      <c r="E976" s="182">
        <f t="shared" si="62"/>
        <v>0</v>
      </c>
      <c r="F976" s="182">
        <f t="shared" si="63"/>
        <v>0</v>
      </c>
    </row>
    <row r="977" spans="1:6" x14ac:dyDescent="0.2">
      <c r="A977" s="180"/>
      <c r="B977" s="181"/>
      <c r="C977" s="235" t="str">
        <f t="shared" si="60"/>
        <v/>
      </c>
      <c r="D977" s="182">
        <f t="shared" si="61"/>
        <v>0</v>
      </c>
      <c r="E977" s="182">
        <f t="shared" si="62"/>
        <v>0</v>
      </c>
      <c r="F977" s="182">
        <f t="shared" si="63"/>
        <v>0</v>
      </c>
    </row>
    <row r="978" spans="1:6" x14ac:dyDescent="0.2">
      <c r="A978" s="180"/>
      <c r="B978" s="181"/>
      <c r="C978" s="235" t="str">
        <f t="shared" si="60"/>
        <v/>
      </c>
      <c r="D978" s="182">
        <f t="shared" si="61"/>
        <v>0</v>
      </c>
      <c r="E978" s="182">
        <f t="shared" si="62"/>
        <v>0</v>
      </c>
      <c r="F978" s="182">
        <f t="shared" si="63"/>
        <v>0</v>
      </c>
    </row>
    <row r="979" spans="1:6" x14ac:dyDescent="0.2">
      <c r="A979" s="180"/>
      <c r="B979" s="181"/>
      <c r="C979" s="235" t="str">
        <f t="shared" si="60"/>
        <v/>
      </c>
      <c r="D979" s="182">
        <f t="shared" si="61"/>
        <v>0</v>
      </c>
      <c r="E979" s="182">
        <f t="shared" si="62"/>
        <v>0</v>
      </c>
      <c r="F979" s="182">
        <f t="shared" si="63"/>
        <v>0</v>
      </c>
    </row>
    <row r="980" spans="1:6" x14ac:dyDescent="0.2">
      <c r="A980" s="180"/>
      <c r="B980" s="181"/>
      <c r="C980" s="235" t="str">
        <f t="shared" si="60"/>
        <v/>
      </c>
      <c r="D980" s="182">
        <f t="shared" si="61"/>
        <v>0</v>
      </c>
      <c r="E980" s="182">
        <f t="shared" si="62"/>
        <v>0</v>
      </c>
      <c r="F980" s="182">
        <f t="shared" si="63"/>
        <v>0</v>
      </c>
    </row>
    <row r="981" spans="1:6" x14ac:dyDescent="0.2">
      <c r="A981" s="180"/>
      <c r="B981" s="181"/>
      <c r="C981" s="235" t="str">
        <f t="shared" si="60"/>
        <v/>
      </c>
      <c r="D981" s="182">
        <f t="shared" si="61"/>
        <v>0</v>
      </c>
      <c r="E981" s="182">
        <f t="shared" si="62"/>
        <v>0</v>
      </c>
      <c r="F981" s="182">
        <f t="shared" si="63"/>
        <v>0</v>
      </c>
    </row>
    <row r="982" spans="1:6" x14ac:dyDescent="0.2">
      <c r="A982" s="180"/>
      <c r="B982" s="181"/>
      <c r="C982" s="235" t="str">
        <f t="shared" si="60"/>
        <v/>
      </c>
      <c r="D982" s="182">
        <f t="shared" si="61"/>
        <v>0</v>
      </c>
      <c r="E982" s="182">
        <f t="shared" si="62"/>
        <v>0</v>
      </c>
      <c r="F982" s="182">
        <f t="shared" si="63"/>
        <v>0</v>
      </c>
    </row>
    <row r="983" spans="1:6" x14ac:dyDescent="0.2">
      <c r="A983" s="180"/>
      <c r="B983" s="181"/>
      <c r="C983" s="235" t="str">
        <f t="shared" si="60"/>
        <v/>
      </c>
      <c r="D983" s="182">
        <f t="shared" si="61"/>
        <v>0</v>
      </c>
      <c r="E983" s="182">
        <f t="shared" si="62"/>
        <v>0</v>
      </c>
      <c r="F983" s="182">
        <f t="shared" si="63"/>
        <v>0</v>
      </c>
    </row>
    <row r="984" spans="1:6" x14ac:dyDescent="0.2">
      <c r="A984" s="180"/>
      <c r="B984" s="181"/>
      <c r="C984" s="235" t="str">
        <f t="shared" si="60"/>
        <v/>
      </c>
      <c r="D984" s="182">
        <f t="shared" si="61"/>
        <v>0</v>
      </c>
      <c r="E984" s="182">
        <f t="shared" si="62"/>
        <v>0</v>
      </c>
      <c r="F984" s="182">
        <f t="shared" si="63"/>
        <v>0</v>
      </c>
    </row>
    <row r="985" spans="1:6" x14ac:dyDescent="0.2">
      <c r="A985" s="180"/>
      <c r="B985" s="181"/>
      <c r="C985" s="235" t="str">
        <f t="shared" si="60"/>
        <v/>
      </c>
      <c r="D985" s="182">
        <f t="shared" si="61"/>
        <v>0</v>
      </c>
      <c r="E985" s="182">
        <f t="shared" si="62"/>
        <v>0</v>
      </c>
      <c r="F985" s="182">
        <f t="shared" si="63"/>
        <v>0</v>
      </c>
    </row>
    <row r="986" spans="1:6" x14ac:dyDescent="0.2">
      <c r="A986" s="180"/>
      <c r="B986" s="181"/>
      <c r="C986" s="235" t="str">
        <f t="shared" si="60"/>
        <v/>
      </c>
      <c r="D986" s="182">
        <f t="shared" si="61"/>
        <v>0</v>
      </c>
      <c r="E986" s="182">
        <f t="shared" si="62"/>
        <v>0</v>
      </c>
      <c r="F986" s="182">
        <f t="shared" si="63"/>
        <v>0</v>
      </c>
    </row>
    <row r="987" spans="1:6" x14ac:dyDescent="0.2">
      <c r="A987" s="180"/>
      <c r="B987" s="181"/>
      <c r="C987" s="235" t="str">
        <f t="shared" si="60"/>
        <v/>
      </c>
      <c r="D987" s="182">
        <f t="shared" si="61"/>
        <v>0</v>
      </c>
      <c r="E987" s="182">
        <f t="shared" si="62"/>
        <v>0</v>
      </c>
      <c r="F987" s="182">
        <f t="shared" si="63"/>
        <v>0</v>
      </c>
    </row>
    <row r="988" spans="1:6" x14ac:dyDescent="0.2">
      <c r="A988" s="180"/>
      <c r="B988" s="181"/>
      <c r="C988" s="235" t="str">
        <f t="shared" si="60"/>
        <v/>
      </c>
      <c r="D988" s="182">
        <f t="shared" si="61"/>
        <v>0</v>
      </c>
      <c r="E988" s="182">
        <f t="shared" si="62"/>
        <v>0</v>
      </c>
      <c r="F988" s="182">
        <f t="shared" si="63"/>
        <v>0</v>
      </c>
    </row>
    <row r="989" spans="1:6" x14ac:dyDescent="0.2">
      <c r="A989" s="180"/>
      <c r="B989" s="181"/>
      <c r="C989" s="235" t="str">
        <f t="shared" si="60"/>
        <v/>
      </c>
      <c r="D989" s="182">
        <f t="shared" si="61"/>
        <v>0</v>
      </c>
      <c r="E989" s="182">
        <f t="shared" si="62"/>
        <v>0</v>
      </c>
      <c r="F989" s="182">
        <f t="shared" si="63"/>
        <v>0</v>
      </c>
    </row>
    <row r="990" spans="1:6" x14ac:dyDescent="0.2">
      <c r="A990" s="180"/>
      <c r="B990" s="181"/>
      <c r="C990" s="235" t="str">
        <f t="shared" si="60"/>
        <v/>
      </c>
      <c r="D990" s="182">
        <f t="shared" si="61"/>
        <v>0</v>
      </c>
      <c r="E990" s="182">
        <f t="shared" si="62"/>
        <v>0</v>
      </c>
      <c r="F990" s="182">
        <f t="shared" si="63"/>
        <v>0</v>
      </c>
    </row>
    <row r="991" spans="1:6" x14ac:dyDescent="0.2">
      <c r="A991" s="180"/>
      <c r="B991" s="181"/>
      <c r="C991" s="235" t="str">
        <f t="shared" si="60"/>
        <v/>
      </c>
      <c r="D991" s="182">
        <f t="shared" si="61"/>
        <v>0</v>
      </c>
      <c r="E991" s="182">
        <f t="shared" si="62"/>
        <v>0</v>
      </c>
      <c r="F991" s="182">
        <f t="shared" si="63"/>
        <v>0</v>
      </c>
    </row>
    <row r="992" spans="1:6" x14ac:dyDescent="0.2">
      <c r="A992" s="180"/>
      <c r="B992" s="181"/>
      <c r="C992" s="235" t="str">
        <f t="shared" si="60"/>
        <v/>
      </c>
      <c r="D992" s="182">
        <f t="shared" si="61"/>
        <v>0</v>
      </c>
      <c r="E992" s="182">
        <f t="shared" si="62"/>
        <v>0</v>
      </c>
      <c r="F992" s="182">
        <f t="shared" si="63"/>
        <v>0</v>
      </c>
    </row>
    <row r="993" spans="1:6" x14ac:dyDescent="0.2">
      <c r="A993" s="180"/>
      <c r="B993" s="181"/>
      <c r="C993" s="235" t="str">
        <f t="shared" si="60"/>
        <v/>
      </c>
      <c r="D993" s="182">
        <f t="shared" si="61"/>
        <v>0</v>
      </c>
      <c r="E993" s="182">
        <f t="shared" si="62"/>
        <v>0</v>
      </c>
      <c r="F993" s="182">
        <f t="shared" si="63"/>
        <v>0</v>
      </c>
    </row>
    <row r="994" spans="1:6" x14ac:dyDescent="0.2">
      <c r="A994" s="180"/>
      <c r="B994" s="181"/>
      <c r="C994" s="235" t="str">
        <f t="shared" si="60"/>
        <v/>
      </c>
      <c r="D994" s="182">
        <f t="shared" si="61"/>
        <v>0</v>
      </c>
      <c r="E994" s="182">
        <f t="shared" si="62"/>
        <v>0</v>
      </c>
      <c r="F994" s="182">
        <f t="shared" si="63"/>
        <v>0</v>
      </c>
    </row>
    <row r="995" spans="1:6" x14ac:dyDescent="0.2">
      <c r="A995" s="180"/>
      <c r="B995" s="181"/>
      <c r="C995" s="235" t="str">
        <f t="shared" si="60"/>
        <v/>
      </c>
      <c r="D995" s="182">
        <f t="shared" si="61"/>
        <v>0</v>
      </c>
      <c r="E995" s="182">
        <f t="shared" si="62"/>
        <v>0</v>
      </c>
      <c r="F995" s="182">
        <f t="shared" si="63"/>
        <v>0</v>
      </c>
    </row>
    <row r="996" spans="1:6" x14ac:dyDescent="0.2">
      <c r="A996" s="180"/>
      <c r="B996" s="181"/>
      <c r="C996" s="235" t="str">
        <f t="shared" si="60"/>
        <v/>
      </c>
      <c r="D996" s="182">
        <f t="shared" si="61"/>
        <v>0</v>
      </c>
      <c r="E996" s="182">
        <f t="shared" si="62"/>
        <v>0</v>
      </c>
      <c r="F996" s="182">
        <f t="shared" si="63"/>
        <v>0</v>
      </c>
    </row>
    <row r="997" spans="1:6" x14ac:dyDescent="0.2">
      <c r="A997" s="180"/>
      <c r="B997" s="181"/>
      <c r="C997" s="235" t="str">
        <f t="shared" si="60"/>
        <v/>
      </c>
      <c r="D997" s="182">
        <f t="shared" si="61"/>
        <v>0</v>
      </c>
      <c r="E997" s="182">
        <f t="shared" si="62"/>
        <v>0</v>
      </c>
      <c r="F997" s="182">
        <f t="shared" si="63"/>
        <v>0</v>
      </c>
    </row>
    <row r="998" spans="1:6" x14ac:dyDescent="0.2">
      <c r="A998" s="180"/>
      <c r="B998" s="181"/>
      <c r="C998" s="235" t="str">
        <f t="shared" si="60"/>
        <v/>
      </c>
      <c r="D998" s="182">
        <f t="shared" si="61"/>
        <v>0</v>
      </c>
      <c r="E998" s="182">
        <f t="shared" si="62"/>
        <v>0</v>
      </c>
      <c r="F998" s="182">
        <f t="shared" si="63"/>
        <v>0</v>
      </c>
    </row>
    <row r="999" spans="1:6" x14ac:dyDescent="0.2">
      <c r="A999" s="180"/>
      <c r="B999" s="181"/>
      <c r="C999" s="235" t="str">
        <f t="shared" si="60"/>
        <v/>
      </c>
      <c r="D999" s="182">
        <f t="shared" si="61"/>
        <v>0</v>
      </c>
      <c r="E999" s="182">
        <f t="shared" si="62"/>
        <v>0</v>
      </c>
      <c r="F999" s="182">
        <f t="shared" si="63"/>
        <v>0</v>
      </c>
    </row>
    <row r="1000" spans="1:6" x14ac:dyDescent="0.2">
      <c r="A1000" s="180"/>
      <c r="B1000" s="181"/>
      <c r="C1000" s="235" t="str">
        <f t="shared" si="60"/>
        <v/>
      </c>
      <c r="D1000" s="182">
        <f t="shared" si="61"/>
        <v>0</v>
      </c>
      <c r="E1000" s="182">
        <f t="shared" si="62"/>
        <v>0</v>
      </c>
      <c r="F1000" s="182">
        <f t="shared" si="63"/>
        <v>0</v>
      </c>
    </row>
    <row r="1001" spans="1:6" x14ac:dyDescent="0.2">
      <c r="A1001" s="180"/>
      <c r="B1001" s="181"/>
      <c r="C1001" s="235" t="str">
        <f t="shared" si="60"/>
        <v/>
      </c>
      <c r="D1001" s="182">
        <f t="shared" si="61"/>
        <v>0</v>
      </c>
      <c r="E1001" s="182">
        <f t="shared" si="62"/>
        <v>0</v>
      </c>
      <c r="F1001" s="182">
        <f t="shared" si="63"/>
        <v>0</v>
      </c>
    </row>
    <row r="1002" spans="1:6" x14ac:dyDescent="0.2">
      <c r="A1002" s="180"/>
      <c r="B1002" s="181"/>
      <c r="C1002" s="235" t="str">
        <f t="shared" si="60"/>
        <v/>
      </c>
      <c r="D1002" s="182">
        <f t="shared" si="61"/>
        <v>0</v>
      </c>
      <c r="E1002" s="182">
        <f t="shared" si="62"/>
        <v>0</v>
      </c>
      <c r="F1002" s="182">
        <f t="shared" si="63"/>
        <v>0</v>
      </c>
    </row>
    <row r="1003" spans="1:6" x14ac:dyDescent="0.2">
      <c r="A1003" s="180"/>
      <c r="B1003" s="181"/>
      <c r="C1003" s="235" t="str">
        <f t="shared" si="60"/>
        <v/>
      </c>
      <c r="D1003" s="182">
        <f t="shared" si="61"/>
        <v>0</v>
      </c>
      <c r="E1003" s="182">
        <f t="shared" si="62"/>
        <v>0</v>
      </c>
      <c r="F1003" s="182">
        <f t="shared" si="63"/>
        <v>0</v>
      </c>
    </row>
    <row r="1004" spans="1:6" x14ac:dyDescent="0.2">
      <c r="A1004" s="180"/>
      <c r="B1004" s="181"/>
      <c r="C1004" s="235" t="str">
        <f t="shared" si="60"/>
        <v/>
      </c>
      <c r="D1004" s="182">
        <f t="shared" si="61"/>
        <v>0</v>
      </c>
      <c r="E1004" s="182">
        <f t="shared" si="62"/>
        <v>0</v>
      </c>
      <c r="F1004" s="182">
        <f t="shared" si="63"/>
        <v>0</v>
      </c>
    </row>
    <row r="1005" spans="1:6" x14ac:dyDescent="0.2">
      <c r="A1005" s="180"/>
      <c r="B1005" s="181"/>
      <c r="C1005" s="235" t="str">
        <f t="shared" si="60"/>
        <v/>
      </c>
      <c r="D1005" s="182">
        <f t="shared" si="61"/>
        <v>0</v>
      </c>
      <c r="E1005" s="182">
        <f t="shared" si="62"/>
        <v>0</v>
      </c>
      <c r="F1005" s="182">
        <f t="shared" si="63"/>
        <v>0</v>
      </c>
    </row>
    <row r="1006" spans="1:6" x14ac:dyDescent="0.2">
      <c r="A1006" s="180"/>
      <c r="B1006" s="181"/>
      <c r="C1006" s="235" t="str">
        <f t="shared" si="60"/>
        <v/>
      </c>
      <c r="D1006" s="182">
        <f t="shared" si="61"/>
        <v>0</v>
      </c>
      <c r="E1006" s="182">
        <f t="shared" si="62"/>
        <v>0</v>
      </c>
      <c r="F1006" s="182">
        <f t="shared" si="63"/>
        <v>0</v>
      </c>
    </row>
    <row r="1007" spans="1:6" x14ac:dyDescent="0.2">
      <c r="A1007" s="180"/>
      <c r="B1007" s="181"/>
      <c r="C1007" s="235" t="str">
        <f t="shared" si="60"/>
        <v/>
      </c>
      <c r="D1007" s="182">
        <f t="shared" si="61"/>
        <v>0</v>
      </c>
      <c r="E1007" s="182">
        <f t="shared" si="62"/>
        <v>0</v>
      </c>
      <c r="F1007" s="182">
        <f t="shared" si="63"/>
        <v>0</v>
      </c>
    </row>
    <row r="1008" spans="1:6" x14ac:dyDescent="0.2">
      <c r="A1008" s="180"/>
      <c r="B1008" s="181"/>
      <c r="C1008" s="235" t="str">
        <f t="shared" si="60"/>
        <v/>
      </c>
      <c r="D1008" s="182">
        <f t="shared" si="61"/>
        <v>0</v>
      </c>
      <c r="E1008" s="182">
        <f t="shared" si="62"/>
        <v>0</v>
      </c>
      <c r="F1008" s="182">
        <f t="shared" si="63"/>
        <v>0</v>
      </c>
    </row>
    <row r="1009" spans="1:6" x14ac:dyDescent="0.2">
      <c r="A1009" s="180"/>
      <c r="B1009" s="181"/>
      <c r="C1009" s="235" t="str">
        <f t="shared" si="60"/>
        <v/>
      </c>
      <c r="D1009" s="182">
        <f t="shared" si="61"/>
        <v>0</v>
      </c>
      <c r="E1009" s="182">
        <f t="shared" si="62"/>
        <v>0</v>
      </c>
      <c r="F1009" s="182">
        <f t="shared" si="63"/>
        <v>0</v>
      </c>
    </row>
    <row r="1010" spans="1:6" x14ac:dyDescent="0.2">
      <c r="A1010" s="180"/>
      <c r="B1010" s="181"/>
      <c r="C1010" s="235" t="str">
        <f t="shared" si="60"/>
        <v/>
      </c>
      <c r="D1010" s="182">
        <f t="shared" si="61"/>
        <v>0</v>
      </c>
      <c r="E1010" s="182">
        <f t="shared" si="62"/>
        <v>0</v>
      </c>
      <c r="F1010" s="182">
        <f t="shared" si="63"/>
        <v>0</v>
      </c>
    </row>
    <row r="1011" spans="1:6" x14ac:dyDescent="0.2">
      <c r="A1011" s="180"/>
      <c r="B1011" s="181"/>
      <c r="C1011" s="235" t="str">
        <f t="shared" si="60"/>
        <v/>
      </c>
      <c r="D1011" s="182">
        <f t="shared" si="61"/>
        <v>0</v>
      </c>
      <c r="E1011" s="182">
        <f t="shared" si="62"/>
        <v>0</v>
      </c>
      <c r="F1011" s="182">
        <f t="shared" si="63"/>
        <v>0</v>
      </c>
    </row>
    <row r="1012" spans="1:6" x14ac:dyDescent="0.2">
      <c r="A1012" s="180"/>
      <c r="B1012" s="181"/>
      <c r="C1012" s="235" t="str">
        <f t="shared" si="60"/>
        <v/>
      </c>
      <c r="D1012" s="182">
        <f t="shared" si="61"/>
        <v>0</v>
      </c>
      <c r="E1012" s="182">
        <f t="shared" si="62"/>
        <v>0</v>
      </c>
      <c r="F1012" s="182">
        <f t="shared" si="63"/>
        <v>0</v>
      </c>
    </row>
    <row r="1013" spans="1:6" x14ac:dyDescent="0.2">
      <c r="A1013" s="180"/>
      <c r="B1013" s="181"/>
      <c r="C1013" s="235" t="str">
        <f t="shared" si="60"/>
        <v/>
      </c>
      <c r="D1013" s="182">
        <f t="shared" si="61"/>
        <v>0</v>
      </c>
      <c r="E1013" s="182">
        <f t="shared" si="62"/>
        <v>0</v>
      </c>
      <c r="F1013" s="182">
        <f t="shared" si="63"/>
        <v>0</v>
      </c>
    </row>
    <row r="1014" spans="1:6" x14ac:dyDescent="0.2">
      <c r="A1014" s="180"/>
      <c r="B1014" s="181"/>
      <c r="C1014" s="235" t="str">
        <f t="shared" si="60"/>
        <v/>
      </c>
      <c r="D1014" s="182">
        <f t="shared" si="61"/>
        <v>0</v>
      </c>
      <c r="E1014" s="182">
        <f t="shared" si="62"/>
        <v>0</v>
      </c>
      <c r="F1014" s="182">
        <f t="shared" si="63"/>
        <v>0</v>
      </c>
    </row>
    <row r="1015" spans="1:6" x14ac:dyDescent="0.2">
      <c r="A1015" s="180"/>
      <c r="B1015" s="181"/>
      <c r="C1015" s="235" t="str">
        <f t="shared" si="60"/>
        <v/>
      </c>
      <c r="D1015" s="182">
        <f t="shared" si="61"/>
        <v>0</v>
      </c>
      <c r="E1015" s="182">
        <f t="shared" si="62"/>
        <v>0</v>
      </c>
      <c r="F1015" s="182">
        <f t="shared" si="63"/>
        <v>0</v>
      </c>
    </row>
    <row r="1016" spans="1:6" x14ac:dyDescent="0.2">
      <c r="A1016" s="180"/>
      <c r="B1016" s="181"/>
      <c r="C1016" s="235" t="str">
        <f t="shared" si="60"/>
        <v/>
      </c>
      <c r="D1016" s="182">
        <f t="shared" si="61"/>
        <v>0</v>
      </c>
      <c r="E1016" s="182">
        <f t="shared" si="62"/>
        <v>0</v>
      </c>
      <c r="F1016" s="182">
        <f t="shared" si="63"/>
        <v>0</v>
      </c>
    </row>
    <row r="1017" spans="1:6" x14ac:dyDescent="0.2">
      <c r="A1017" s="180"/>
      <c r="B1017" s="181"/>
      <c r="C1017" s="235" t="str">
        <f t="shared" si="60"/>
        <v/>
      </c>
      <c r="D1017" s="182">
        <f t="shared" si="61"/>
        <v>0</v>
      </c>
      <c r="E1017" s="182">
        <f t="shared" si="62"/>
        <v>0</v>
      </c>
      <c r="F1017" s="182">
        <f t="shared" si="63"/>
        <v>0</v>
      </c>
    </row>
    <row r="1018" spans="1:6" x14ac:dyDescent="0.2">
      <c r="A1018" s="180"/>
      <c r="B1018" s="181"/>
      <c r="C1018" s="235" t="str">
        <f t="shared" si="60"/>
        <v/>
      </c>
      <c r="D1018" s="182">
        <f t="shared" si="61"/>
        <v>0</v>
      </c>
      <c r="E1018" s="182">
        <f t="shared" si="62"/>
        <v>0</v>
      </c>
      <c r="F1018" s="182">
        <f t="shared" si="63"/>
        <v>0</v>
      </c>
    </row>
    <row r="1019" spans="1:6" x14ac:dyDescent="0.2">
      <c r="A1019" s="180"/>
      <c r="B1019" s="181"/>
      <c r="C1019" s="235" t="str">
        <f t="shared" si="60"/>
        <v/>
      </c>
      <c r="D1019" s="182">
        <f t="shared" si="61"/>
        <v>0</v>
      </c>
      <c r="E1019" s="182">
        <f t="shared" si="62"/>
        <v>0</v>
      </c>
      <c r="F1019" s="182">
        <f t="shared" si="63"/>
        <v>0</v>
      </c>
    </row>
    <row r="1020" spans="1:6" x14ac:dyDescent="0.2">
      <c r="A1020" s="180"/>
      <c r="B1020" s="181"/>
      <c r="C1020" s="235" t="str">
        <f t="shared" si="60"/>
        <v/>
      </c>
      <c r="D1020" s="182">
        <f t="shared" si="61"/>
        <v>0</v>
      </c>
      <c r="E1020" s="182">
        <f t="shared" si="62"/>
        <v>0</v>
      </c>
      <c r="F1020" s="182">
        <f t="shared" si="63"/>
        <v>0</v>
      </c>
    </row>
    <row r="1021" spans="1:6" x14ac:dyDescent="0.2">
      <c r="A1021" s="180"/>
      <c r="B1021" s="181"/>
      <c r="C1021" s="235" t="str">
        <f t="shared" si="60"/>
        <v/>
      </c>
      <c r="D1021" s="182">
        <f t="shared" si="61"/>
        <v>0</v>
      </c>
      <c r="E1021" s="182">
        <f t="shared" si="62"/>
        <v>0</v>
      </c>
      <c r="F1021" s="182">
        <f t="shared" si="63"/>
        <v>0</v>
      </c>
    </row>
    <row r="1022" spans="1:6" x14ac:dyDescent="0.2">
      <c r="A1022" s="180"/>
      <c r="B1022" s="181"/>
      <c r="C1022" s="235" t="str">
        <f t="shared" si="60"/>
        <v/>
      </c>
      <c r="D1022" s="182">
        <f t="shared" si="61"/>
        <v>0</v>
      </c>
      <c r="E1022" s="182">
        <f t="shared" si="62"/>
        <v>0</v>
      </c>
      <c r="F1022" s="182">
        <f t="shared" si="63"/>
        <v>0</v>
      </c>
    </row>
    <row r="1023" spans="1:6" x14ac:dyDescent="0.2">
      <c r="A1023" s="180"/>
      <c r="B1023" s="181"/>
      <c r="C1023" s="235" t="str">
        <f t="shared" si="60"/>
        <v/>
      </c>
      <c r="D1023" s="182">
        <f t="shared" si="61"/>
        <v>0</v>
      </c>
      <c r="E1023" s="182">
        <f t="shared" si="62"/>
        <v>0</v>
      </c>
      <c r="F1023" s="182">
        <f t="shared" si="63"/>
        <v>0</v>
      </c>
    </row>
    <row r="1024" spans="1:6" x14ac:dyDescent="0.2">
      <c r="A1024" s="180"/>
      <c r="B1024" s="181"/>
      <c r="C1024" s="235" t="str">
        <f t="shared" si="60"/>
        <v/>
      </c>
      <c r="D1024" s="182">
        <f t="shared" si="61"/>
        <v>0</v>
      </c>
      <c r="E1024" s="182">
        <f t="shared" si="62"/>
        <v>0</v>
      </c>
      <c r="F1024" s="182">
        <f t="shared" si="63"/>
        <v>0</v>
      </c>
    </row>
    <row r="1025" spans="1:6" x14ac:dyDescent="0.2">
      <c r="A1025" s="180"/>
      <c r="B1025" s="181"/>
      <c r="C1025" s="235" t="str">
        <f t="shared" si="60"/>
        <v/>
      </c>
      <c r="D1025" s="182">
        <f t="shared" si="61"/>
        <v>0</v>
      </c>
      <c r="E1025" s="182">
        <f t="shared" si="62"/>
        <v>0</v>
      </c>
      <c r="F1025" s="182">
        <f t="shared" si="63"/>
        <v>0</v>
      </c>
    </row>
    <row r="1026" spans="1:6" x14ac:dyDescent="0.2">
      <c r="A1026" s="180"/>
      <c r="B1026" s="181"/>
      <c r="C1026" s="235" t="str">
        <f t="shared" si="60"/>
        <v/>
      </c>
      <c r="D1026" s="182">
        <f t="shared" si="61"/>
        <v>0</v>
      </c>
      <c r="E1026" s="182">
        <f t="shared" si="62"/>
        <v>0</v>
      </c>
      <c r="F1026" s="182">
        <f t="shared" si="63"/>
        <v>0</v>
      </c>
    </row>
    <row r="1027" spans="1:6" x14ac:dyDescent="0.2">
      <c r="A1027" s="180"/>
      <c r="B1027" s="181"/>
      <c r="C1027" s="235" t="str">
        <f t="shared" si="60"/>
        <v/>
      </c>
      <c r="D1027" s="182">
        <f t="shared" si="61"/>
        <v>0</v>
      </c>
      <c r="E1027" s="182">
        <f t="shared" si="62"/>
        <v>0</v>
      </c>
      <c r="F1027" s="182">
        <f t="shared" si="63"/>
        <v>0</v>
      </c>
    </row>
    <row r="1028" spans="1:6" x14ac:dyDescent="0.2">
      <c r="A1028" s="180"/>
      <c r="B1028" s="181"/>
      <c r="C1028" s="235" t="str">
        <f t="shared" si="60"/>
        <v/>
      </c>
      <c r="D1028" s="182">
        <f t="shared" si="61"/>
        <v>0</v>
      </c>
      <c r="E1028" s="182">
        <f t="shared" si="62"/>
        <v>0</v>
      </c>
      <c r="F1028" s="182">
        <f t="shared" si="63"/>
        <v>0</v>
      </c>
    </row>
    <row r="1029" spans="1:6" x14ac:dyDescent="0.2">
      <c r="A1029" s="180"/>
      <c r="B1029" s="181"/>
      <c r="C1029" s="235" t="str">
        <f t="shared" si="60"/>
        <v/>
      </c>
      <c r="D1029" s="182">
        <f t="shared" si="61"/>
        <v>0</v>
      </c>
      <c r="E1029" s="182">
        <f t="shared" si="62"/>
        <v>0</v>
      </c>
      <c r="F1029" s="182">
        <f t="shared" si="63"/>
        <v>0</v>
      </c>
    </row>
    <row r="1030" spans="1:6" x14ac:dyDescent="0.2">
      <c r="A1030" s="180"/>
      <c r="B1030" s="181"/>
      <c r="C1030" s="235" t="str">
        <f t="shared" si="60"/>
        <v/>
      </c>
      <c r="D1030" s="182">
        <f t="shared" si="61"/>
        <v>0</v>
      </c>
      <c r="E1030" s="182">
        <f t="shared" si="62"/>
        <v>0</v>
      </c>
      <c r="F1030" s="182">
        <f t="shared" si="63"/>
        <v>0</v>
      </c>
    </row>
    <row r="1031" spans="1:6" x14ac:dyDescent="0.2">
      <c r="A1031" s="180"/>
      <c r="B1031" s="181"/>
      <c r="C1031" s="235" t="str">
        <f t="shared" si="60"/>
        <v/>
      </c>
      <c r="D1031" s="182">
        <f t="shared" si="61"/>
        <v>0</v>
      </c>
      <c r="E1031" s="182">
        <f t="shared" si="62"/>
        <v>0</v>
      </c>
      <c r="F1031" s="182">
        <f t="shared" si="63"/>
        <v>0</v>
      </c>
    </row>
    <row r="1032" spans="1:6" x14ac:dyDescent="0.2">
      <c r="A1032" s="180"/>
      <c r="B1032" s="181"/>
      <c r="C1032" s="235" t="str">
        <f t="shared" ref="C1032:C1095" si="64">IF(F1032=1," District,","")&amp;IF(OR(D1032=1,E1032=1)," Line Incomplete","")</f>
        <v/>
      </c>
      <c r="D1032" s="182">
        <f t="shared" ref="D1032:D1095" si="65">IF(A1032="",0,IF(OR(B1032=""),1,0))</f>
        <v>0</v>
      </c>
      <c r="E1032" s="182">
        <f t="shared" ref="E1032:E1095" si="66">IF(B1032="",0,IF(OR(A1032=""),1,0))</f>
        <v>0</v>
      </c>
      <c r="F1032" s="182">
        <f t="shared" ref="F1032:F1095" si="67">IF(B1032="",0,IF(ISNA((MATCH(B1032,H:H,0))),1,0))</f>
        <v>0</v>
      </c>
    </row>
    <row r="1033" spans="1:6" x14ac:dyDescent="0.2">
      <c r="A1033" s="180"/>
      <c r="B1033" s="181"/>
      <c r="C1033" s="235" t="str">
        <f t="shared" si="64"/>
        <v/>
      </c>
      <c r="D1033" s="182">
        <f t="shared" si="65"/>
        <v>0</v>
      </c>
      <c r="E1033" s="182">
        <f t="shared" si="66"/>
        <v>0</v>
      </c>
      <c r="F1033" s="182">
        <f t="shared" si="67"/>
        <v>0</v>
      </c>
    </row>
    <row r="1034" spans="1:6" x14ac:dyDescent="0.2">
      <c r="A1034" s="180"/>
      <c r="B1034" s="181"/>
      <c r="C1034" s="235" t="str">
        <f t="shared" si="64"/>
        <v/>
      </c>
      <c r="D1034" s="182">
        <f t="shared" si="65"/>
        <v>0</v>
      </c>
      <c r="E1034" s="182">
        <f t="shared" si="66"/>
        <v>0</v>
      </c>
      <c r="F1034" s="182">
        <f t="shared" si="67"/>
        <v>0</v>
      </c>
    </row>
    <row r="1035" spans="1:6" x14ac:dyDescent="0.2">
      <c r="A1035" s="180"/>
      <c r="B1035" s="181"/>
      <c r="C1035" s="235" t="str">
        <f t="shared" si="64"/>
        <v/>
      </c>
      <c r="D1035" s="182">
        <f t="shared" si="65"/>
        <v>0</v>
      </c>
      <c r="E1035" s="182">
        <f t="shared" si="66"/>
        <v>0</v>
      </c>
      <c r="F1035" s="182">
        <f t="shared" si="67"/>
        <v>0</v>
      </c>
    </row>
    <row r="1036" spans="1:6" x14ac:dyDescent="0.2">
      <c r="A1036" s="180"/>
      <c r="B1036" s="181"/>
      <c r="C1036" s="235" t="str">
        <f t="shared" si="64"/>
        <v/>
      </c>
      <c r="D1036" s="182">
        <f t="shared" si="65"/>
        <v>0</v>
      </c>
      <c r="E1036" s="182">
        <f t="shared" si="66"/>
        <v>0</v>
      </c>
      <c r="F1036" s="182">
        <f t="shared" si="67"/>
        <v>0</v>
      </c>
    </row>
    <row r="1037" spans="1:6" x14ac:dyDescent="0.2">
      <c r="A1037" s="180"/>
      <c r="B1037" s="181"/>
      <c r="C1037" s="235" t="str">
        <f t="shared" si="64"/>
        <v/>
      </c>
      <c r="D1037" s="182">
        <f t="shared" si="65"/>
        <v>0</v>
      </c>
      <c r="E1037" s="182">
        <f t="shared" si="66"/>
        <v>0</v>
      </c>
      <c r="F1037" s="182">
        <f t="shared" si="67"/>
        <v>0</v>
      </c>
    </row>
    <row r="1038" spans="1:6" x14ac:dyDescent="0.2">
      <c r="A1038" s="180"/>
      <c r="B1038" s="181"/>
      <c r="C1038" s="235" t="str">
        <f t="shared" si="64"/>
        <v/>
      </c>
      <c r="D1038" s="182">
        <f t="shared" si="65"/>
        <v>0</v>
      </c>
      <c r="E1038" s="182">
        <f t="shared" si="66"/>
        <v>0</v>
      </c>
      <c r="F1038" s="182">
        <f t="shared" si="67"/>
        <v>0</v>
      </c>
    </row>
    <row r="1039" spans="1:6" x14ac:dyDescent="0.2">
      <c r="A1039" s="180"/>
      <c r="B1039" s="181"/>
      <c r="C1039" s="235" t="str">
        <f t="shared" si="64"/>
        <v/>
      </c>
      <c r="D1039" s="182">
        <f t="shared" si="65"/>
        <v>0</v>
      </c>
      <c r="E1039" s="182">
        <f t="shared" si="66"/>
        <v>0</v>
      </c>
      <c r="F1039" s="182">
        <f t="shared" si="67"/>
        <v>0</v>
      </c>
    </row>
    <row r="1040" spans="1:6" x14ac:dyDescent="0.2">
      <c r="A1040" s="180"/>
      <c r="B1040" s="181"/>
      <c r="C1040" s="235" t="str">
        <f t="shared" si="64"/>
        <v/>
      </c>
      <c r="D1040" s="182">
        <f t="shared" si="65"/>
        <v>0</v>
      </c>
      <c r="E1040" s="182">
        <f t="shared" si="66"/>
        <v>0</v>
      </c>
      <c r="F1040" s="182">
        <f t="shared" si="67"/>
        <v>0</v>
      </c>
    </row>
    <row r="1041" spans="1:6" x14ac:dyDescent="0.2">
      <c r="A1041" s="180"/>
      <c r="B1041" s="181"/>
      <c r="C1041" s="235" t="str">
        <f t="shared" si="64"/>
        <v/>
      </c>
      <c r="D1041" s="182">
        <f t="shared" si="65"/>
        <v>0</v>
      </c>
      <c r="E1041" s="182">
        <f t="shared" si="66"/>
        <v>0</v>
      </c>
      <c r="F1041" s="182">
        <f t="shared" si="67"/>
        <v>0</v>
      </c>
    </row>
    <row r="1042" spans="1:6" x14ac:dyDescent="0.2">
      <c r="A1042" s="180"/>
      <c r="B1042" s="181"/>
      <c r="C1042" s="235" t="str">
        <f t="shared" si="64"/>
        <v/>
      </c>
      <c r="D1042" s="182">
        <f t="shared" si="65"/>
        <v>0</v>
      </c>
      <c r="E1042" s="182">
        <f t="shared" si="66"/>
        <v>0</v>
      </c>
      <c r="F1042" s="182">
        <f t="shared" si="67"/>
        <v>0</v>
      </c>
    </row>
    <row r="1043" spans="1:6" x14ac:dyDescent="0.2">
      <c r="A1043" s="180"/>
      <c r="B1043" s="181"/>
      <c r="C1043" s="235" t="str">
        <f t="shared" si="64"/>
        <v/>
      </c>
      <c r="D1043" s="182">
        <f t="shared" si="65"/>
        <v>0</v>
      </c>
      <c r="E1043" s="182">
        <f t="shared" si="66"/>
        <v>0</v>
      </c>
      <c r="F1043" s="182">
        <f t="shared" si="67"/>
        <v>0</v>
      </c>
    </row>
    <row r="1044" spans="1:6" x14ac:dyDescent="0.2">
      <c r="A1044" s="180"/>
      <c r="B1044" s="181"/>
      <c r="C1044" s="235" t="str">
        <f t="shared" si="64"/>
        <v/>
      </c>
      <c r="D1044" s="182">
        <f t="shared" si="65"/>
        <v>0</v>
      </c>
      <c r="E1044" s="182">
        <f t="shared" si="66"/>
        <v>0</v>
      </c>
      <c r="F1044" s="182">
        <f t="shared" si="67"/>
        <v>0</v>
      </c>
    </row>
    <row r="1045" spans="1:6" x14ac:dyDescent="0.2">
      <c r="A1045" s="180"/>
      <c r="B1045" s="181"/>
      <c r="C1045" s="235" t="str">
        <f t="shared" si="64"/>
        <v/>
      </c>
      <c r="D1045" s="182">
        <f t="shared" si="65"/>
        <v>0</v>
      </c>
      <c r="E1045" s="182">
        <f t="shared" si="66"/>
        <v>0</v>
      </c>
      <c r="F1045" s="182">
        <f t="shared" si="67"/>
        <v>0</v>
      </c>
    </row>
    <row r="1046" spans="1:6" x14ac:dyDescent="0.2">
      <c r="A1046" s="180"/>
      <c r="B1046" s="181"/>
      <c r="C1046" s="235" t="str">
        <f t="shared" si="64"/>
        <v/>
      </c>
      <c r="D1046" s="182">
        <f t="shared" si="65"/>
        <v>0</v>
      </c>
      <c r="E1046" s="182">
        <f t="shared" si="66"/>
        <v>0</v>
      </c>
      <c r="F1046" s="182">
        <f t="shared" si="67"/>
        <v>0</v>
      </c>
    </row>
    <row r="1047" spans="1:6" x14ac:dyDescent="0.2">
      <c r="A1047" s="180"/>
      <c r="B1047" s="181"/>
      <c r="C1047" s="235" t="str">
        <f t="shared" si="64"/>
        <v/>
      </c>
      <c r="D1047" s="182">
        <f t="shared" si="65"/>
        <v>0</v>
      </c>
      <c r="E1047" s="182">
        <f t="shared" si="66"/>
        <v>0</v>
      </c>
      <c r="F1047" s="182">
        <f t="shared" si="67"/>
        <v>0</v>
      </c>
    </row>
    <row r="1048" spans="1:6" x14ac:dyDescent="0.2">
      <c r="A1048" s="180"/>
      <c r="B1048" s="181"/>
      <c r="C1048" s="235" t="str">
        <f t="shared" si="64"/>
        <v/>
      </c>
      <c r="D1048" s="182">
        <f t="shared" si="65"/>
        <v>0</v>
      </c>
      <c r="E1048" s="182">
        <f t="shared" si="66"/>
        <v>0</v>
      </c>
      <c r="F1048" s="182">
        <f t="shared" si="67"/>
        <v>0</v>
      </c>
    </row>
    <row r="1049" spans="1:6" x14ac:dyDescent="0.2">
      <c r="A1049" s="180"/>
      <c r="B1049" s="181"/>
      <c r="C1049" s="235" t="str">
        <f t="shared" si="64"/>
        <v/>
      </c>
      <c r="D1049" s="182">
        <f t="shared" si="65"/>
        <v>0</v>
      </c>
      <c r="E1049" s="182">
        <f t="shared" si="66"/>
        <v>0</v>
      </c>
      <c r="F1049" s="182">
        <f t="shared" si="67"/>
        <v>0</v>
      </c>
    </row>
    <row r="1050" spans="1:6" x14ac:dyDescent="0.2">
      <c r="A1050" s="180"/>
      <c r="B1050" s="181"/>
      <c r="C1050" s="235" t="str">
        <f t="shared" si="64"/>
        <v/>
      </c>
      <c r="D1050" s="182">
        <f t="shared" si="65"/>
        <v>0</v>
      </c>
      <c r="E1050" s="182">
        <f t="shared" si="66"/>
        <v>0</v>
      </c>
      <c r="F1050" s="182">
        <f t="shared" si="67"/>
        <v>0</v>
      </c>
    </row>
    <row r="1051" spans="1:6" x14ac:dyDescent="0.2">
      <c r="A1051" s="180"/>
      <c r="B1051" s="181"/>
      <c r="C1051" s="235" t="str">
        <f t="shared" si="64"/>
        <v/>
      </c>
      <c r="D1051" s="182">
        <f t="shared" si="65"/>
        <v>0</v>
      </c>
      <c r="E1051" s="182">
        <f t="shared" si="66"/>
        <v>0</v>
      </c>
      <c r="F1051" s="182">
        <f t="shared" si="67"/>
        <v>0</v>
      </c>
    </row>
    <row r="1052" spans="1:6" x14ac:dyDescent="0.2">
      <c r="A1052" s="180"/>
      <c r="B1052" s="181"/>
      <c r="C1052" s="235" t="str">
        <f t="shared" si="64"/>
        <v/>
      </c>
      <c r="D1052" s="182">
        <f t="shared" si="65"/>
        <v>0</v>
      </c>
      <c r="E1052" s="182">
        <f t="shared" si="66"/>
        <v>0</v>
      </c>
      <c r="F1052" s="182">
        <f t="shared" si="67"/>
        <v>0</v>
      </c>
    </row>
    <row r="1053" spans="1:6" x14ac:dyDescent="0.2">
      <c r="A1053" s="180"/>
      <c r="B1053" s="181"/>
      <c r="C1053" s="235" t="str">
        <f t="shared" si="64"/>
        <v/>
      </c>
      <c r="D1053" s="182">
        <f t="shared" si="65"/>
        <v>0</v>
      </c>
      <c r="E1053" s="182">
        <f t="shared" si="66"/>
        <v>0</v>
      </c>
      <c r="F1053" s="182">
        <f t="shared" si="67"/>
        <v>0</v>
      </c>
    </row>
    <row r="1054" spans="1:6" x14ac:dyDescent="0.2">
      <c r="A1054" s="180"/>
      <c r="B1054" s="181"/>
      <c r="C1054" s="235" t="str">
        <f t="shared" si="64"/>
        <v/>
      </c>
      <c r="D1054" s="182">
        <f t="shared" si="65"/>
        <v>0</v>
      </c>
      <c r="E1054" s="182">
        <f t="shared" si="66"/>
        <v>0</v>
      </c>
      <c r="F1054" s="182">
        <f t="shared" si="67"/>
        <v>0</v>
      </c>
    </row>
    <row r="1055" spans="1:6" x14ac:dyDescent="0.2">
      <c r="A1055" s="180"/>
      <c r="B1055" s="181"/>
      <c r="C1055" s="235" t="str">
        <f t="shared" si="64"/>
        <v/>
      </c>
      <c r="D1055" s="182">
        <f t="shared" si="65"/>
        <v>0</v>
      </c>
      <c r="E1055" s="182">
        <f t="shared" si="66"/>
        <v>0</v>
      </c>
      <c r="F1055" s="182">
        <f t="shared" si="67"/>
        <v>0</v>
      </c>
    </row>
    <row r="1056" spans="1:6" x14ac:dyDescent="0.2">
      <c r="A1056" s="180"/>
      <c r="B1056" s="181"/>
      <c r="C1056" s="235" t="str">
        <f t="shared" si="64"/>
        <v/>
      </c>
      <c r="D1056" s="182">
        <f t="shared" si="65"/>
        <v>0</v>
      </c>
      <c r="E1056" s="182">
        <f t="shared" si="66"/>
        <v>0</v>
      </c>
      <c r="F1056" s="182">
        <f t="shared" si="67"/>
        <v>0</v>
      </c>
    </row>
    <row r="1057" spans="1:6" x14ac:dyDescent="0.2">
      <c r="A1057" s="180"/>
      <c r="B1057" s="181"/>
      <c r="C1057" s="235" t="str">
        <f t="shared" si="64"/>
        <v/>
      </c>
      <c r="D1057" s="182">
        <f t="shared" si="65"/>
        <v>0</v>
      </c>
      <c r="E1057" s="182">
        <f t="shared" si="66"/>
        <v>0</v>
      </c>
      <c r="F1057" s="182">
        <f t="shared" si="67"/>
        <v>0</v>
      </c>
    </row>
    <row r="1058" spans="1:6" x14ac:dyDescent="0.2">
      <c r="A1058" s="180"/>
      <c r="B1058" s="181"/>
      <c r="C1058" s="235" t="str">
        <f t="shared" si="64"/>
        <v/>
      </c>
      <c r="D1058" s="182">
        <f t="shared" si="65"/>
        <v>0</v>
      </c>
      <c r="E1058" s="182">
        <f t="shared" si="66"/>
        <v>0</v>
      </c>
      <c r="F1058" s="182">
        <f t="shared" si="67"/>
        <v>0</v>
      </c>
    </row>
    <row r="1059" spans="1:6" x14ac:dyDescent="0.2">
      <c r="A1059" s="180"/>
      <c r="B1059" s="181"/>
      <c r="C1059" s="235" t="str">
        <f t="shared" si="64"/>
        <v/>
      </c>
      <c r="D1059" s="182">
        <f t="shared" si="65"/>
        <v>0</v>
      </c>
      <c r="E1059" s="182">
        <f t="shared" si="66"/>
        <v>0</v>
      </c>
      <c r="F1059" s="182">
        <f t="shared" si="67"/>
        <v>0</v>
      </c>
    </row>
    <row r="1060" spans="1:6" x14ac:dyDescent="0.2">
      <c r="A1060" s="180"/>
      <c r="B1060" s="181"/>
      <c r="C1060" s="235" t="str">
        <f t="shared" si="64"/>
        <v/>
      </c>
      <c r="D1060" s="182">
        <f t="shared" si="65"/>
        <v>0</v>
      </c>
      <c r="E1060" s="182">
        <f t="shared" si="66"/>
        <v>0</v>
      </c>
      <c r="F1060" s="182">
        <f t="shared" si="67"/>
        <v>0</v>
      </c>
    </row>
    <row r="1061" spans="1:6" x14ac:dyDescent="0.2">
      <c r="A1061" s="180"/>
      <c r="B1061" s="181"/>
      <c r="C1061" s="235" t="str">
        <f t="shared" si="64"/>
        <v/>
      </c>
      <c r="D1061" s="182">
        <f t="shared" si="65"/>
        <v>0</v>
      </c>
      <c r="E1061" s="182">
        <f t="shared" si="66"/>
        <v>0</v>
      </c>
      <c r="F1061" s="182">
        <f t="shared" si="67"/>
        <v>0</v>
      </c>
    </row>
    <row r="1062" spans="1:6" x14ac:dyDescent="0.2">
      <c r="A1062" s="180"/>
      <c r="B1062" s="181"/>
      <c r="C1062" s="235" t="str">
        <f t="shared" si="64"/>
        <v/>
      </c>
      <c r="D1062" s="182">
        <f t="shared" si="65"/>
        <v>0</v>
      </c>
      <c r="E1062" s="182">
        <f t="shared" si="66"/>
        <v>0</v>
      </c>
      <c r="F1062" s="182">
        <f t="shared" si="67"/>
        <v>0</v>
      </c>
    </row>
    <row r="1063" spans="1:6" x14ac:dyDescent="0.2">
      <c r="A1063" s="180"/>
      <c r="B1063" s="181"/>
      <c r="C1063" s="235" t="str">
        <f t="shared" si="64"/>
        <v/>
      </c>
      <c r="D1063" s="182">
        <f t="shared" si="65"/>
        <v>0</v>
      </c>
      <c r="E1063" s="182">
        <f t="shared" si="66"/>
        <v>0</v>
      </c>
      <c r="F1063" s="182">
        <f t="shared" si="67"/>
        <v>0</v>
      </c>
    </row>
    <row r="1064" spans="1:6" x14ac:dyDescent="0.2">
      <c r="A1064" s="180"/>
      <c r="B1064" s="181"/>
      <c r="C1064" s="235" t="str">
        <f t="shared" si="64"/>
        <v/>
      </c>
      <c r="D1064" s="182">
        <f t="shared" si="65"/>
        <v>0</v>
      </c>
      <c r="E1064" s="182">
        <f t="shared" si="66"/>
        <v>0</v>
      </c>
      <c r="F1064" s="182">
        <f t="shared" si="67"/>
        <v>0</v>
      </c>
    </row>
    <row r="1065" spans="1:6" x14ac:dyDescent="0.2">
      <c r="A1065" s="180"/>
      <c r="B1065" s="181"/>
      <c r="C1065" s="235" t="str">
        <f t="shared" si="64"/>
        <v/>
      </c>
      <c r="D1065" s="182">
        <f t="shared" si="65"/>
        <v>0</v>
      </c>
      <c r="E1065" s="182">
        <f t="shared" si="66"/>
        <v>0</v>
      </c>
      <c r="F1065" s="182">
        <f t="shared" si="67"/>
        <v>0</v>
      </c>
    </row>
    <row r="1066" spans="1:6" x14ac:dyDescent="0.2">
      <c r="A1066" s="180"/>
      <c r="B1066" s="181"/>
      <c r="C1066" s="235" t="str">
        <f t="shared" si="64"/>
        <v/>
      </c>
      <c r="D1066" s="182">
        <f t="shared" si="65"/>
        <v>0</v>
      </c>
      <c r="E1066" s="182">
        <f t="shared" si="66"/>
        <v>0</v>
      </c>
      <c r="F1066" s="182">
        <f t="shared" si="67"/>
        <v>0</v>
      </c>
    </row>
    <row r="1067" spans="1:6" x14ac:dyDescent="0.2">
      <c r="A1067" s="180"/>
      <c r="B1067" s="181"/>
      <c r="C1067" s="235" t="str">
        <f t="shared" si="64"/>
        <v/>
      </c>
      <c r="D1067" s="182">
        <f t="shared" si="65"/>
        <v>0</v>
      </c>
      <c r="E1067" s="182">
        <f t="shared" si="66"/>
        <v>0</v>
      </c>
      <c r="F1067" s="182">
        <f t="shared" si="67"/>
        <v>0</v>
      </c>
    </row>
    <row r="1068" spans="1:6" x14ac:dyDescent="0.2">
      <c r="A1068" s="180"/>
      <c r="B1068" s="181"/>
      <c r="C1068" s="235" t="str">
        <f t="shared" si="64"/>
        <v/>
      </c>
      <c r="D1068" s="182">
        <f t="shared" si="65"/>
        <v>0</v>
      </c>
      <c r="E1068" s="182">
        <f t="shared" si="66"/>
        <v>0</v>
      </c>
      <c r="F1068" s="182">
        <f t="shared" si="67"/>
        <v>0</v>
      </c>
    </row>
    <row r="1069" spans="1:6" x14ac:dyDescent="0.2">
      <c r="A1069" s="180"/>
      <c r="B1069" s="181"/>
      <c r="C1069" s="235" t="str">
        <f t="shared" si="64"/>
        <v/>
      </c>
      <c r="D1069" s="182">
        <f t="shared" si="65"/>
        <v>0</v>
      </c>
      <c r="E1069" s="182">
        <f t="shared" si="66"/>
        <v>0</v>
      </c>
      <c r="F1069" s="182">
        <f t="shared" si="67"/>
        <v>0</v>
      </c>
    </row>
    <row r="1070" spans="1:6" x14ac:dyDescent="0.2">
      <c r="A1070" s="180"/>
      <c r="B1070" s="181"/>
      <c r="C1070" s="235" t="str">
        <f t="shared" si="64"/>
        <v/>
      </c>
      <c r="D1070" s="182">
        <f t="shared" si="65"/>
        <v>0</v>
      </c>
      <c r="E1070" s="182">
        <f t="shared" si="66"/>
        <v>0</v>
      </c>
      <c r="F1070" s="182">
        <f t="shared" si="67"/>
        <v>0</v>
      </c>
    </row>
    <row r="1071" spans="1:6" x14ac:dyDescent="0.2">
      <c r="A1071" s="180"/>
      <c r="B1071" s="181"/>
      <c r="C1071" s="235" t="str">
        <f t="shared" si="64"/>
        <v/>
      </c>
      <c r="D1071" s="182">
        <f t="shared" si="65"/>
        <v>0</v>
      </c>
      <c r="E1071" s="182">
        <f t="shared" si="66"/>
        <v>0</v>
      </c>
      <c r="F1071" s="182">
        <f t="shared" si="67"/>
        <v>0</v>
      </c>
    </row>
    <row r="1072" spans="1:6" x14ac:dyDescent="0.2">
      <c r="A1072" s="180"/>
      <c r="B1072" s="181"/>
      <c r="C1072" s="235" t="str">
        <f t="shared" si="64"/>
        <v/>
      </c>
      <c r="D1072" s="182">
        <f t="shared" si="65"/>
        <v>0</v>
      </c>
      <c r="E1072" s="182">
        <f t="shared" si="66"/>
        <v>0</v>
      </c>
      <c r="F1072" s="182">
        <f t="shared" si="67"/>
        <v>0</v>
      </c>
    </row>
    <row r="1073" spans="1:6" x14ac:dyDescent="0.2">
      <c r="A1073" s="180"/>
      <c r="B1073" s="181"/>
      <c r="C1073" s="235" t="str">
        <f t="shared" si="64"/>
        <v/>
      </c>
      <c r="D1073" s="182">
        <f t="shared" si="65"/>
        <v>0</v>
      </c>
      <c r="E1073" s="182">
        <f t="shared" si="66"/>
        <v>0</v>
      </c>
      <c r="F1073" s="182">
        <f t="shared" si="67"/>
        <v>0</v>
      </c>
    </row>
    <row r="1074" spans="1:6" x14ac:dyDescent="0.2">
      <c r="A1074" s="180"/>
      <c r="B1074" s="181"/>
      <c r="C1074" s="235" t="str">
        <f t="shared" si="64"/>
        <v/>
      </c>
      <c r="D1074" s="182">
        <f t="shared" si="65"/>
        <v>0</v>
      </c>
      <c r="E1074" s="182">
        <f t="shared" si="66"/>
        <v>0</v>
      </c>
      <c r="F1074" s="182">
        <f t="shared" si="67"/>
        <v>0</v>
      </c>
    </row>
    <row r="1075" spans="1:6" x14ac:dyDescent="0.2">
      <c r="A1075" s="180"/>
      <c r="B1075" s="181"/>
      <c r="C1075" s="235" t="str">
        <f t="shared" si="64"/>
        <v/>
      </c>
      <c r="D1075" s="182">
        <f t="shared" si="65"/>
        <v>0</v>
      </c>
      <c r="E1075" s="182">
        <f t="shared" si="66"/>
        <v>0</v>
      </c>
      <c r="F1075" s="182">
        <f t="shared" si="67"/>
        <v>0</v>
      </c>
    </row>
    <row r="1076" spans="1:6" x14ac:dyDescent="0.2">
      <c r="A1076" s="180"/>
      <c r="B1076" s="181"/>
      <c r="C1076" s="235" t="str">
        <f t="shared" si="64"/>
        <v/>
      </c>
      <c r="D1076" s="182">
        <f t="shared" si="65"/>
        <v>0</v>
      </c>
      <c r="E1076" s="182">
        <f t="shared" si="66"/>
        <v>0</v>
      </c>
      <c r="F1076" s="182">
        <f t="shared" si="67"/>
        <v>0</v>
      </c>
    </row>
    <row r="1077" spans="1:6" x14ac:dyDescent="0.2">
      <c r="A1077" s="180"/>
      <c r="B1077" s="181"/>
      <c r="C1077" s="235" t="str">
        <f t="shared" si="64"/>
        <v/>
      </c>
      <c r="D1077" s="182">
        <f t="shared" si="65"/>
        <v>0</v>
      </c>
      <c r="E1077" s="182">
        <f t="shared" si="66"/>
        <v>0</v>
      </c>
      <c r="F1077" s="182">
        <f t="shared" si="67"/>
        <v>0</v>
      </c>
    </row>
    <row r="1078" spans="1:6" x14ac:dyDescent="0.2">
      <c r="A1078" s="180"/>
      <c r="B1078" s="181"/>
      <c r="C1078" s="235" t="str">
        <f t="shared" si="64"/>
        <v/>
      </c>
      <c r="D1078" s="182">
        <f t="shared" si="65"/>
        <v>0</v>
      </c>
      <c r="E1078" s="182">
        <f t="shared" si="66"/>
        <v>0</v>
      </c>
      <c r="F1078" s="182">
        <f t="shared" si="67"/>
        <v>0</v>
      </c>
    </row>
    <row r="1079" spans="1:6" x14ac:dyDescent="0.2">
      <c r="A1079" s="180"/>
      <c r="B1079" s="181"/>
      <c r="C1079" s="235" t="str">
        <f t="shared" si="64"/>
        <v/>
      </c>
      <c r="D1079" s="182">
        <f t="shared" si="65"/>
        <v>0</v>
      </c>
      <c r="E1079" s="182">
        <f t="shared" si="66"/>
        <v>0</v>
      </c>
      <c r="F1079" s="182">
        <f t="shared" si="67"/>
        <v>0</v>
      </c>
    </row>
    <row r="1080" spans="1:6" x14ac:dyDescent="0.2">
      <c r="A1080" s="180"/>
      <c r="B1080" s="181"/>
      <c r="C1080" s="235" t="str">
        <f t="shared" si="64"/>
        <v/>
      </c>
      <c r="D1080" s="182">
        <f t="shared" si="65"/>
        <v>0</v>
      </c>
      <c r="E1080" s="182">
        <f t="shared" si="66"/>
        <v>0</v>
      </c>
      <c r="F1080" s="182">
        <f t="shared" si="67"/>
        <v>0</v>
      </c>
    </row>
    <row r="1081" spans="1:6" x14ac:dyDescent="0.2">
      <c r="A1081" s="180"/>
      <c r="B1081" s="181"/>
      <c r="C1081" s="235" t="str">
        <f t="shared" si="64"/>
        <v/>
      </c>
      <c r="D1081" s="182">
        <f t="shared" si="65"/>
        <v>0</v>
      </c>
      <c r="E1081" s="182">
        <f t="shared" si="66"/>
        <v>0</v>
      </c>
      <c r="F1081" s="182">
        <f t="shared" si="67"/>
        <v>0</v>
      </c>
    </row>
    <row r="1082" spans="1:6" x14ac:dyDescent="0.2">
      <c r="A1082" s="180"/>
      <c r="B1082" s="181"/>
      <c r="C1082" s="235" t="str">
        <f t="shared" si="64"/>
        <v/>
      </c>
      <c r="D1082" s="182">
        <f t="shared" si="65"/>
        <v>0</v>
      </c>
      <c r="E1082" s="182">
        <f t="shared" si="66"/>
        <v>0</v>
      </c>
      <c r="F1082" s="182">
        <f t="shared" si="67"/>
        <v>0</v>
      </c>
    </row>
    <row r="1083" spans="1:6" x14ac:dyDescent="0.2">
      <c r="A1083" s="180"/>
      <c r="B1083" s="181"/>
      <c r="C1083" s="235" t="str">
        <f t="shared" si="64"/>
        <v/>
      </c>
      <c r="D1083" s="182">
        <f t="shared" si="65"/>
        <v>0</v>
      </c>
      <c r="E1083" s="182">
        <f t="shared" si="66"/>
        <v>0</v>
      </c>
      <c r="F1083" s="182">
        <f t="shared" si="67"/>
        <v>0</v>
      </c>
    </row>
    <row r="1084" spans="1:6" x14ac:dyDescent="0.2">
      <c r="A1084" s="180"/>
      <c r="B1084" s="181"/>
      <c r="C1084" s="235" t="str">
        <f t="shared" si="64"/>
        <v/>
      </c>
      <c r="D1084" s="182">
        <f t="shared" si="65"/>
        <v>0</v>
      </c>
      <c r="E1084" s="182">
        <f t="shared" si="66"/>
        <v>0</v>
      </c>
      <c r="F1084" s="182">
        <f t="shared" si="67"/>
        <v>0</v>
      </c>
    </row>
    <row r="1085" spans="1:6" x14ac:dyDescent="0.2">
      <c r="A1085" s="180"/>
      <c r="B1085" s="181"/>
      <c r="C1085" s="235" t="str">
        <f t="shared" si="64"/>
        <v/>
      </c>
      <c r="D1085" s="182">
        <f t="shared" si="65"/>
        <v>0</v>
      </c>
      <c r="E1085" s="182">
        <f t="shared" si="66"/>
        <v>0</v>
      </c>
      <c r="F1085" s="182">
        <f t="shared" si="67"/>
        <v>0</v>
      </c>
    </row>
    <row r="1086" spans="1:6" x14ac:dyDescent="0.2">
      <c r="A1086" s="180"/>
      <c r="B1086" s="181"/>
      <c r="C1086" s="235" t="str">
        <f t="shared" si="64"/>
        <v/>
      </c>
      <c r="D1086" s="182">
        <f t="shared" si="65"/>
        <v>0</v>
      </c>
      <c r="E1086" s="182">
        <f t="shared" si="66"/>
        <v>0</v>
      </c>
      <c r="F1086" s="182">
        <f t="shared" si="67"/>
        <v>0</v>
      </c>
    </row>
    <row r="1087" spans="1:6" x14ac:dyDescent="0.2">
      <c r="A1087" s="180"/>
      <c r="B1087" s="181"/>
      <c r="C1087" s="235" t="str">
        <f t="shared" si="64"/>
        <v/>
      </c>
      <c r="D1087" s="182">
        <f t="shared" si="65"/>
        <v>0</v>
      </c>
      <c r="E1087" s="182">
        <f t="shared" si="66"/>
        <v>0</v>
      </c>
      <c r="F1087" s="182">
        <f t="shared" si="67"/>
        <v>0</v>
      </c>
    </row>
    <row r="1088" spans="1:6" x14ac:dyDescent="0.2">
      <c r="A1088" s="180"/>
      <c r="B1088" s="181"/>
      <c r="C1088" s="235" t="str">
        <f t="shared" si="64"/>
        <v/>
      </c>
      <c r="D1088" s="182">
        <f t="shared" si="65"/>
        <v>0</v>
      </c>
      <c r="E1088" s="182">
        <f t="shared" si="66"/>
        <v>0</v>
      </c>
      <c r="F1088" s="182">
        <f t="shared" si="67"/>
        <v>0</v>
      </c>
    </row>
    <row r="1089" spans="1:6" x14ac:dyDescent="0.2">
      <c r="A1089" s="180"/>
      <c r="B1089" s="181"/>
      <c r="C1089" s="235" t="str">
        <f t="shared" si="64"/>
        <v/>
      </c>
      <c r="D1089" s="182">
        <f t="shared" si="65"/>
        <v>0</v>
      </c>
      <c r="E1089" s="182">
        <f t="shared" si="66"/>
        <v>0</v>
      </c>
      <c r="F1089" s="182">
        <f t="shared" si="67"/>
        <v>0</v>
      </c>
    </row>
    <row r="1090" spans="1:6" x14ac:dyDescent="0.2">
      <c r="A1090" s="180"/>
      <c r="B1090" s="181"/>
      <c r="C1090" s="235" t="str">
        <f t="shared" si="64"/>
        <v/>
      </c>
      <c r="D1090" s="182">
        <f t="shared" si="65"/>
        <v>0</v>
      </c>
      <c r="E1090" s="182">
        <f t="shared" si="66"/>
        <v>0</v>
      </c>
      <c r="F1090" s="182">
        <f t="shared" si="67"/>
        <v>0</v>
      </c>
    </row>
    <row r="1091" spans="1:6" x14ac:dyDescent="0.2">
      <c r="A1091" s="180"/>
      <c r="B1091" s="181"/>
      <c r="C1091" s="235" t="str">
        <f t="shared" si="64"/>
        <v/>
      </c>
      <c r="D1091" s="182">
        <f t="shared" si="65"/>
        <v>0</v>
      </c>
      <c r="E1091" s="182">
        <f t="shared" si="66"/>
        <v>0</v>
      </c>
      <c r="F1091" s="182">
        <f t="shared" si="67"/>
        <v>0</v>
      </c>
    </row>
    <row r="1092" spans="1:6" x14ac:dyDescent="0.2">
      <c r="A1092" s="180"/>
      <c r="B1092" s="181"/>
      <c r="C1092" s="235" t="str">
        <f t="shared" si="64"/>
        <v/>
      </c>
      <c r="D1092" s="182">
        <f t="shared" si="65"/>
        <v>0</v>
      </c>
      <c r="E1092" s="182">
        <f t="shared" si="66"/>
        <v>0</v>
      </c>
      <c r="F1092" s="182">
        <f t="shared" si="67"/>
        <v>0</v>
      </c>
    </row>
    <row r="1093" spans="1:6" x14ac:dyDescent="0.2">
      <c r="A1093" s="180"/>
      <c r="B1093" s="181"/>
      <c r="C1093" s="235" t="str">
        <f t="shared" si="64"/>
        <v/>
      </c>
      <c r="D1093" s="182">
        <f t="shared" si="65"/>
        <v>0</v>
      </c>
      <c r="E1093" s="182">
        <f t="shared" si="66"/>
        <v>0</v>
      </c>
      <c r="F1093" s="182">
        <f t="shared" si="67"/>
        <v>0</v>
      </c>
    </row>
    <row r="1094" spans="1:6" x14ac:dyDescent="0.2">
      <c r="A1094" s="180"/>
      <c r="B1094" s="181"/>
      <c r="C1094" s="235" t="str">
        <f t="shared" si="64"/>
        <v/>
      </c>
      <c r="D1094" s="182">
        <f t="shared" si="65"/>
        <v>0</v>
      </c>
      <c r="E1094" s="182">
        <f t="shared" si="66"/>
        <v>0</v>
      </c>
      <c r="F1094" s="182">
        <f t="shared" si="67"/>
        <v>0</v>
      </c>
    </row>
    <row r="1095" spans="1:6" x14ac:dyDescent="0.2">
      <c r="A1095" s="180"/>
      <c r="B1095" s="181"/>
      <c r="C1095" s="235" t="str">
        <f t="shared" si="64"/>
        <v/>
      </c>
      <c r="D1095" s="182">
        <f t="shared" si="65"/>
        <v>0</v>
      </c>
      <c r="E1095" s="182">
        <f t="shared" si="66"/>
        <v>0</v>
      </c>
      <c r="F1095" s="182">
        <f t="shared" si="67"/>
        <v>0</v>
      </c>
    </row>
    <row r="1096" spans="1:6" x14ac:dyDescent="0.2">
      <c r="A1096" s="180"/>
      <c r="B1096" s="181"/>
      <c r="C1096" s="235" t="str">
        <f t="shared" ref="C1096:C1159" si="68">IF(F1096=1," District,","")&amp;IF(OR(D1096=1,E1096=1)," Line Incomplete","")</f>
        <v/>
      </c>
      <c r="D1096" s="182">
        <f t="shared" ref="D1096:D1159" si="69">IF(A1096="",0,IF(OR(B1096=""),1,0))</f>
        <v>0</v>
      </c>
      <c r="E1096" s="182">
        <f t="shared" ref="E1096:E1159" si="70">IF(B1096="",0,IF(OR(A1096=""),1,0))</f>
        <v>0</v>
      </c>
      <c r="F1096" s="182">
        <f t="shared" ref="F1096:F1159" si="71">IF(B1096="",0,IF(ISNA((MATCH(B1096,H:H,0))),1,0))</f>
        <v>0</v>
      </c>
    </row>
    <row r="1097" spans="1:6" x14ac:dyDescent="0.2">
      <c r="A1097" s="180"/>
      <c r="B1097" s="181"/>
      <c r="C1097" s="235" t="str">
        <f t="shared" si="68"/>
        <v/>
      </c>
      <c r="D1097" s="182">
        <f t="shared" si="69"/>
        <v>0</v>
      </c>
      <c r="E1097" s="182">
        <f t="shared" si="70"/>
        <v>0</v>
      </c>
      <c r="F1097" s="182">
        <f t="shared" si="71"/>
        <v>0</v>
      </c>
    </row>
    <row r="1098" spans="1:6" x14ac:dyDescent="0.2">
      <c r="A1098" s="180"/>
      <c r="B1098" s="181"/>
      <c r="C1098" s="235" t="str">
        <f t="shared" si="68"/>
        <v/>
      </c>
      <c r="D1098" s="182">
        <f t="shared" si="69"/>
        <v>0</v>
      </c>
      <c r="E1098" s="182">
        <f t="shared" si="70"/>
        <v>0</v>
      </c>
      <c r="F1098" s="182">
        <f t="shared" si="71"/>
        <v>0</v>
      </c>
    </row>
    <row r="1099" spans="1:6" x14ac:dyDescent="0.2">
      <c r="A1099" s="180"/>
      <c r="B1099" s="181"/>
      <c r="C1099" s="235" t="str">
        <f t="shared" si="68"/>
        <v/>
      </c>
      <c r="D1099" s="182">
        <f t="shared" si="69"/>
        <v>0</v>
      </c>
      <c r="E1099" s="182">
        <f t="shared" si="70"/>
        <v>0</v>
      </c>
      <c r="F1099" s="182">
        <f t="shared" si="71"/>
        <v>0</v>
      </c>
    </row>
    <row r="1100" spans="1:6" x14ac:dyDescent="0.2">
      <c r="A1100" s="180"/>
      <c r="B1100" s="181"/>
      <c r="C1100" s="235" t="str">
        <f t="shared" si="68"/>
        <v/>
      </c>
      <c r="D1100" s="182">
        <f t="shared" si="69"/>
        <v>0</v>
      </c>
      <c r="E1100" s="182">
        <f t="shared" si="70"/>
        <v>0</v>
      </c>
      <c r="F1100" s="182">
        <f t="shared" si="71"/>
        <v>0</v>
      </c>
    </row>
    <row r="1101" spans="1:6" x14ac:dyDescent="0.2">
      <c r="A1101" s="180"/>
      <c r="B1101" s="181"/>
      <c r="C1101" s="235" t="str">
        <f t="shared" si="68"/>
        <v/>
      </c>
      <c r="D1101" s="182">
        <f t="shared" si="69"/>
        <v>0</v>
      </c>
      <c r="E1101" s="182">
        <f t="shared" si="70"/>
        <v>0</v>
      </c>
      <c r="F1101" s="182">
        <f t="shared" si="71"/>
        <v>0</v>
      </c>
    </row>
    <row r="1102" spans="1:6" x14ac:dyDescent="0.2">
      <c r="A1102" s="180"/>
      <c r="B1102" s="181"/>
      <c r="C1102" s="235" t="str">
        <f t="shared" si="68"/>
        <v/>
      </c>
      <c r="D1102" s="182">
        <f t="shared" si="69"/>
        <v>0</v>
      </c>
      <c r="E1102" s="182">
        <f t="shared" si="70"/>
        <v>0</v>
      </c>
      <c r="F1102" s="182">
        <f t="shared" si="71"/>
        <v>0</v>
      </c>
    </row>
    <row r="1103" spans="1:6" x14ac:dyDescent="0.2">
      <c r="A1103" s="180"/>
      <c r="B1103" s="181"/>
      <c r="C1103" s="235" t="str">
        <f t="shared" si="68"/>
        <v/>
      </c>
      <c r="D1103" s="182">
        <f t="shared" si="69"/>
        <v>0</v>
      </c>
      <c r="E1103" s="182">
        <f t="shared" si="70"/>
        <v>0</v>
      </c>
      <c r="F1103" s="182">
        <f t="shared" si="71"/>
        <v>0</v>
      </c>
    </row>
    <row r="1104" spans="1:6" x14ac:dyDescent="0.2">
      <c r="A1104" s="180"/>
      <c r="B1104" s="181"/>
      <c r="C1104" s="235" t="str">
        <f t="shared" si="68"/>
        <v/>
      </c>
      <c r="D1104" s="182">
        <f t="shared" si="69"/>
        <v>0</v>
      </c>
      <c r="E1104" s="182">
        <f t="shared" si="70"/>
        <v>0</v>
      </c>
      <c r="F1104" s="182">
        <f t="shared" si="71"/>
        <v>0</v>
      </c>
    </row>
    <row r="1105" spans="1:6" x14ac:dyDescent="0.2">
      <c r="A1105" s="180"/>
      <c r="B1105" s="181"/>
      <c r="C1105" s="235" t="str">
        <f t="shared" si="68"/>
        <v/>
      </c>
      <c r="D1105" s="182">
        <f t="shared" si="69"/>
        <v>0</v>
      </c>
      <c r="E1105" s="182">
        <f t="shared" si="70"/>
        <v>0</v>
      </c>
      <c r="F1105" s="182">
        <f t="shared" si="71"/>
        <v>0</v>
      </c>
    </row>
    <row r="1106" spans="1:6" x14ac:dyDescent="0.2">
      <c r="A1106" s="180"/>
      <c r="B1106" s="181"/>
      <c r="C1106" s="235" t="str">
        <f t="shared" si="68"/>
        <v/>
      </c>
      <c r="D1106" s="182">
        <f t="shared" si="69"/>
        <v>0</v>
      </c>
      <c r="E1106" s="182">
        <f t="shared" si="70"/>
        <v>0</v>
      </c>
      <c r="F1106" s="182">
        <f t="shared" si="71"/>
        <v>0</v>
      </c>
    </row>
    <row r="1107" spans="1:6" x14ac:dyDescent="0.2">
      <c r="A1107" s="180"/>
      <c r="B1107" s="181"/>
      <c r="C1107" s="235" t="str">
        <f t="shared" si="68"/>
        <v/>
      </c>
      <c r="D1107" s="182">
        <f t="shared" si="69"/>
        <v>0</v>
      </c>
      <c r="E1107" s="182">
        <f t="shared" si="70"/>
        <v>0</v>
      </c>
      <c r="F1107" s="182">
        <f t="shared" si="71"/>
        <v>0</v>
      </c>
    </row>
    <row r="1108" spans="1:6" x14ac:dyDescent="0.2">
      <c r="A1108" s="180"/>
      <c r="B1108" s="181"/>
      <c r="C1108" s="235" t="str">
        <f t="shared" si="68"/>
        <v/>
      </c>
      <c r="D1108" s="182">
        <f t="shared" si="69"/>
        <v>0</v>
      </c>
      <c r="E1108" s="182">
        <f t="shared" si="70"/>
        <v>0</v>
      </c>
      <c r="F1108" s="182">
        <f t="shared" si="71"/>
        <v>0</v>
      </c>
    </row>
    <row r="1109" spans="1:6" x14ac:dyDescent="0.2">
      <c r="A1109" s="180"/>
      <c r="B1109" s="181"/>
      <c r="C1109" s="235" t="str">
        <f t="shared" si="68"/>
        <v/>
      </c>
      <c r="D1109" s="182">
        <f t="shared" si="69"/>
        <v>0</v>
      </c>
      <c r="E1109" s="182">
        <f t="shared" si="70"/>
        <v>0</v>
      </c>
      <c r="F1109" s="182">
        <f t="shared" si="71"/>
        <v>0</v>
      </c>
    </row>
    <row r="1110" spans="1:6" x14ac:dyDescent="0.2">
      <c r="A1110" s="180"/>
      <c r="B1110" s="181"/>
      <c r="C1110" s="235" t="str">
        <f t="shared" si="68"/>
        <v/>
      </c>
      <c r="D1110" s="182">
        <f t="shared" si="69"/>
        <v>0</v>
      </c>
      <c r="E1110" s="182">
        <f t="shared" si="70"/>
        <v>0</v>
      </c>
      <c r="F1110" s="182">
        <f t="shared" si="71"/>
        <v>0</v>
      </c>
    </row>
    <row r="1111" spans="1:6" x14ac:dyDescent="0.2">
      <c r="A1111" s="180"/>
      <c r="B1111" s="181"/>
      <c r="C1111" s="235" t="str">
        <f t="shared" si="68"/>
        <v/>
      </c>
      <c r="D1111" s="182">
        <f t="shared" si="69"/>
        <v>0</v>
      </c>
      <c r="E1111" s="182">
        <f t="shared" si="70"/>
        <v>0</v>
      </c>
      <c r="F1111" s="182">
        <f t="shared" si="71"/>
        <v>0</v>
      </c>
    </row>
    <row r="1112" spans="1:6" x14ac:dyDescent="0.2">
      <c r="A1112" s="180"/>
      <c r="B1112" s="181"/>
      <c r="C1112" s="235" t="str">
        <f t="shared" si="68"/>
        <v/>
      </c>
      <c r="D1112" s="182">
        <f t="shared" si="69"/>
        <v>0</v>
      </c>
      <c r="E1112" s="182">
        <f t="shared" si="70"/>
        <v>0</v>
      </c>
      <c r="F1112" s="182">
        <f t="shared" si="71"/>
        <v>0</v>
      </c>
    </row>
    <row r="1113" spans="1:6" x14ac:dyDescent="0.2">
      <c r="A1113" s="180"/>
      <c r="B1113" s="181"/>
      <c r="C1113" s="235" t="str">
        <f t="shared" si="68"/>
        <v/>
      </c>
      <c r="D1113" s="182">
        <f t="shared" si="69"/>
        <v>0</v>
      </c>
      <c r="E1113" s="182">
        <f t="shared" si="70"/>
        <v>0</v>
      </c>
      <c r="F1113" s="182">
        <f t="shared" si="71"/>
        <v>0</v>
      </c>
    </row>
    <row r="1114" spans="1:6" x14ac:dyDescent="0.2">
      <c r="A1114" s="180"/>
      <c r="B1114" s="181"/>
      <c r="C1114" s="235" t="str">
        <f t="shared" si="68"/>
        <v/>
      </c>
      <c r="D1114" s="182">
        <f t="shared" si="69"/>
        <v>0</v>
      </c>
      <c r="E1114" s="182">
        <f t="shared" si="70"/>
        <v>0</v>
      </c>
      <c r="F1114" s="182">
        <f t="shared" si="71"/>
        <v>0</v>
      </c>
    </row>
    <row r="1115" spans="1:6" x14ac:dyDescent="0.2">
      <c r="A1115" s="180"/>
      <c r="B1115" s="181"/>
      <c r="C1115" s="235" t="str">
        <f t="shared" si="68"/>
        <v/>
      </c>
      <c r="D1115" s="182">
        <f t="shared" si="69"/>
        <v>0</v>
      </c>
      <c r="E1115" s="182">
        <f t="shared" si="70"/>
        <v>0</v>
      </c>
      <c r="F1115" s="182">
        <f t="shared" si="71"/>
        <v>0</v>
      </c>
    </row>
    <row r="1116" spans="1:6" x14ac:dyDescent="0.2">
      <c r="A1116" s="180"/>
      <c r="B1116" s="181"/>
      <c r="C1116" s="235" t="str">
        <f t="shared" si="68"/>
        <v/>
      </c>
      <c r="D1116" s="182">
        <f t="shared" si="69"/>
        <v>0</v>
      </c>
      <c r="E1116" s="182">
        <f t="shared" si="70"/>
        <v>0</v>
      </c>
      <c r="F1116" s="182">
        <f t="shared" si="71"/>
        <v>0</v>
      </c>
    </row>
    <row r="1117" spans="1:6" x14ac:dyDescent="0.2">
      <c r="A1117" s="180"/>
      <c r="B1117" s="181"/>
      <c r="C1117" s="235" t="str">
        <f t="shared" si="68"/>
        <v/>
      </c>
      <c r="D1117" s="182">
        <f t="shared" si="69"/>
        <v>0</v>
      </c>
      <c r="E1117" s="182">
        <f t="shared" si="70"/>
        <v>0</v>
      </c>
      <c r="F1117" s="182">
        <f t="shared" si="71"/>
        <v>0</v>
      </c>
    </row>
    <row r="1118" spans="1:6" x14ac:dyDescent="0.2">
      <c r="A1118" s="180"/>
      <c r="B1118" s="181"/>
      <c r="C1118" s="235" t="str">
        <f t="shared" si="68"/>
        <v/>
      </c>
      <c r="D1118" s="182">
        <f t="shared" si="69"/>
        <v>0</v>
      </c>
      <c r="E1118" s="182">
        <f t="shared" si="70"/>
        <v>0</v>
      </c>
      <c r="F1118" s="182">
        <f t="shared" si="71"/>
        <v>0</v>
      </c>
    </row>
    <row r="1119" spans="1:6" x14ac:dyDescent="0.2">
      <c r="A1119" s="180"/>
      <c r="B1119" s="181"/>
      <c r="C1119" s="235" t="str">
        <f t="shared" si="68"/>
        <v/>
      </c>
      <c r="D1119" s="182">
        <f t="shared" si="69"/>
        <v>0</v>
      </c>
      <c r="E1119" s="182">
        <f t="shared" si="70"/>
        <v>0</v>
      </c>
      <c r="F1119" s="182">
        <f t="shared" si="71"/>
        <v>0</v>
      </c>
    </row>
    <row r="1120" spans="1:6" x14ac:dyDescent="0.2">
      <c r="A1120" s="180"/>
      <c r="B1120" s="181"/>
      <c r="C1120" s="235" t="str">
        <f t="shared" si="68"/>
        <v/>
      </c>
      <c r="D1120" s="182">
        <f t="shared" si="69"/>
        <v>0</v>
      </c>
      <c r="E1120" s="182">
        <f t="shared" si="70"/>
        <v>0</v>
      </c>
      <c r="F1120" s="182">
        <f t="shared" si="71"/>
        <v>0</v>
      </c>
    </row>
    <row r="1121" spans="1:6" x14ac:dyDescent="0.2">
      <c r="A1121" s="180"/>
      <c r="B1121" s="181"/>
      <c r="C1121" s="235" t="str">
        <f t="shared" si="68"/>
        <v/>
      </c>
      <c r="D1121" s="182">
        <f t="shared" si="69"/>
        <v>0</v>
      </c>
      <c r="E1121" s="182">
        <f t="shared" si="70"/>
        <v>0</v>
      </c>
      <c r="F1121" s="182">
        <f t="shared" si="71"/>
        <v>0</v>
      </c>
    </row>
    <row r="1122" spans="1:6" x14ac:dyDescent="0.2">
      <c r="A1122" s="180"/>
      <c r="B1122" s="181"/>
      <c r="C1122" s="235" t="str">
        <f t="shared" si="68"/>
        <v/>
      </c>
      <c r="D1122" s="182">
        <f t="shared" si="69"/>
        <v>0</v>
      </c>
      <c r="E1122" s="182">
        <f t="shared" si="70"/>
        <v>0</v>
      </c>
      <c r="F1122" s="182">
        <f t="shared" si="71"/>
        <v>0</v>
      </c>
    </row>
    <row r="1123" spans="1:6" x14ac:dyDescent="0.2">
      <c r="A1123" s="180"/>
      <c r="B1123" s="181"/>
      <c r="C1123" s="235" t="str">
        <f t="shared" si="68"/>
        <v/>
      </c>
      <c r="D1123" s="182">
        <f t="shared" si="69"/>
        <v>0</v>
      </c>
      <c r="E1123" s="182">
        <f t="shared" si="70"/>
        <v>0</v>
      </c>
      <c r="F1123" s="182">
        <f t="shared" si="71"/>
        <v>0</v>
      </c>
    </row>
    <row r="1124" spans="1:6" x14ac:dyDescent="0.2">
      <c r="A1124" s="180"/>
      <c r="B1124" s="181"/>
      <c r="C1124" s="235" t="str">
        <f t="shared" si="68"/>
        <v/>
      </c>
      <c r="D1124" s="182">
        <f t="shared" si="69"/>
        <v>0</v>
      </c>
      <c r="E1124" s="182">
        <f t="shared" si="70"/>
        <v>0</v>
      </c>
      <c r="F1124" s="182">
        <f t="shared" si="71"/>
        <v>0</v>
      </c>
    </row>
    <row r="1125" spans="1:6" x14ac:dyDescent="0.2">
      <c r="A1125" s="180"/>
      <c r="B1125" s="181"/>
      <c r="C1125" s="235" t="str">
        <f t="shared" si="68"/>
        <v/>
      </c>
      <c r="D1125" s="182">
        <f t="shared" si="69"/>
        <v>0</v>
      </c>
      <c r="E1125" s="182">
        <f t="shared" si="70"/>
        <v>0</v>
      </c>
      <c r="F1125" s="182">
        <f t="shared" si="71"/>
        <v>0</v>
      </c>
    </row>
    <row r="1126" spans="1:6" x14ac:dyDescent="0.2">
      <c r="A1126" s="180"/>
      <c r="B1126" s="181"/>
      <c r="C1126" s="235" t="str">
        <f t="shared" si="68"/>
        <v/>
      </c>
      <c r="D1126" s="182">
        <f t="shared" si="69"/>
        <v>0</v>
      </c>
      <c r="E1126" s="182">
        <f t="shared" si="70"/>
        <v>0</v>
      </c>
      <c r="F1126" s="182">
        <f t="shared" si="71"/>
        <v>0</v>
      </c>
    </row>
    <row r="1127" spans="1:6" x14ac:dyDescent="0.2">
      <c r="A1127" s="180"/>
      <c r="B1127" s="181"/>
      <c r="C1127" s="235" t="str">
        <f t="shared" si="68"/>
        <v/>
      </c>
      <c r="D1127" s="182">
        <f t="shared" si="69"/>
        <v>0</v>
      </c>
      <c r="E1127" s="182">
        <f t="shared" si="70"/>
        <v>0</v>
      </c>
      <c r="F1127" s="182">
        <f t="shared" si="71"/>
        <v>0</v>
      </c>
    </row>
    <row r="1128" spans="1:6" x14ac:dyDescent="0.2">
      <c r="A1128" s="180"/>
      <c r="B1128" s="181"/>
      <c r="C1128" s="235" t="str">
        <f t="shared" si="68"/>
        <v/>
      </c>
      <c r="D1128" s="182">
        <f t="shared" si="69"/>
        <v>0</v>
      </c>
      <c r="E1128" s="182">
        <f t="shared" si="70"/>
        <v>0</v>
      </c>
      <c r="F1128" s="182">
        <f t="shared" si="71"/>
        <v>0</v>
      </c>
    </row>
    <row r="1129" spans="1:6" x14ac:dyDescent="0.2">
      <c r="A1129" s="180"/>
      <c r="B1129" s="181"/>
      <c r="C1129" s="235" t="str">
        <f t="shared" si="68"/>
        <v/>
      </c>
      <c r="D1129" s="182">
        <f t="shared" si="69"/>
        <v>0</v>
      </c>
      <c r="E1129" s="182">
        <f t="shared" si="70"/>
        <v>0</v>
      </c>
      <c r="F1129" s="182">
        <f t="shared" si="71"/>
        <v>0</v>
      </c>
    </row>
    <row r="1130" spans="1:6" x14ac:dyDescent="0.2">
      <c r="A1130" s="180"/>
      <c r="B1130" s="181"/>
      <c r="C1130" s="235" t="str">
        <f t="shared" si="68"/>
        <v/>
      </c>
      <c r="D1130" s="182">
        <f t="shared" si="69"/>
        <v>0</v>
      </c>
      <c r="E1130" s="182">
        <f t="shared" si="70"/>
        <v>0</v>
      </c>
      <c r="F1130" s="182">
        <f t="shared" si="71"/>
        <v>0</v>
      </c>
    </row>
    <row r="1131" spans="1:6" x14ac:dyDescent="0.2">
      <c r="A1131" s="180"/>
      <c r="B1131" s="181"/>
      <c r="C1131" s="235" t="str">
        <f t="shared" si="68"/>
        <v/>
      </c>
      <c r="D1131" s="182">
        <f t="shared" si="69"/>
        <v>0</v>
      </c>
      <c r="E1131" s="182">
        <f t="shared" si="70"/>
        <v>0</v>
      </c>
      <c r="F1131" s="182">
        <f t="shared" si="71"/>
        <v>0</v>
      </c>
    </row>
    <row r="1132" spans="1:6" x14ac:dyDescent="0.2">
      <c r="A1132" s="180"/>
      <c r="B1132" s="181"/>
      <c r="C1132" s="235" t="str">
        <f t="shared" si="68"/>
        <v/>
      </c>
      <c r="D1132" s="182">
        <f t="shared" si="69"/>
        <v>0</v>
      </c>
      <c r="E1132" s="182">
        <f t="shared" si="70"/>
        <v>0</v>
      </c>
      <c r="F1132" s="182">
        <f t="shared" si="71"/>
        <v>0</v>
      </c>
    </row>
    <row r="1133" spans="1:6" x14ac:dyDescent="0.2">
      <c r="A1133" s="180"/>
      <c r="B1133" s="181"/>
      <c r="C1133" s="235" t="str">
        <f t="shared" si="68"/>
        <v/>
      </c>
      <c r="D1133" s="182">
        <f t="shared" si="69"/>
        <v>0</v>
      </c>
      <c r="E1133" s="182">
        <f t="shared" si="70"/>
        <v>0</v>
      </c>
      <c r="F1133" s="182">
        <f t="shared" si="71"/>
        <v>0</v>
      </c>
    </row>
    <row r="1134" spans="1:6" x14ac:dyDescent="0.2">
      <c r="A1134" s="180"/>
      <c r="B1134" s="181"/>
      <c r="C1134" s="235" t="str">
        <f t="shared" si="68"/>
        <v/>
      </c>
      <c r="D1134" s="182">
        <f t="shared" si="69"/>
        <v>0</v>
      </c>
      <c r="E1134" s="182">
        <f t="shared" si="70"/>
        <v>0</v>
      </c>
      <c r="F1134" s="182">
        <f t="shared" si="71"/>
        <v>0</v>
      </c>
    </row>
    <row r="1135" spans="1:6" x14ac:dyDescent="0.2">
      <c r="A1135" s="180"/>
      <c r="B1135" s="181"/>
      <c r="C1135" s="235" t="str">
        <f t="shared" si="68"/>
        <v/>
      </c>
      <c r="D1135" s="182">
        <f t="shared" si="69"/>
        <v>0</v>
      </c>
      <c r="E1135" s="182">
        <f t="shared" si="70"/>
        <v>0</v>
      </c>
      <c r="F1135" s="182">
        <f t="shared" si="71"/>
        <v>0</v>
      </c>
    </row>
    <row r="1136" spans="1:6" x14ac:dyDescent="0.2">
      <c r="A1136" s="180"/>
      <c r="B1136" s="181"/>
      <c r="C1136" s="235" t="str">
        <f t="shared" si="68"/>
        <v/>
      </c>
      <c r="D1136" s="182">
        <f t="shared" si="69"/>
        <v>0</v>
      </c>
      <c r="E1136" s="182">
        <f t="shared" si="70"/>
        <v>0</v>
      </c>
      <c r="F1136" s="182">
        <f t="shared" si="71"/>
        <v>0</v>
      </c>
    </row>
    <row r="1137" spans="1:6" x14ac:dyDescent="0.2">
      <c r="A1137" s="180"/>
      <c r="B1137" s="181"/>
      <c r="C1137" s="235" t="str">
        <f t="shared" si="68"/>
        <v/>
      </c>
      <c r="D1137" s="182">
        <f t="shared" si="69"/>
        <v>0</v>
      </c>
      <c r="E1137" s="182">
        <f t="shared" si="70"/>
        <v>0</v>
      </c>
      <c r="F1137" s="182">
        <f t="shared" si="71"/>
        <v>0</v>
      </c>
    </row>
    <row r="1138" spans="1:6" x14ac:dyDescent="0.2">
      <c r="A1138" s="180"/>
      <c r="B1138" s="181"/>
      <c r="C1138" s="235" t="str">
        <f t="shared" si="68"/>
        <v/>
      </c>
      <c r="D1138" s="182">
        <f t="shared" si="69"/>
        <v>0</v>
      </c>
      <c r="E1138" s="182">
        <f t="shared" si="70"/>
        <v>0</v>
      </c>
      <c r="F1138" s="182">
        <f t="shared" si="71"/>
        <v>0</v>
      </c>
    </row>
    <row r="1139" spans="1:6" x14ac:dyDescent="0.2">
      <c r="A1139" s="180"/>
      <c r="B1139" s="181"/>
      <c r="C1139" s="235" t="str">
        <f t="shared" si="68"/>
        <v/>
      </c>
      <c r="D1139" s="182">
        <f t="shared" si="69"/>
        <v>0</v>
      </c>
      <c r="E1139" s="182">
        <f t="shared" si="70"/>
        <v>0</v>
      </c>
      <c r="F1139" s="182">
        <f t="shared" si="71"/>
        <v>0</v>
      </c>
    </row>
    <row r="1140" spans="1:6" x14ac:dyDescent="0.2">
      <c r="A1140" s="180"/>
      <c r="B1140" s="181"/>
      <c r="C1140" s="235" t="str">
        <f t="shared" si="68"/>
        <v/>
      </c>
      <c r="D1140" s="182">
        <f t="shared" si="69"/>
        <v>0</v>
      </c>
      <c r="E1140" s="182">
        <f t="shared" si="70"/>
        <v>0</v>
      </c>
      <c r="F1140" s="182">
        <f t="shared" si="71"/>
        <v>0</v>
      </c>
    </row>
    <row r="1141" spans="1:6" x14ac:dyDescent="0.2">
      <c r="A1141" s="180"/>
      <c r="B1141" s="181"/>
      <c r="C1141" s="235" t="str">
        <f t="shared" si="68"/>
        <v/>
      </c>
      <c r="D1141" s="182">
        <f t="shared" si="69"/>
        <v>0</v>
      </c>
      <c r="E1141" s="182">
        <f t="shared" si="70"/>
        <v>0</v>
      </c>
      <c r="F1141" s="182">
        <f t="shared" si="71"/>
        <v>0</v>
      </c>
    </row>
    <row r="1142" spans="1:6" x14ac:dyDescent="0.2">
      <c r="A1142" s="180"/>
      <c r="B1142" s="181"/>
      <c r="C1142" s="235" t="str">
        <f t="shared" si="68"/>
        <v/>
      </c>
      <c r="D1142" s="182">
        <f t="shared" si="69"/>
        <v>0</v>
      </c>
      <c r="E1142" s="182">
        <f t="shared" si="70"/>
        <v>0</v>
      </c>
      <c r="F1142" s="182">
        <f t="shared" si="71"/>
        <v>0</v>
      </c>
    </row>
    <row r="1143" spans="1:6" x14ac:dyDescent="0.2">
      <c r="A1143" s="180"/>
      <c r="B1143" s="181"/>
      <c r="C1143" s="235" t="str">
        <f t="shared" si="68"/>
        <v/>
      </c>
      <c r="D1143" s="182">
        <f t="shared" si="69"/>
        <v>0</v>
      </c>
      <c r="E1143" s="182">
        <f t="shared" si="70"/>
        <v>0</v>
      </c>
      <c r="F1143" s="182">
        <f t="shared" si="71"/>
        <v>0</v>
      </c>
    </row>
    <row r="1144" spans="1:6" x14ac:dyDescent="0.2">
      <c r="A1144" s="180"/>
      <c r="B1144" s="181"/>
      <c r="C1144" s="235" t="str">
        <f t="shared" si="68"/>
        <v/>
      </c>
      <c r="D1144" s="182">
        <f t="shared" si="69"/>
        <v>0</v>
      </c>
      <c r="E1144" s="182">
        <f t="shared" si="70"/>
        <v>0</v>
      </c>
      <c r="F1144" s="182">
        <f t="shared" si="71"/>
        <v>0</v>
      </c>
    </row>
    <row r="1145" spans="1:6" x14ac:dyDescent="0.2">
      <c r="A1145" s="180"/>
      <c r="B1145" s="181"/>
      <c r="C1145" s="235" t="str">
        <f t="shared" si="68"/>
        <v/>
      </c>
      <c r="D1145" s="182">
        <f t="shared" si="69"/>
        <v>0</v>
      </c>
      <c r="E1145" s="182">
        <f t="shared" si="70"/>
        <v>0</v>
      </c>
      <c r="F1145" s="182">
        <f t="shared" si="71"/>
        <v>0</v>
      </c>
    </row>
    <row r="1146" spans="1:6" x14ac:dyDescent="0.2">
      <c r="A1146" s="180"/>
      <c r="B1146" s="181"/>
      <c r="C1146" s="235" t="str">
        <f t="shared" si="68"/>
        <v/>
      </c>
      <c r="D1146" s="182">
        <f t="shared" si="69"/>
        <v>0</v>
      </c>
      <c r="E1146" s="182">
        <f t="shared" si="70"/>
        <v>0</v>
      </c>
      <c r="F1146" s="182">
        <f t="shared" si="71"/>
        <v>0</v>
      </c>
    </row>
    <row r="1147" spans="1:6" x14ac:dyDescent="0.2">
      <c r="A1147" s="180"/>
      <c r="B1147" s="181"/>
      <c r="C1147" s="235" t="str">
        <f t="shared" si="68"/>
        <v/>
      </c>
      <c r="D1147" s="182">
        <f t="shared" si="69"/>
        <v>0</v>
      </c>
      <c r="E1147" s="182">
        <f t="shared" si="70"/>
        <v>0</v>
      </c>
      <c r="F1147" s="182">
        <f t="shared" si="71"/>
        <v>0</v>
      </c>
    </row>
    <row r="1148" spans="1:6" x14ac:dyDescent="0.2">
      <c r="A1148" s="180"/>
      <c r="B1148" s="181"/>
      <c r="C1148" s="235" t="str">
        <f t="shared" si="68"/>
        <v/>
      </c>
      <c r="D1148" s="182">
        <f t="shared" si="69"/>
        <v>0</v>
      </c>
      <c r="E1148" s="182">
        <f t="shared" si="70"/>
        <v>0</v>
      </c>
      <c r="F1148" s="182">
        <f t="shared" si="71"/>
        <v>0</v>
      </c>
    </row>
    <row r="1149" spans="1:6" x14ac:dyDescent="0.2">
      <c r="A1149" s="180"/>
      <c r="B1149" s="181"/>
      <c r="C1149" s="235" t="str">
        <f t="shared" si="68"/>
        <v/>
      </c>
      <c r="D1149" s="182">
        <f t="shared" si="69"/>
        <v>0</v>
      </c>
      <c r="E1149" s="182">
        <f t="shared" si="70"/>
        <v>0</v>
      </c>
      <c r="F1149" s="182">
        <f t="shared" si="71"/>
        <v>0</v>
      </c>
    </row>
    <row r="1150" spans="1:6" x14ac:dyDescent="0.2">
      <c r="A1150" s="180"/>
      <c r="B1150" s="181"/>
      <c r="C1150" s="235" t="str">
        <f t="shared" si="68"/>
        <v/>
      </c>
      <c r="D1150" s="182">
        <f t="shared" si="69"/>
        <v>0</v>
      </c>
      <c r="E1150" s="182">
        <f t="shared" si="70"/>
        <v>0</v>
      </c>
      <c r="F1150" s="182">
        <f t="shared" si="71"/>
        <v>0</v>
      </c>
    </row>
    <row r="1151" spans="1:6" x14ac:dyDescent="0.2">
      <c r="A1151" s="180"/>
      <c r="B1151" s="181"/>
      <c r="C1151" s="235" t="str">
        <f t="shared" si="68"/>
        <v/>
      </c>
      <c r="D1151" s="182">
        <f t="shared" si="69"/>
        <v>0</v>
      </c>
      <c r="E1151" s="182">
        <f t="shared" si="70"/>
        <v>0</v>
      </c>
      <c r="F1151" s="182">
        <f t="shared" si="71"/>
        <v>0</v>
      </c>
    </row>
    <row r="1152" spans="1:6" x14ac:dyDescent="0.2">
      <c r="A1152" s="180"/>
      <c r="B1152" s="181"/>
      <c r="C1152" s="235" t="str">
        <f t="shared" si="68"/>
        <v/>
      </c>
      <c r="D1152" s="182">
        <f t="shared" si="69"/>
        <v>0</v>
      </c>
      <c r="E1152" s="182">
        <f t="shared" si="70"/>
        <v>0</v>
      </c>
      <c r="F1152" s="182">
        <f t="shared" si="71"/>
        <v>0</v>
      </c>
    </row>
    <row r="1153" spans="1:6" x14ac:dyDescent="0.2">
      <c r="A1153" s="180"/>
      <c r="B1153" s="181"/>
      <c r="C1153" s="235" t="str">
        <f t="shared" si="68"/>
        <v/>
      </c>
      <c r="D1153" s="182">
        <f t="shared" si="69"/>
        <v>0</v>
      </c>
      <c r="E1153" s="182">
        <f t="shared" si="70"/>
        <v>0</v>
      </c>
      <c r="F1153" s="182">
        <f t="shared" si="71"/>
        <v>0</v>
      </c>
    </row>
    <row r="1154" spans="1:6" x14ac:dyDescent="0.2">
      <c r="A1154" s="180"/>
      <c r="B1154" s="181"/>
      <c r="C1154" s="235" t="str">
        <f t="shared" si="68"/>
        <v/>
      </c>
      <c r="D1154" s="182">
        <f t="shared" si="69"/>
        <v>0</v>
      </c>
      <c r="E1154" s="182">
        <f t="shared" si="70"/>
        <v>0</v>
      </c>
      <c r="F1154" s="182">
        <f t="shared" si="71"/>
        <v>0</v>
      </c>
    </row>
    <row r="1155" spans="1:6" x14ac:dyDescent="0.2">
      <c r="A1155" s="180"/>
      <c r="B1155" s="181"/>
      <c r="C1155" s="235" t="str">
        <f t="shared" si="68"/>
        <v/>
      </c>
      <c r="D1155" s="182">
        <f t="shared" si="69"/>
        <v>0</v>
      </c>
      <c r="E1155" s="182">
        <f t="shared" si="70"/>
        <v>0</v>
      </c>
      <c r="F1155" s="182">
        <f t="shared" si="71"/>
        <v>0</v>
      </c>
    </row>
    <row r="1156" spans="1:6" x14ac:dyDescent="0.2">
      <c r="A1156" s="180"/>
      <c r="B1156" s="181"/>
      <c r="C1156" s="235" t="str">
        <f t="shared" si="68"/>
        <v/>
      </c>
      <c r="D1156" s="182">
        <f t="shared" si="69"/>
        <v>0</v>
      </c>
      <c r="E1156" s="182">
        <f t="shared" si="70"/>
        <v>0</v>
      </c>
      <c r="F1156" s="182">
        <f t="shared" si="71"/>
        <v>0</v>
      </c>
    </row>
    <row r="1157" spans="1:6" x14ac:dyDescent="0.2">
      <c r="A1157" s="180"/>
      <c r="B1157" s="181"/>
      <c r="C1157" s="235" t="str">
        <f t="shared" si="68"/>
        <v/>
      </c>
      <c r="D1157" s="182">
        <f t="shared" si="69"/>
        <v>0</v>
      </c>
      <c r="E1157" s="182">
        <f t="shared" si="70"/>
        <v>0</v>
      </c>
      <c r="F1157" s="182">
        <f t="shared" si="71"/>
        <v>0</v>
      </c>
    </row>
    <row r="1158" spans="1:6" x14ac:dyDescent="0.2">
      <c r="A1158" s="180"/>
      <c r="B1158" s="181"/>
      <c r="C1158" s="235" t="str">
        <f t="shared" si="68"/>
        <v/>
      </c>
      <c r="D1158" s="182">
        <f t="shared" si="69"/>
        <v>0</v>
      </c>
      <c r="E1158" s="182">
        <f t="shared" si="70"/>
        <v>0</v>
      </c>
      <c r="F1158" s="182">
        <f t="shared" si="71"/>
        <v>0</v>
      </c>
    </row>
    <row r="1159" spans="1:6" x14ac:dyDescent="0.2">
      <c r="A1159" s="180"/>
      <c r="B1159" s="181"/>
      <c r="C1159" s="235" t="str">
        <f t="shared" si="68"/>
        <v/>
      </c>
      <c r="D1159" s="182">
        <f t="shared" si="69"/>
        <v>0</v>
      </c>
      <c r="E1159" s="182">
        <f t="shared" si="70"/>
        <v>0</v>
      </c>
      <c r="F1159" s="182">
        <f t="shared" si="71"/>
        <v>0</v>
      </c>
    </row>
    <row r="1160" spans="1:6" x14ac:dyDescent="0.2">
      <c r="A1160" s="180"/>
      <c r="B1160" s="181"/>
      <c r="C1160" s="235" t="str">
        <f t="shared" ref="C1160:C1223" si="72">IF(F1160=1," District,","")&amp;IF(OR(D1160=1,E1160=1)," Line Incomplete","")</f>
        <v/>
      </c>
      <c r="D1160" s="182">
        <f t="shared" ref="D1160:D1223" si="73">IF(A1160="",0,IF(OR(B1160=""),1,0))</f>
        <v>0</v>
      </c>
      <c r="E1160" s="182">
        <f t="shared" ref="E1160:E1223" si="74">IF(B1160="",0,IF(OR(A1160=""),1,0))</f>
        <v>0</v>
      </c>
      <c r="F1160" s="182">
        <f t="shared" ref="F1160:F1223" si="75">IF(B1160="",0,IF(ISNA((MATCH(B1160,H:H,0))),1,0))</f>
        <v>0</v>
      </c>
    </row>
    <row r="1161" spans="1:6" x14ac:dyDescent="0.2">
      <c r="A1161" s="180"/>
      <c r="B1161" s="181"/>
      <c r="C1161" s="235" t="str">
        <f t="shared" si="72"/>
        <v/>
      </c>
      <c r="D1161" s="182">
        <f t="shared" si="73"/>
        <v>0</v>
      </c>
      <c r="E1161" s="182">
        <f t="shared" si="74"/>
        <v>0</v>
      </c>
      <c r="F1161" s="182">
        <f t="shared" si="75"/>
        <v>0</v>
      </c>
    </row>
    <row r="1162" spans="1:6" x14ac:dyDescent="0.2">
      <c r="A1162" s="180"/>
      <c r="B1162" s="181"/>
      <c r="C1162" s="235" t="str">
        <f t="shared" si="72"/>
        <v/>
      </c>
      <c r="D1162" s="182">
        <f t="shared" si="73"/>
        <v>0</v>
      </c>
      <c r="E1162" s="182">
        <f t="shared" si="74"/>
        <v>0</v>
      </c>
      <c r="F1162" s="182">
        <f t="shared" si="75"/>
        <v>0</v>
      </c>
    </row>
    <row r="1163" spans="1:6" x14ac:dyDescent="0.2">
      <c r="A1163" s="180"/>
      <c r="B1163" s="181"/>
      <c r="C1163" s="235" t="str">
        <f t="shared" si="72"/>
        <v/>
      </c>
      <c r="D1163" s="182">
        <f t="shared" si="73"/>
        <v>0</v>
      </c>
      <c r="E1163" s="182">
        <f t="shared" si="74"/>
        <v>0</v>
      </c>
      <c r="F1163" s="182">
        <f t="shared" si="75"/>
        <v>0</v>
      </c>
    </row>
    <row r="1164" spans="1:6" x14ac:dyDescent="0.2">
      <c r="A1164" s="180"/>
      <c r="B1164" s="181"/>
      <c r="C1164" s="235" t="str">
        <f t="shared" si="72"/>
        <v/>
      </c>
      <c r="D1164" s="182">
        <f t="shared" si="73"/>
        <v>0</v>
      </c>
      <c r="E1164" s="182">
        <f t="shared" si="74"/>
        <v>0</v>
      </c>
      <c r="F1164" s="182">
        <f t="shared" si="75"/>
        <v>0</v>
      </c>
    </row>
    <row r="1165" spans="1:6" x14ac:dyDescent="0.2">
      <c r="A1165" s="180"/>
      <c r="B1165" s="181"/>
      <c r="C1165" s="235" t="str">
        <f t="shared" si="72"/>
        <v/>
      </c>
      <c r="D1165" s="182">
        <f t="shared" si="73"/>
        <v>0</v>
      </c>
      <c r="E1165" s="182">
        <f t="shared" si="74"/>
        <v>0</v>
      </c>
      <c r="F1165" s="182">
        <f t="shared" si="75"/>
        <v>0</v>
      </c>
    </row>
    <row r="1166" spans="1:6" x14ac:dyDescent="0.2">
      <c r="A1166" s="180"/>
      <c r="B1166" s="181"/>
      <c r="C1166" s="235" t="str">
        <f t="shared" si="72"/>
        <v/>
      </c>
      <c r="D1166" s="182">
        <f t="shared" si="73"/>
        <v>0</v>
      </c>
      <c r="E1166" s="182">
        <f t="shared" si="74"/>
        <v>0</v>
      </c>
      <c r="F1166" s="182">
        <f t="shared" si="75"/>
        <v>0</v>
      </c>
    </row>
    <row r="1167" spans="1:6" x14ac:dyDescent="0.2">
      <c r="A1167" s="180"/>
      <c r="B1167" s="181"/>
      <c r="C1167" s="235" t="str">
        <f t="shared" si="72"/>
        <v/>
      </c>
      <c r="D1167" s="182">
        <f t="shared" si="73"/>
        <v>0</v>
      </c>
      <c r="E1167" s="182">
        <f t="shared" si="74"/>
        <v>0</v>
      </c>
      <c r="F1167" s="182">
        <f t="shared" si="75"/>
        <v>0</v>
      </c>
    </row>
    <row r="1168" spans="1:6" x14ac:dyDescent="0.2">
      <c r="A1168" s="180"/>
      <c r="B1168" s="181"/>
      <c r="C1168" s="235" t="str">
        <f t="shared" si="72"/>
        <v/>
      </c>
      <c r="D1168" s="182">
        <f t="shared" si="73"/>
        <v>0</v>
      </c>
      <c r="E1168" s="182">
        <f t="shared" si="74"/>
        <v>0</v>
      </c>
      <c r="F1168" s="182">
        <f t="shared" si="75"/>
        <v>0</v>
      </c>
    </row>
    <row r="1169" spans="1:6" x14ac:dyDescent="0.2">
      <c r="A1169" s="180"/>
      <c r="B1169" s="181"/>
      <c r="C1169" s="235" t="str">
        <f t="shared" si="72"/>
        <v/>
      </c>
      <c r="D1169" s="182">
        <f t="shared" si="73"/>
        <v>0</v>
      </c>
      <c r="E1169" s="182">
        <f t="shared" si="74"/>
        <v>0</v>
      </c>
      <c r="F1169" s="182">
        <f t="shared" si="75"/>
        <v>0</v>
      </c>
    </row>
    <row r="1170" spans="1:6" x14ac:dyDescent="0.2">
      <c r="A1170" s="180"/>
      <c r="B1170" s="181"/>
      <c r="C1170" s="235" t="str">
        <f t="shared" si="72"/>
        <v/>
      </c>
      <c r="D1170" s="182">
        <f t="shared" si="73"/>
        <v>0</v>
      </c>
      <c r="E1170" s="182">
        <f t="shared" si="74"/>
        <v>0</v>
      </c>
      <c r="F1170" s="182">
        <f t="shared" si="75"/>
        <v>0</v>
      </c>
    </row>
    <row r="1171" spans="1:6" x14ac:dyDescent="0.2">
      <c r="A1171" s="180"/>
      <c r="B1171" s="181"/>
      <c r="C1171" s="235" t="str">
        <f t="shared" si="72"/>
        <v/>
      </c>
      <c r="D1171" s="182">
        <f t="shared" si="73"/>
        <v>0</v>
      </c>
      <c r="E1171" s="182">
        <f t="shared" si="74"/>
        <v>0</v>
      </c>
      <c r="F1171" s="182">
        <f t="shared" si="75"/>
        <v>0</v>
      </c>
    </row>
    <row r="1172" spans="1:6" x14ac:dyDescent="0.2">
      <c r="A1172" s="180"/>
      <c r="B1172" s="181"/>
      <c r="C1172" s="235" t="str">
        <f t="shared" si="72"/>
        <v/>
      </c>
      <c r="D1172" s="182">
        <f t="shared" si="73"/>
        <v>0</v>
      </c>
      <c r="E1172" s="182">
        <f t="shared" si="74"/>
        <v>0</v>
      </c>
      <c r="F1172" s="182">
        <f t="shared" si="75"/>
        <v>0</v>
      </c>
    </row>
    <row r="1173" spans="1:6" x14ac:dyDescent="0.2">
      <c r="A1173" s="180"/>
      <c r="B1173" s="181"/>
      <c r="C1173" s="235" t="str">
        <f t="shared" si="72"/>
        <v/>
      </c>
      <c r="D1173" s="182">
        <f t="shared" si="73"/>
        <v>0</v>
      </c>
      <c r="E1173" s="182">
        <f t="shared" si="74"/>
        <v>0</v>
      </c>
      <c r="F1173" s="182">
        <f t="shared" si="75"/>
        <v>0</v>
      </c>
    </row>
    <row r="1174" spans="1:6" x14ac:dyDescent="0.2">
      <c r="A1174" s="180"/>
      <c r="B1174" s="181"/>
      <c r="C1174" s="235" t="str">
        <f t="shared" si="72"/>
        <v/>
      </c>
      <c r="D1174" s="182">
        <f t="shared" si="73"/>
        <v>0</v>
      </c>
      <c r="E1174" s="182">
        <f t="shared" si="74"/>
        <v>0</v>
      </c>
      <c r="F1174" s="182">
        <f t="shared" si="75"/>
        <v>0</v>
      </c>
    </row>
    <row r="1175" spans="1:6" x14ac:dyDescent="0.2">
      <c r="A1175" s="180"/>
      <c r="B1175" s="181"/>
      <c r="C1175" s="235" t="str">
        <f t="shared" si="72"/>
        <v/>
      </c>
      <c r="D1175" s="182">
        <f t="shared" si="73"/>
        <v>0</v>
      </c>
      <c r="E1175" s="182">
        <f t="shared" si="74"/>
        <v>0</v>
      </c>
      <c r="F1175" s="182">
        <f t="shared" si="75"/>
        <v>0</v>
      </c>
    </row>
    <row r="1176" spans="1:6" x14ac:dyDescent="0.2">
      <c r="A1176" s="180"/>
      <c r="B1176" s="181"/>
      <c r="C1176" s="235" t="str">
        <f t="shared" si="72"/>
        <v/>
      </c>
      <c r="D1176" s="182">
        <f t="shared" si="73"/>
        <v>0</v>
      </c>
      <c r="E1176" s="182">
        <f t="shared" si="74"/>
        <v>0</v>
      </c>
      <c r="F1176" s="182">
        <f t="shared" si="75"/>
        <v>0</v>
      </c>
    </row>
    <row r="1177" spans="1:6" x14ac:dyDescent="0.2">
      <c r="A1177" s="180"/>
      <c r="B1177" s="181"/>
      <c r="C1177" s="235" t="str">
        <f t="shared" si="72"/>
        <v/>
      </c>
      <c r="D1177" s="182">
        <f t="shared" si="73"/>
        <v>0</v>
      </c>
      <c r="E1177" s="182">
        <f t="shared" si="74"/>
        <v>0</v>
      </c>
      <c r="F1177" s="182">
        <f t="shared" si="75"/>
        <v>0</v>
      </c>
    </row>
    <row r="1178" spans="1:6" x14ac:dyDescent="0.2">
      <c r="A1178" s="180"/>
      <c r="B1178" s="181"/>
      <c r="C1178" s="235" t="str">
        <f t="shared" si="72"/>
        <v/>
      </c>
      <c r="D1178" s="182">
        <f t="shared" si="73"/>
        <v>0</v>
      </c>
      <c r="E1178" s="182">
        <f t="shared" si="74"/>
        <v>0</v>
      </c>
      <c r="F1178" s="182">
        <f t="shared" si="75"/>
        <v>0</v>
      </c>
    </row>
    <row r="1179" spans="1:6" x14ac:dyDescent="0.2">
      <c r="A1179" s="180"/>
      <c r="B1179" s="181"/>
      <c r="C1179" s="235" t="str">
        <f t="shared" si="72"/>
        <v/>
      </c>
      <c r="D1179" s="182">
        <f t="shared" si="73"/>
        <v>0</v>
      </c>
      <c r="E1179" s="182">
        <f t="shared" si="74"/>
        <v>0</v>
      </c>
      <c r="F1179" s="182">
        <f t="shared" si="75"/>
        <v>0</v>
      </c>
    </row>
    <row r="1180" spans="1:6" x14ac:dyDescent="0.2">
      <c r="A1180" s="180"/>
      <c r="B1180" s="181"/>
      <c r="C1180" s="235" t="str">
        <f t="shared" si="72"/>
        <v/>
      </c>
      <c r="D1180" s="182">
        <f t="shared" si="73"/>
        <v>0</v>
      </c>
      <c r="E1180" s="182">
        <f t="shared" si="74"/>
        <v>0</v>
      </c>
      <c r="F1180" s="182">
        <f t="shared" si="75"/>
        <v>0</v>
      </c>
    </row>
    <row r="1181" spans="1:6" x14ac:dyDescent="0.2">
      <c r="A1181" s="180"/>
      <c r="B1181" s="181"/>
      <c r="C1181" s="235" t="str">
        <f t="shared" si="72"/>
        <v/>
      </c>
      <c r="D1181" s="182">
        <f t="shared" si="73"/>
        <v>0</v>
      </c>
      <c r="E1181" s="182">
        <f t="shared" si="74"/>
        <v>0</v>
      </c>
      <c r="F1181" s="182">
        <f t="shared" si="75"/>
        <v>0</v>
      </c>
    </row>
    <row r="1182" spans="1:6" x14ac:dyDescent="0.2">
      <c r="A1182" s="180"/>
      <c r="B1182" s="181"/>
      <c r="C1182" s="235" t="str">
        <f t="shared" si="72"/>
        <v/>
      </c>
      <c r="D1182" s="182">
        <f t="shared" si="73"/>
        <v>0</v>
      </c>
      <c r="E1182" s="182">
        <f t="shared" si="74"/>
        <v>0</v>
      </c>
      <c r="F1182" s="182">
        <f t="shared" si="75"/>
        <v>0</v>
      </c>
    </row>
    <row r="1183" spans="1:6" x14ac:dyDescent="0.2">
      <c r="A1183" s="180"/>
      <c r="B1183" s="181"/>
      <c r="C1183" s="235" t="str">
        <f t="shared" si="72"/>
        <v/>
      </c>
      <c r="D1183" s="182">
        <f t="shared" si="73"/>
        <v>0</v>
      </c>
      <c r="E1183" s="182">
        <f t="shared" si="74"/>
        <v>0</v>
      </c>
      <c r="F1183" s="182">
        <f t="shared" si="75"/>
        <v>0</v>
      </c>
    </row>
    <row r="1184" spans="1:6" x14ac:dyDescent="0.2">
      <c r="A1184" s="180"/>
      <c r="B1184" s="181"/>
      <c r="C1184" s="235" t="str">
        <f t="shared" si="72"/>
        <v/>
      </c>
      <c r="D1184" s="182">
        <f t="shared" si="73"/>
        <v>0</v>
      </c>
      <c r="E1184" s="182">
        <f t="shared" si="74"/>
        <v>0</v>
      </c>
      <c r="F1184" s="182">
        <f t="shared" si="75"/>
        <v>0</v>
      </c>
    </row>
    <row r="1185" spans="1:6" x14ac:dyDescent="0.2">
      <c r="A1185" s="180"/>
      <c r="B1185" s="181"/>
      <c r="C1185" s="235" t="str">
        <f t="shared" si="72"/>
        <v/>
      </c>
      <c r="D1185" s="182">
        <f t="shared" si="73"/>
        <v>0</v>
      </c>
      <c r="E1185" s="182">
        <f t="shared" si="74"/>
        <v>0</v>
      </c>
      <c r="F1185" s="182">
        <f t="shared" si="75"/>
        <v>0</v>
      </c>
    </row>
    <row r="1186" spans="1:6" x14ac:dyDescent="0.2">
      <c r="A1186" s="180"/>
      <c r="B1186" s="181"/>
      <c r="C1186" s="235" t="str">
        <f t="shared" si="72"/>
        <v/>
      </c>
      <c r="D1186" s="182">
        <f t="shared" si="73"/>
        <v>0</v>
      </c>
      <c r="E1186" s="182">
        <f t="shared" si="74"/>
        <v>0</v>
      </c>
      <c r="F1186" s="182">
        <f t="shared" si="75"/>
        <v>0</v>
      </c>
    </row>
    <row r="1187" spans="1:6" x14ac:dyDescent="0.2">
      <c r="A1187" s="180"/>
      <c r="B1187" s="181"/>
      <c r="C1187" s="235" t="str">
        <f t="shared" si="72"/>
        <v/>
      </c>
      <c r="D1187" s="182">
        <f t="shared" si="73"/>
        <v>0</v>
      </c>
      <c r="E1187" s="182">
        <f t="shared" si="74"/>
        <v>0</v>
      </c>
      <c r="F1187" s="182">
        <f t="shared" si="75"/>
        <v>0</v>
      </c>
    </row>
    <row r="1188" spans="1:6" x14ac:dyDescent="0.2">
      <c r="A1188" s="180"/>
      <c r="B1188" s="181"/>
      <c r="C1188" s="235" t="str">
        <f t="shared" si="72"/>
        <v/>
      </c>
      <c r="D1188" s="182">
        <f t="shared" si="73"/>
        <v>0</v>
      </c>
      <c r="E1188" s="182">
        <f t="shared" si="74"/>
        <v>0</v>
      </c>
      <c r="F1188" s="182">
        <f t="shared" si="75"/>
        <v>0</v>
      </c>
    </row>
    <row r="1189" spans="1:6" x14ac:dyDescent="0.2">
      <c r="A1189" s="180"/>
      <c r="B1189" s="181"/>
      <c r="C1189" s="235" t="str">
        <f t="shared" si="72"/>
        <v/>
      </c>
      <c r="D1189" s="182">
        <f t="shared" si="73"/>
        <v>0</v>
      </c>
      <c r="E1189" s="182">
        <f t="shared" si="74"/>
        <v>0</v>
      </c>
      <c r="F1189" s="182">
        <f t="shared" si="75"/>
        <v>0</v>
      </c>
    </row>
    <row r="1190" spans="1:6" x14ac:dyDescent="0.2">
      <c r="A1190" s="180"/>
      <c r="B1190" s="181"/>
      <c r="C1190" s="235" t="str">
        <f t="shared" si="72"/>
        <v/>
      </c>
      <c r="D1190" s="182">
        <f t="shared" si="73"/>
        <v>0</v>
      </c>
      <c r="E1190" s="182">
        <f t="shared" si="74"/>
        <v>0</v>
      </c>
      <c r="F1190" s="182">
        <f t="shared" si="75"/>
        <v>0</v>
      </c>
    </row>
    <row r="1191" spans="1:6" x14ac:dyDescent="0.2">
      <c r="A1191" s="180"/>
      <c r="B1191" s="181"/>
      <c r="C1191" s="235" t="str">
        <f t="shared" si="72"/>
        <v/>
      </c>
      <c r="D1191" s="182">
        <f t="shared" si="73"/>
        <v>0</v>
      </c>
      <c r="E1191" s="182">
        <f t="shared" si="74"/>
        <v>0</v>
      </c>
      <c r="F1191" s="182">
        <f t="shared" si="75"/>
        <v>0</v>
      </c>
    </row>
    <row r="1192" spans="1:6" x14ac:dyDescent="0.2">
      <c r="A1192" s="180"/>
      <c r="B1192" s="181"/>
      <c r="C1192" s="235" t="str">
        <f t="shared" si="72"/>
        <v/>
      </c>
      <c r="D1192" s="182">
        <f t="shared" si="73"/>
        <v>0</v>
      </c>
      <c r="E1192" s="182">
        <f t="shared" si="74"/>
        <v>0</v>
      </c>
      <c r="F1192" s="182">
        <f t="shared" si="75"/>
        <v>0</v>
      </c>
    </row>
    <row r="1193" spans="1:6" x14ac:dyDescent="0.2">
      <c r="A1193" s="180"/>
      <c r="B1193" s="181"/>
      <c r="C1193" s="235" t="str">
        <f t="shared" si="72"/>
        <v/>
      </c>
      <c r="D1193" s="182">
        <f t="shared" si="73"/>
        <v>0</v>
      </c>
      <c r="E1193" s="182">
        <f t="shared" si="74"/>
        <v>0</v>
      </c>
      <c r="F1193" s="182">
        <f t="shared" si="75"/>
        <v>0</v>
      </c>
    </row>
    <row r="1194" spans="1:6" x14ac:dyDescent="0.2">
      <c r="A1194" s="180"/>
      <c r="B1194" s="181"/>
      <c r="C1194" s="235" t="str">
        <f t="shared" si="72"/>
        <v/>
      </c>
      <c r="D1194" s="182">
        <f t="shared" si="73"/>
        <v>0</v>
      </c>
      <c r="E1194" s="182">
        <f t="shared" si="74"/>
        <v>0</v>
      </c>
      <c r="F1194" s="182">
        <f t="shared" si="75"/>
        <v>0</v>
      </c>
    </row>
    <row r="1195" spans="1:6" x14ac:dyDescent="0.2">
      <c r="A1195" s="180"/>
      <c r="B1195" s="181"/>
      <c r="C1195" s="235" t="str">
        <f t="shared" si="72"/>
        <v/>
      </c>
      <c r="D1195" s="182">
        <f t="shared" si="73"/>
        <v>0</v>
      </c>
      <c r="E1195" s="182">
        <f t="shared" si="74"/>
        <v>0</v>
      </c>
      <c r="F1195" s="182">
        <f t="shared" si="75"/>
        <v>0</v>
      </c>
    </row>
    <row r="1196" spans="1:6" x14ac:dyDescent="0.2">
      <c r="A1196" s="180"/>
      <c r="B1196" s="181"/>
      <c r="C1196" s="235" t="str">
        <f t="shared" si="72"/>
        <v/>
      </c>
      <c r="D1196" s="182">
        <f t="shared" si="73"/>
        <v>0</v>
      </c>
      <c r="E1196" s="182">
        <f t="shared" si="74"/>
        <v>0</v>
      </c>
      <c r="F1196" s="182">
        <f t="shared" si="75"/>
        <v>0</v>
      </c>
    </row>
    <row r="1197" spans="1:6" x14ac:dyDescent="0.2">
      <c r="A1197" s="180"/>
      <c r="B1197" s="181"/>
      <c r="C1197" s="235" t="str">
        <f t="shared" si="72"/>
        <v/>
      </c>
      <c r="D1197" s="182">
        <f t="shared" si="73"/>
        <v>0</v>
      </c>
      <c r="E1197" s="182">
        <f t="shared" si="74"/>
        <v>0</v>
      </c>
      <c r="F1197" s="182">
        <f t="shared" si="75"/>
        <v>0</v>
      </c>
    </row>
    <row r="1198" spans="1:6" x14ac:dyDescent="0.2">
      <c r="A1198" s="180"/>
      <c r="B1198" s="181"/>
      <c r="C1198" s="235" t="str">
        <f t="shared" si="72"/>
        <v/>
      </c>
      <c r="D1198" s="182">
        <f t="shared" si="73"/>
        <v>0</v>
      </c>
      <c r="E1198" s="182">
        <f t="shared" si="74"/>
        <v>0</v>
      </c>
      <c r="F1198" s="182">
        <f t="shared" si="75"/>
        <v>0</v>
      </c>
    </row>
    <row r="1199" spans="1:6" x14ac:dyDescent="0.2">
      <c r="A1199" s="180"/>
      <c r="B1199" s="181"/>
      <c r="C1199" s="235" t="str">
        <f t="shared" si="72"/>
        <v/>
      </c>
      <c r="D1199" s="182">
        <f t="shared" si="73"/>
        <v>0</v>
      </c>
      <c r="E1199" s="182">
        <f t="shared" si="74"/>
        <v>0</v>
      </c>
      <c r="F1199" s="182">
        <f t="shared" si="75"/>
        <v>0</v>
      </c>
    </row>
    <row r="1200" spans="1:6" x14ac:dyDescent="0.2">
      <c r="A1200" s="180"/>
      <c r="B1200" s="181"/>
      <c r="C1200" s="235" t="str">
        <f t="shared" si="72"/>
        <v/>
      </c>
      <c r="D1200" s="182">
        <f t="shared" si="73"/>
        <v>0</v>
      </c>
      <c r="E1200" s="182">
        <f t="shared" si="74"/>
        <v>0</v>
      </c>
      <c r="F1200" s="182">
        <f t="shared" si="75"/>
        <v>0</v>
      </c>
    </row>
    <row r="1201" spans="1:6" x14ac:dyDescent="0.2">
      <c r="A1201" s="180"/>
      <c r="B1201" s="181"/>
      <c r="C1201" s="235" t="str">
        <f t="shared" si="72"/>
        <v/>
      </c>
      <c r="D1201" s="182">
        <f t="shared" si="73"/>
        <v>0</v>
      </c>
      <c r="E1201" s="182">
        <f t="shared" si="74"/>
        <v>0</v>
      </c>
      <c r="F1201" s="182">
        <f t="shared" si="75"/>
        <v>0</v>
      </c>
    </row>
    <row r="1202" spans="1:6" x14ac:dyDescent="0.2">
      <c r="A1202" s="180"/>
      <c r="B1202" s="181"/>
      <c r="C1202" s="235" t="str">
        <f t="shared" si="72"/>
        <v/>
      </c>
      <c r="D1202" s="182">
        <f t="shared" si="73"/>
        <v>0</v>
      </c>
      <c r="E1202" s="182">
        <f t="shared" si="74"/>
        <v>0</v>
      </c>
      <c r="F1202" s="182">
        <f t="shared" si="75"/>
        <v>0</v>
      </c>
    </row>
    <row r="1203" spans="1:6" x14ac:dyDescent="0.2">
      <c r="A1203" s="180"/>
      <c r="B1203" s="181"/>
      <c r="C1203" s="235" t="str">
        <f t="shared" si="72"/>
        <v/>
      </c>
      <c r="D1203" s="182">
        <f t="shared" si="73"/>
        <v>0</v>
      </c>
      <c r="E1203" s="182">
        <f t="shared" si="74"/>
        <v>0</v>
      </c>
      <c r="F1203" s="182">
        <f t="shared" si="75"/>
        <v>0</v>
      </c>
    </row>
    <row r="1204" spans="1:6" x14ac:dyDescent="0.2">
      <c r="A1204" s="180"/>
      <c r="B1204" s="181"/>
      <c r="C1204" s="235" t="str">
        <f t="shared" si="72"/>
        <v/>
      </c>
      <c r="D1204" s="182">
        <f t="shared" si="73"/>
        <v>0</v>
      </c>
      <c r="E1204" s="182">
        <f t="shared" si="74"/>
        <v>0</v>
      </c>
      <c r="F1204" s="182">
        <f t="shared" si="75"/>
        <v>0</v>
      </c>
    </row>
    <row r="1205" spans="1:6" x14ac:dyDescent="0.2">
      <c r="A1205" s="180"/>
      <c r="B1205" s="181"/>
      <c r="C1205" s="235" t="str">
        <f t="shared" si="72"/>
        <v/>
      </c>
      <c r="D1205" s="182">
        <f t="shared" si="73"/>
        <v>0</v>
      </c>
      <c r="E1205" s="182">
        <f t="shared" si="74"/>
        <v>0</v>
      </c>
      <c r="F1205" s="182">
        <f t="shared" si="75"/>
        <v>0</v>
      </c>
    </row>
    <row r="1206" spans="1:6" x14ac:dyDescent="0.2">
      <c r="A1206" s="180"/>
      <c r="B1206" s="181"/>
      <c r="C1206" s="235" t="str">
        <f t="shared" si="72"/>
        <v/>
      </c>
      <c r="D1206" s="182">
        <f t="shared" si="73"/>
        <v>0</v>
      </c>
      <c r="E1206" s="182">
        <f t="shared" si="74"/>
        <v>0</v>
      </c>
      <c r="F1206" s="182">
        <f t="shared" si="75"/>
        <v>0</v>
      </c>
    </row>
    <row r="1207" spans="1:6" x14ac:dyDescent="0.2">
      <c r="A1207" s="180"/>
      <c r="B1207" s="181"/>
      <c r="C1207" s="235" t="str">
        <f t="shared" si="72"/>
        <v/>
      </c>
      <c r="D1207" s="182">
        <f t="shared" si="73"/>
        <v>0</v>
      </c>
      <c r="E1207" s="182">
        <f t="shared" si="74"/>
        <v>0</v>
      </c>
      <c r="F1207" s="182">
        <f t="shared" si="75"/>
        <v>0</v>
      </c>
    </row>
    <row r="1208" spans="1:6" x14ac:dyDescent="0.2">
      <c r="A1208" s="180"/>
      <c r="B1208" s="181"/>
      <c r="C1208" s="235" t="str">
        <f t="shared" si="72"/>
        <v/>
      </c>
      <c r="D1208" s="182">
        <f t="shared" si="73"/>
        <v>0</v>
      </c>
      <c r="E1208" s="182">
        <f t="shared" si="74"/>
        <v>0</v>
      </c>
      <c r="F1208" s="182">
        <f t="shared" si="75"/>
        <v>0</v>
      </c>
    </row>
    <row r="1209" spans="1:6" x14ac:dyDescent="0.2">
      <c r="A1209" s="180"/>
      <c r="B1209" s="181"/>
      <c r="C1209" s="235" t="str">
        <f t="shared" si="72"/>
        <v/>
      </c>
      <c r="D1209" s="182">
        <f t="shared" si="73"/>
        <v>0</v>
      </c>
      <c r="E1209" s="182">
        <f t="shared" si="74"/>
        <v>0</v>
      </c>
      <c r="F1209" s="182">
        <f t="shared" si="75"/>
        <v>0</v>
      </c>
    </row>
    <row r="1210" spans="1:6" x14ac:dyDescent="0.2">
      <c r="A1210" s="180"/>
      <c r="B1210" s="181"/>
      <c r="C1210" s="235" t="str">
        <f t="shared" si="72"/>
        <v/>
      </c>
      <c r="D1210" s="182">
        <f t="shared" si="73"/>
        <v>0</v>
      </c>
      <c r="E1210" s="182">
        <f t="shared" si="74"/>
        <v>0</v>
      </c>
      <c r="F1210" s="182">
        <f t="shared" si="75"/>
        <v>0</v>
      </c>
    </row>
    <row r="1211" spans="1:6" x14ac:dyDescent="0.2">
      <c r="A1211" s="180"/>
      <c r="B1211" s="181"/>
      <c r="C1211" s="235" t="str">
        <f t="shared" si="72"/>
        <v/>
      </c>
      <c r="D1211" s="182">
        <f t="shared" si="73"/>
        <v>0</v>
      </c>
      <c r="E1211" s="182">
        <f t="shared" si="74"/>
        <v>0</v>
      </c>
      <c r="F1211" s="182">
        <f t="shared" si="75"/>
        <v>0</v>
      </c>
    </row>
    <row r="1212" spans="1:6" x14ac:dyDescent="0.2">
      <c r="A1212" s="180"/>
      <c r="B1212" s="181"/>
      <c r="C1212" s="235" t="str">
        <f t="shared" si="72"/>
        <v/>
      </c>
      <c r="D1212" s="182">
        <f t="shared" si="73"/>
        <v>0</v>
      </c>
      <c r="E1212" s="182">
        <f t="shared" si="74"/>
        <v>0</v>
      </c>
      <c r="F1212" s="182">
        <f t="shared" si="75"/>
        <v>0</v>
      </c>
    </row>
    <row r="1213" spans="1:6" x14ac:dyDescent="0.2">
      <c r="A1213" s="180"/>
      <c r="B1213" s="181"/>
      <c r="C1213" s="235" t="str">
        <f t="shared" si="72"/>
        <v/>
      </c>
      <c r="D1213" s="182">
        <f t="shared" si="73"/>
        <v>0</v>
      </c>
      <c r="E1213" s="182">
        <f t="shared" si="74"/>
        <v>0</v>
      </c>
      <c r="F1213" s="182">
        <f t="shared" si="75"/>
        <v>0</v>
      </c>
    </row>
    <row r="1214" spans="1:6" x14ac:dyDescent="0.2">
      <c r="A1214" s="180"/>
      <c r="B1214" s="181"/>
      <c r="C1214" s="235" t="str">
        <f t="shared" si="72"/>
        <v/>
      </c>
      <c r="D1214" s="182">
        <f t="shared" si="73"/>
        <v>0</v>
      </c>
      <c r="E1214" s="182">
        <f t="shared" si="74"/>
        <v>0</v>
      </c>
      <c r="F1214" s="182">
        <f t="shared" si="75"/>
        <v>0</v>
      </c>
    </row>
    <row r="1215" spans="1:6" x14ac:dyDescent="0.2">
      <c r="A1215" s="180"/>
      <c r="B1215" s="181"/>
      <c r="C1215" s="235" t="str">
        <f t="shared" si="72"/>
        <v/>
      </c>
      <c r="D1215" s="182">
        <f t="shared" si="73"/>
        <v>0</v>
      </c>
      <c r="E1215" s="182">
        <f t="shared" si="74"/>
        <v>0</v>
      </c>
      <c r="F1215" s="182">
        <f t="shared" si="75"/>
        <v>0</v>
      </c>
    </row>
    <row r="1216" spans="1:6" x14ac:dyDescent="0.2">
      <c r="A1216" s="180"/>
      <c r="B1216" s="181"/>
      <c r="C1216" s="235" t="str">
        <f t="shared" si="72"/>
        <v/>
      </c>
      <c r="D1216" s="182">
        <f t="shared" si="73"/>
        <v>0</v>
      </c>
      <c r="E1216" s="182">
        <f t="shared" si="74"/>
        <v>0</v>
      </c>
      <c r="F1216" s="182">
        <f t="shared" si="75"/>
        <v>0</v>
      </c>
    </row>
    <row r="1217" spans="1:6" x14ac:dyDescent="0.2">
      <c r="A1217" s="180"/>
      <c r="B1217" s="181"/>
      <c r="C1217" s="235" t="str">
        <f t="shared" si="72"/>
        <v/>
      </c>
      <c r="D1217" s="182">
        <f t="shared" si="73"/>
        <v>0</v>
      </c>
      <c r="E1217" s="182">
        <f t="shared" si="74"/>
        <v>0</v>
      </c>
      <c r="F1217" s="182">
        <f t="shared" si="75"/>
        <v>0</v>
      </c>
    </row>
    <row r="1218" spans="1:6" x14ac:dyDescent="0.2">
      <c r="A1218" s="180"/>
      <c r="B1218" s="181"/>
      <c r="C1218" s="235" t="str">
        <f t="shared" si="72"/>
        <v/>
      </c>
      <c r="D1218" s="182">
        <f t="shared" si="73"/>
        <v>0</v>
      </c>
      <c r="E1218" s="182">
        <f t="shared" si="74"/>
        <v>0</v>
      </c>
      <c r="F1218" s="182">
        <f t="shared" si="75"/>
        <v>0</v>
      </c>
    </row>
    <row r="1219" spans="1:6" x14ac:dyDescent="0.2">
      <c r="A1219" s="180"/>
      <c r="B1219" s="181"/>
      <c r="C1219" s="235" t="str">
        <f t="shared" si="72"/>
        <v/>
      </c>
      <c r="D1219" s="182">
        <f t="shared" si="73"/>
        <v>0</v>
      </c>
      <c r="E1219" s="182">
        <f t="shared" si="74"/>
        <v>0</v>
      </c>
      <c r="F1219" s="182">
        <f t="shared" si="75"/>
        <v>0</v>
      </c>
    </row>
    <row r="1220" spans="1:6" x14ac:dyDescent="0.2">
      <c r="A1220" s="180"/>
      <c r="B1220" s="181"/>
      <c r="C1220" s="235" t="str">
        <f t="shared" si="72"/>
        <v/>
      </c>
      <c r="D1220" s="182">
        <f t="shared" si="73"/>
        <v>0</v>
      </c>
      <c r="E1220" s="182">
        <f t="shared" si="74"/>
        <v>0</v>
      </c>
      <c r="F1220" s="182">
        <f t="shared" si="75"/>
        <v>0</v>
      </c>
    </row>
    <row r="1221" spans="1:6" x14ac:dyDescent="0.2">
      <c r="A1221" s="180"/>
      <c r="B1221" s="181"/>
      <c r="C1221" s="235" t="str">
        <f t="shared" si="72"/>
        <v/>
      </c>
      <c r="D1221" s="182">
        <f t="shared" si="73"/>
        <v>0</v>
      </c>
      <c r="E1221" s="182">
        <f t="shared" si="74"/>
        <v>0</v>
      </c>
      <c r="F1221" s="182">
        <f t="shared" si="75"/>
        <v>0</v>
      </c>
    </row>
    <row r="1222" spans="1:6" x14ac:dyDescent="0.2">
      <c r="A1222" s="180"/>
      <c r="B1222" s="181"/>
      <c r="C1222" s="235" t="str">
        <f t="shared" si="72"/>
        <v/>
      </c>
      <c r="D1222" s="182">
        <f t="shared" si="73"/>
        <v>0</v>
      </c>
      <c r="E1222" s="182">
        <f t="shared" si="74"/>
        <v>0</v>
      </c>
      <c r="F1222" s="182">
        <f t="shared" si="75"/>
        <v>0</v>
      </c>
    </row>
    <row r="1223" spans="1:6" x14ac:dyDescent="0.2">
      <c r="A1223" s="180"/>
      <c r="B1223" s="181"/>
      <c r="C1223" s="235" t="str">
        <f t="shared" si="72"/>
        <v/>
      </c>
      <c r="D1223" s="182">
        <f t="shared" si="73"/>
        <v>0</v>
      </c>
      <c r="E1223" s="182">
        <f t="shared" si="74"/>
        <v>0</v>
      </c>
      <c r="F1223" s="182">
        <f t="shared" si="75"/>
        <v>0</v>
      </c>
    </row>
    <row r="1224" spans="1:6" x14ac:dyDescent="0.2">
      <c r="A1224" s="180"/>
      <c r="B1224" s="181"/>
      <c r="C1224" s="235" t="str">
        <f t="shared" ref="C1224:C1287" si="76">IF(F1224=1," District,","")&amp;IF(OR(D1224=1,E1224=1)," Line Incomplete","")</f>
        <v/>
      </c>
      <c r="D1224" s="182">
        <f t="shared" ref="D1224:D1287" si="77">IF(A1224="",0,IF(OR(B1224=""),1,0))</f>
        <v>0</v>
      </c>
      <c r="E1224" s="182">
        <f t="shared" ref="E1224:E1287" si="78">IF(B1224="",0,IF(OR(A1224=""),1,0))</f>
        <v>0</v>
      </c>
      <c r="F1224" s="182">
        <f t="shared" ref="F1224:F1287" si="79">IF(B1224="",0,IF(ISNA((MATCH(B1224,H:H,0))),1,0))</f>
        <v>0</v>
      </c>
    </row>
    <row r="1225" spans="1:6" x14ac:dyDescent="0.2">
      <c r="A1225" s="180"/>
      <c r="B1225" s="181"/>
      <c r="C1225" s="235" t="str">
        <f t="shared" si="76"/>
        <v/>
      </c>
      <c r="D1225" s="182">
        <f t="shared" si="77"/>
        <v>0</v>
      </c>
      <c r="E1225" s="182">
        <f t="shared" si="78"/>
        <v>0</v>
      </c>
      <c r="F1225" s="182">
        <f t="shared" si="79"/>
        <v>0</v>
      </c>
    </row>
    <row r="1226" spans="1:6" x14ac:dyDescent="0.2">
      <c r="A1226" s="180"/>
      <c r="B1226" s="181"/>
      <c r="C1226" s="235" t="str">
        <f t="shared" si="76"/>
        <v/>
      </c>
      <c r="D1226" s="182">
        <f t="shared" si="77"/>
        <v>0</v>
      </c>
      <c r="E1226" s="182">
        <f t="shared" si="78"/>
        <v>0</v>
      </c>
      <c r="F1226" s="182">
        <f t="shared" si="79"/>
        <v>0</v>
      </c>
    </row>
    <row r="1227" spans="1:6" x14ac:dyDescent="0.2">
      <c r="A1227" s="180"/>
      <c r="B1227" s="181"/>
      <c r="C1227" s="235" t="str">
        <f t="shared" si="76"/>
        <v/>
      </c>
      <c r="D1227" s="182">
        <f t="shared" si="77"/>
        <v>0</v>
      </c>
      <c r="E1227" s="182">
        <f t="shared" si="78"/>
        <v>0</v>
      </c>
      <c r="F1227" s="182">
        <f t="shared" si="79"/>
        <v>0</v>
      </c>
    </row>
    <row r="1228" spans="1:6" x14ac:dyDescent="0.2">
      <c r="A1228" s="180"/>
      <c r="B1228" s="181"/>
      <c r="C1228" s="235" t="str">
        <f t="shared" si="76"/>
        <v/>
      </c>
      <c r="D1228" s="182">
        <f t="shared" si="77"/>
        <v>0</v>
      </c>
      <c r="E1228" s="182">
        <f t="shared" si="78"/>
        <v>0</v>
      </c>
      <c r="F1228" s="182">
        <f t="shared" si="79"/>
        <v>0</v>
      </c>
    </row>
    <row r="1229" spans="1:6" x14ac:dyDescent="0.2">
      <c r="A1229" s="180"/>
      <c r="B1229" s="181"/>
      <c r="C1229" s="235" t="str">
        <f t="shared" si="76"/>
        <v/>
      </c>
      <c r="D1229" s="182">
        <f t="shared" si="77"/>
        <v>0</v>
      </c>
      <c r="E1229" s="182">
        <f t="shared" si="78"/>
        <v>0</v>
      </c>
      <c r="F1229" s="182">
        <f t="shared" si="79"/>
        <v>0</v>
      </c>
    </row>
    <row r="1230" spans="1:6" x14ac:dyDescent="0.2">
      <c r="A1230" s="180"/>
      <c r="B1230" s="181"/>
      <c r="C1230" s="235" t="str">
        <f t="shared" si="76"/>
        <v/>
      </c>
      <c r="D1230" s="182">
        <f t="shared" si="77"/>
        <v>0</v>
      </c>
      <c r="E1230" s="182">
        <f t="shared" si="78"/>
        <v>0</v>
      </c>
      <c r="F1230" s="182">
        <f t="shared" si="79"/>
        <v>0</v>
      </c>
    </row>
    <row r="1231" spans="1:6" x14ac:dyDescent="0.2">
      <c r="A1231" s="180"/>
      <c r="B1231" s="181"/>
      <c r="C1231" s="235" t="str">
        <f t="shared" si="76"/>
        <v/>
      </c>
      <c r="D1231" s="182">
        <f t="shared" si="77"/>
        <v>0</v>
      </c>
      <c r="E1231" s="182">
        <f t="shared" si="78"/>
        <v>0</v>
      </c>
      <c r="F1231" s="182">
        <f t="shared" si="79"/>
        <v>0</v>
      </c>
    </row>
    <row r="1232" spans="1:6" x14ac:dyDescent="0.2">
      <c r="A1232" s="180"/>
      <c r="B1232" s="181"/>
      <c r="C1232" s="235" t="str">
        <f t="shared" si="76"/>
        <v/>
      </c>
      <c r="D1232" s="182">
        <f t="shared" si="77"/>
        <v>0</v>
      </c>
      <c r="E1232" s="182">
        <f t="shared" si="78"/>
        <v>0</v>
      </c>
      <c r="F1232" s="182">
        <f t="shared" si="79"/>
        <v>0</v>
      </c>
    </row>
    <row r="1233" spans="1:6" x14ac:dyDescent="0.2">
      <c r="A1233" s="180"/>
      <c r="B1233" s="181"/>
      <c r="C1233" s="235" t="str">
        <f t="shared" si="76"/>
        <v/>
      </c>
      <c r="D1233" s="182">
        <f t="shared" si="77"/>
        <v>0</v>
      </c>
      <c r="E1233" s="182">
        <f t="shared" si="78"/>
        <v>0</v>
      </c>
      <c r="F1233" s="182">
        <f t="shared" si="79"/>
        <v>0</v>
      </c>
    </row>
    <row r="1234" spans="1:6" x14ac:dyDescent="0.2">
      <c r="A1234" s="180"/>
      <c r="B1234" s="181"/>
      <c r="C1234" s="235" t="str">
        <f t="shared" si="76"/>
        <v/>
      </c>
      <c r="D1234" s="182">
        <f t="shared" si="77"/>
        <v>0</v>
      </c>
      <c r="E1234" s="182">
        <f t="shared" si="78"/>
        <v>0</v>
      </c>
      <c r="F1234" s="182">
        <f t="shared" si="79"/>
        <v>0</v>
      </c>
    </row>
    <row r="1235" spans="1:6" x14ac:dyDescent="0.2">
      <c r="A1235" s="180"/>
      <c r="B1235" s="181"/>
      <c r="C1235" s="235" t="str">
        <f t="shared" si="76"/>
        <v/>
      </c>
      <c r="D1235" s="182">
        <f t="shared" si="77"/>
        <v>0</v>
      </c>
      <c r="E1235" s="182">
        <f t="shared" si="78"/>
        <v>0</v>
      </c>
      <c r="F1235" s="182">
        <f t="shared" si="79"/>
        <v>0</v>
      </c>
    </row>
    <row r="1236" spans="1:6" x14ac:dyDescent="0.2">
      <c r="A1236" s="180"/>
      <c r="B1236" s="181"/>
      <c r="C1236" s="235" t="str">
        <f t="shared" si="76"/>
        <v/>
      </c>
      <c r="D1236" s="182">
        <f t="shared" si="77"/>
        <v>0</v>
      </c>
      <c r="E1236" s="182">
        <f t="shared" si="78"/>
        <v>0</v>
      </c>
      <c r="F1236" s="182">
        <f t="shared" si="79"/>
        <v>0</v>
      </c>
    </row>
    <row r="1237" spans="1:6" x14ac:dyDescent="0.2">
      <c r="A1237" s="180"/>
      <c r="B1237" s="181"/>
      <c r="C1237" s="235" t="str">
        <f t="shared" si="76"/>
        <v/>
      </c>
      <c r="D1237" s="182">
        <f t="shared" si="77"/>
        <v>0</v>
      </c>
      <c r="E1237" s="182">
        <f t="shared" si="78"/>
        <v>0</v>
      </c>
      <c r="F1237" s="182">
        <f t="shared" si="79"/>
        <v>0</v>
      </c>
    </row>
    <row r="1238" spans="1:6" x14ac:dyDescent="0.2">
      <c r="A1238" s="180"/>
      <c r="B1238" s="181"/>
      <c r="C1238" s="235" t="str">
        <f t="shared" si="76"/>
        <v/>
      </c>
      <c r="D1238" s="182">
        <f t="shared" si="77"/>
        <v>0</v>
      </c>
      <c r="E1238" s="182">
        <f t="shared" si="78"/>
        <v>0</v>
      </c>
      <c r="F1238" s="182">
        <f t="shared" si="79"/>
        <v>0</v>
      </c>
    </row>
    <row r="1239" spans="1:6" x14ac:dyDescent="0.2">
      <c r="A1239" s="180"/>
      <c r="B1239" s="181"/>
      <c r="C1239" s="235" t="str">
        <f t="shared" si="76"/>
        <v/>
      </c>
      <c r="D1239" s="182">
        <f t="shared" si="77"/>
        <v>0</v>
      </c>
      <c r="E1239" s="182">
        <f t="shared" si="78"/>
        <v>0</v>
      </c>
      <c r="F1239" s="182">
        <f t="shared" si="79"/>
        <v>0</v>
      </c>
    </row>
    <row r="1240" spans="1:6" x14ac:dyDescent="0.2">
      <c r="A1240" s="180"/>
      <c r="B1240" s="181"/>
      <c r="C1240" s="235" t="str">
        <f t="shared" si="76"/>
        <v/>
      </c>
      <c r="D1240" s="182">
        <f t="shared" si="77"/>
        <v>0</v>
      </c>
      <c r="E1240" s="182">
        <f t="shared" si="78"/>
        <v>0</v>
      </c>
      <c r="F1240" s="182">
        <f t="shared" si="79"/>
        <v>0</v>
      </c>
    </row>
    <row r="1241" spans="1:6" x14ac:dyDescent="0.2">
      <c r="A1241" s="180"/>
      <c r="B1241" s="181"/>
      <c r="C1241" s="235" t="str">
        <f t="shared" si="76"/>
        <v/>
      </c>
      <c r="D1241" s="182">
        <f t="shared" si="77"/>
        <v>0</v>
      </c>
      <c r="E1241" s="182">
        <f t="shared" si="78"/>
        <v>0</v>
      </c>
      <c r="F1241" s="182">
        <f t="shared" si="79"/>
        <v>0</v>
      </c>
    </row>
    <row r="1242" spans="1:6" x14ac:dyDescent="0.2">
      <c r="A1242" s="180"/>
      <c r="B1242" s="181"/>
      <c r="C1242" s="235" t="str">
        <f t="shared" si="76"/>
        <v/>
      </c>
      <c r="D1242" s="182">
        <f t="shared" si="77"/>
        <v>0</v>
      </c>
      <c r="E1242" s="182">
        <f t="shared" si="78"/>
        <v>0</v>
      </c>
      <c r="F1242" s="182">
        <f t="shared" si="79"/>
        <v>0</v>
      </c>
    </row>
    <row r="1243" spans="1:6" x14ac:dyDescent="0.2">
      <c r="A1243" s="180"/>
      <c r="B1243" s="181"/>
      <c r="C1243" s="235" t="str">
        <f t="shared" si="76"/>
        <v/>
      </c>
      <c r="D1243" s="182">
        <f t="shared" si="77"/>
        <v>0</v>
      </c>
      <c r="E1243" s="182">
        <f t="shared" si="78"/>
        <v>0</v>
      </c>
      <c r="F1243" s="182">
        <f t="shared" si="79"/>
        <v>0</v>
      </c>
    </row>
    <row r="1244" spans="1:6" x14ac:dyDescent="0.2">
      <c r="A1244" s="180"/>
      <c r="B1244" s="181"/>
      <c r="C1244" s="235" t="str">
        <f t="shared" si="76"/>
        <v/>
      </c>
      <c r="D1244" s="182">
        <f t="shared" si="77"/>
        <v>0</v>
      </c>
      <c r="E1244" s="182">
        <f t="shared" si="78"/>
        <v>0</v>
      </c>
      <c r="F1244" s="182">
        <f t="shared" si="79"/>
        <v>0</v>
      </c>
    </row>
    <row r="1245" spans="1:6" x14ac:dyDescent="0.2">
      <c r="A1245" s="180"/>
      <c r="B1245" s="181"/>
      <c r="C1245" s="235" t="str">
        <f t="shared" si="76"/>
        <v/>
      </c>
      <c r="D1245" s="182">
        <f t="shared" si="77"/>
        <v>0</v>
      </c>
      <c r="E1245" s="182">
        <f t="shared" si="78"/>
        <v>0</v>
      </c>
      <c r="F1245" s="182">
        <f t="shared" si="79"/>
        <v>0</v>
      </c>
    </row>
    <row r="1246" spans="1:6" x14ac:dyDescent="0.2">
      <c r="A1246" s="180"/>
      <c r="B1246" s="181"/>
      <c r="C1246" s="235" t="str">
        <f t="shared" si="76"/>
        <v/>
      </c>
      <c r="D1246" s="182">
        <f t="shared" si="77"/>
        <v>0</v>
      </c>
      <c r="E1246" s="182">
        <f t="shared" si="78"/>
        <v>0</v>
      </c>
      <c r="F1246" s="182">
        <f t="shared" si="79"/>
        <v>0</v>
      </c>
    </row>
    <row r="1247" spans="1:6" x14ac:dyDescent="0.2">
      <c r="A1247" s="180"/>
      <c r="B1247" s="181"/>
      <c r="C1247" s="235" t="str">
        <f t="shared" si="76"/>
        <v/>
      </c>
      <c r="D1247" s="182">
        <f t="shared" si="77"/>
        <v>0</v>
      </c>
      <c r="E1247" s="182">
        <f t="shared" si="78"/>
        <v>0</v>
      </c>
      <c r="F1247" s="182">
        <f t="shared" si="79"/>
        <v>0</v>
      </c>
    </row>
    <row r="1248" spans="1:6" x14ac:dyDescent="0.2">
      <c r="A1248" s="180"/>
      <c r="B1248" s="181"/>
      <c r="C1248" s="235" t="str">
        <f t="shared" si="76"/>
        <v/>
      </c>
      <c r="D1248" s="182">
        <f t="shared" si="77"/>
        <v>0</v>
      </c>
      <c r="E1248" s="182">
        <f t="shared" si="78"/>
        <v>0</v>
      </c>
      <c r="F1248" s="182">
        <f t="shared" si="79"/>
        <v>0</v>
      </c>
    </row>
    <row r="1249" spans="1:6" x14ac:dyDescent="0.2">
      <c r="A1249" s="180"/>
      <c r="B1249" s="181"/>
      <c r="C1249" s="235" t="str">
        <f t="shared" si="76"/>
        <v/>
      </c>
      <c r="D1249" s="182">
        <f t="shared" si="77"/>
        <v>0</v>
      </c>
      <c r="E1249" s="182">
        <f t="shared" si="78"/>
        <v>0</v>
      </c>
      <c r="F1249" s="182">
        <f t="shared" si="79"/>
        <v>0</v>
      </c>
    </row>
    <row r="1250" spans="1:6" x14ac:dyDescent="0.2">
      <c r="A1250" s="180"/>
      <c r="B1250" s="181"/>
      <c r="C1250" s="235" t="str">
        <f t="shared" si="76"/>
        <v/>
      </c>
      <c r="D1250" s="182">
        <f t="shared" si="77"/>
        <v>0</v>
      </c>
      <c r="E1250" s="182">
        <f t="shared" si="78"/>
        <v>0</v>
      </c>
      <c r="F1250" s="182">
        <f t="shared" si="79"/>
        <v>0</v>
      </c>
    </row>
    <row r="1251" spans="1:6" x14ac:dyDescent="0.2">
      <c r="A1251" s="180"/>
      <c r="B1251" s="181"/>
      <c r="C1251" s="235" t="str">
        <f t="shared" si="76"/>
        <v/>
      </c>
      <c r="D1251" s="182">
        <f t="shared" si="77"/>
        <v>0</v>
      </c>
      <c r="E1251" s="182">
        <f t="shared" si="78"/>
        <v>0</v>
      </c>
      <c r="F1251" s="182">
        <f t="shared" si="79"/>
        <v>0</v>
      </c>
    </row>
    <row r="1252" spans="1:6" x14ac:dyDescent="0.2">
      <c r="A1252" s="180"/>
      <c r="B1252" s="181"/>
      <c r="C1252" s="235" t="str">
        <f t="shared" si="76"/>
        <v/>
      </c>
      <c r="D1252" s="182">
        <f t="shared" si="77"/>
        <v>0</v>
      </c>
      <c r="E1252" s="182">
        <f t="shared" si="78"/>
        <v>0</v>
      </c>
      <c r="F1252" s="182">
        <f t="shared" si="79"/>
        <v>0</v>
      </c>
    </row>
    <row r="1253" spans="1:6" x14ac:dyDescent="0.2">
      <c r="A1253" s="180"/>
      <c r="B1253" s="181"/>
      <c r="C1253" s="235" t="str">
        <f t="shared" si="76"/>
        <v/>
      </c>
      <c r="D1253" s="182">
        <f t="shared" si="77"/>
        <v>0</v>
      </c>
      <c r="E1253" s="182">
        <f t="shared" si="78"/>
        <v>0</v>
      </c>
      <c r="F1253" s="182">
        <f t="shared" si="79"/>
        <v>0</v>
      </c>
    </row>
    <row r="1254" spans="1:6" x14ac:dyDescent="0.2">
      <c r="A1254" s="180"/>
      <c r="B1254" s="181"/>
      <c r="C1254" s="235" t="str">
        <f t="shared" si="76"/>
        <v/>
      </c>
      <c r="D1254" s="182">
        <f t="shared" si="77"/>
        <v>0</v>
      </c>
      <c r="E1254" s="182">
        <f t="shared" si="78"/>
        <v>0</v>
      </c>
      <c r="F1254" s="182">
        <f t="shared" si="79"/>
        <v>0</v>
      </c>
    </row>
    <row r="1255" spans="1:6" x14ac:dyDescent="0.2">
      <c r="A1255" s="180"/>
      <c r="B1255" s="181"/>
      <c r="C1255" s="235" t="str">
        <f t="shared" si="76"/>
        <v/>
      </c>
      <c r="D1255" s="182">
        <f t="shared" si="77"/>
        <v>0</v>
      </c>
      <c r="E1255" s="182">
        <f t="shared" si="78"/>
        <v>0</v>
      </c>
      <c r="F1255" s="182">
        <f t="shared" si="79"/>
        <v>0</v>
      </c>
    </row>
    <row r="1256" spans="1:6" x14ac:dyDescent="0.2">
      <c r="A1256" s="180"/>
      <c r="B1256" s="181"/>
      <c r="C1256" s="235" t="str">
        <f t="shared" si="76"/>
        <v/>
      </c>
      <c r="D1256" s="182">
        <f t="shared" si="77"/>
        <v>0</v>
      </c>
      <c r="E1256" s="182">
        <f t="shared" si="78"/>
        <v>0</v>
      </c>
      <c r="F1256" s="182">
        <f t="shared" si="79"/>
        <v>0</v>
      </c>
    </row>
    <row r="1257" spans="1:6" x14ac:dyDescent="0.2">
      <c r="A1257" s="180"/>
      <c r="B1257" s="181"/>
      <c r="C1257" s="235" t="str">
        <f t="shared" si="76"/>
        <v/>
      </c>
      <c r="D1257" s="182">
        <f t="shared" si="77"/>
        <v>0</v>
      </c>
      <c r="E1257" s="182">
        <f t="shared" si="78"/>
        <v>0</v>
      </c>
      <c r="F1257" s="182">
        <f t="shared" si="79"/>
        <v>0</v>
      </c>
    </row>
    <row r="1258" spans="1:6" x14ac:dyDescent="0.2">
      <c r="A1258" s="180"/>
      <c r="B1258" s="181"/>
      <c r="C1258" s="235" t="str">
        <f t="shared" si="76"/>
        <v/>
      </c>
      <c r="D1258" s="182">
        <f t="shared" si="77"/>
        <v>0</v>
      </c>
      <c r="E1258" s="182">
        <f t="shared" si="78"/>
        <v>0</v>
      </c>
      <c r="F1258" s="182">
        <f t="shared" si="79"/>
        <v>0</v>
      </c>
    </row>
    <row r="1259" spans="1:6" x14ac:dyDescent="0.2">
      <c r="A1259" s="180"/>
      <c r="B1259" s="181"/>
      <c r="C1259" s="235" t="str">
        <f t="shared" si="76"/>
        <v/>
      </c>
      <c r="D1259" s="182">
        <f t="shared" si="77"/>
        <v>0</v>
      </c>
      <c r="E1259" s="182">
        <f t="shared" si="78"/>
        <v>0</v>
      </c>
      <c r="F1259" s="182">
        <f t="shared" si="79"/>
        <v>0</v>
      </c>
    </row>
    <row r="1260" spans="1:6" x14ac:dyDescent="0.2">
      <c r="A1260" s="180"/>
      <c r="B1260" s="181"/>
      <c r="C1260" s="235" t="str">
        <f t="shared" si="76"/>
        <v/>
      </c>
      <c r="D1260" s="182">
        <f t="shared" si="77"/>
        <v>0</v>
      </c>
      <c r="E1260" s="182">
        <f t="shared" si="78"/>
        <v>0</v>
      </c>
      <c r="F1260" s="182">
        <f t="shared" si="79"/>
        <v>0</v>
      </c>
    </row>
    <row r="1261" spans="1:6" x14ac:dyDescent="0.2">
      <c r="A1261" s="180"/>
      <c r="B1261" s="181"/>
      <c r="C1261" s="235" t="str">
        <f t="shared" si="76"/>
        <v/>
      </c>
      <c r="D1261" s="182">
        <f t="shared" si="77"/>
        <v>0</v>
      </c>
      <c r="E1261" s="182">
        <f t="shared" si="78"/>
        <v>0</v>
      </c>
      <c r="F1261" s="182">
        <f t="shared" si="79"/>
        <v>0</v>
      </c>
    </row>
    <row r="1262" spans="1:6" x14ac:dyDescent="0.2">
      <c r="A1262" s="180"/>
      <c r="B1262" s="181"/>
      <c r="C1262" s="235" t="str">
        <f t="shared" si="76"/>
        <v/>
      </c>
      <c r="D1262" s="182">
        <f t="shared" si="77"/>
        <v>0</v>
      </c>
      <c r="E1262" s="182">
        <f t="shared" si="78"/>
        <v>0</v>
      </c>
      <c r="F1262" s="182">
        <f t="shared" si="79"/>
        <v>0</v>
      </c>
    </row>
    <row r="1263" spans="1:6" x14ac:dyDescent="0.2">
      <c r="A1263" s="180"/>
      <c r="B1263" s="181"/>
      <c r="C1263" s="235" t="str">
        <f t="shared" si="76"/>
        <v/>
      </c>
      <c r="D1263" s="182">
        <f t="shared" si="77"/>
        <v>0</v>
      </c>
      <c r="E1263" s="182">
        <f t="shared" si="78"/>
        <v>0</v>
      </c>
      <c r="F1263" s="182">
        <f t="shared" si="79"/>
        <v>0</v>
      </c>
    </row>
    <row r="1264" spans="1:6" x14ac:dyDescent="0.2">
      <c r="A1264" s="180"/>
      <c r="B1264" s="181"/>
      <c r="C1264" s="235" t="str">
        <f t="shared" si="76"/>
        <v/>
      </c>
      <c r="D1264" s="182">
        <f t="shared" si="77"/>
        <v>0</v>
      </c>
      <c r="E1264" s="182">
        <f t="shared" si="78"/>
        <v>0</v>
      </c>
      <c r="F1264" s="182">
        <f t="shared" si="79"/>
        <v>0</v>
      </c>
    </row>
    <row r="1265" spans="1:6" x14ac:dyDescent="0.2">
      <c r="A1265" s="180"/>
      <c r="B1265" s="181"/>
      <c r="C1265" s="235" t="str">
        <f t="shared" si="76"/>
        <v/>
      </c>
      <c r="D1265" s="182">
        <f t="shared" si="77"/>
        <v>0</v>
      </c>
      <c r="E1265" s="182">
        <f t="shared" si="78"/>
        <v>0</v>
      </c>
      <c r="F1265" s="182">
        <f t="shared" si="79"/>
        <v>0</v>
      </c>
    </row>
    <row r="1266" spans="1:6" x14ac:dyDescent="0.2">
      <c r="A1266" s="180"/>
      <c r="B1266" s="181"/>
      <c r="C1266" s="235" t="str">
        <f t="shared" si="76"/>
        <v/>
      </c>
      <c r="D1266" s="182">
        <f t="shared" si="77"/>
        <v>0</v>
      </c>
      <c r="E1266" s="182">
        <f t="shared" si="78"/>
        <v>0</v>
      </c>
      <c r="F1266" s="182">
        <f t="shared" si="79"/>
        <v>0</v>
      </c>
    </row>
    <row r="1267" spans="1:6" x14ac:dyDescent="0.2">
      <c r="A1267" s="180"/>
      <c r="B1267" s="181"/>
      <c r="C1267" s="235" t="str">
        <f t="shared" si="76"/>
        <v/>
      </c>
      <c r="D1267" s="182">
        <f t="shared" si="77"/>
        <v>0</v>
      </c>
      <c r="E1267" s="182">
        <f t="shared" si="78"/>
        <v>0</v>
      </c>
      <c r="F1267" s="182">
        <f t="shared" si="79"/>
        <v>0</v>
      </c>
    </row>
    <row r="1268" spans="1:6" x14ac:dyDescent="0.2">
      <c r="A1268" s="180"/>
      <c r="B1268" s="181"/>
      <c r="C1268" s="235" t="str">
        <f t="shared" si="76"/>
        <v/>
      </c>
      <c r="D1268" s="182">
        <f t="shared" si="77"/>
        <v>0</v>
      </c>
      <c r="E1268" s="182">
        <f t="shared" si="78"/>
        <v>0</v>
      </c>
      <c r="F1268" s="182">
        <f t="shared" si="79"/>
        <v>0</v>
      </c>
    </row>
    <row r="1269" spans="1:6" x14ac:dyDescent="0.2">
      <c r="A1269" s="180"/>
      <c r="B1269" s="181"/>
      <c r="C1269" s="235" t="str">
        <f t="shared" si="76"/>
        <v/>
      </c>
      <c r="D1269" s="182">
        <f t="shared" si="77"/>
        <v>0</v>
      </c>
      <c r="E1269" s="182">
        <f t="shared" si="78"/>
        <v>0</v>
      </c>
      <c r="F1269" s="182">
        <f t="shared" si="79"/>
        <v>0</v>
      </c>
    </row>
    <row r="1270" spans="1:6" x14ac:dyDescent="0.2">
      <c r="A1270" s="180"/>
      <c r="B1270" s="181"/>
      <c r="C1270" s="235" t="str">
        <f t="shared" si="76"/>
        <v/>
      </c>
      <c r="D1270" s="182">
        <f t="shared" si="77"/>
        <v>0</v>
      </c>
      <c r="E1270" s="182">
        <f t="shared" si="78"/>
        <v>0</v>
      </c>
      <c r="F1270" s="182">
        <f t="shared" si="79"/>
        <v>0</v>
      </c>
    </row>
    <row r="1271" spans="1:6" x14ac:dyDescent="0.2">
      <c r="A1271" s="180"/>
      <c r="B1271" s="181"/>
      <c r="C1271" s="235" t="str">
        <f t="shared" si="76"/>
        <v/>
      </c>
      <c r="D1271" s="182">
        <f t="shared" si="77"/>
        <v>0</v>
      </c>
      <c r="E1271" s="182">
        <f t="shared" si="78"/>
        <v>0</v>
      </c>
      <c r="F1271" s="182">
        <f t="shared" si="79"/>
        <v>0</v>
      </c>
    </row>
    <row r="1272" spans="1:6" x14ac:dyDescent="0.2">
      <c r="A1272" s="180"/>
      <c r="B1272" s="181"/>
      <c r="C1272" s="235" t="str">
        <f t="shared" si="76"/>
        <v/>
      </c>
      <c r="D1272" s="182">
        <f t="shared" si="77"/>
        <v>0</v>
      </c>
      <c r="E1272" s="182">
        <f t="shared" si="78"/>
        <v>0</v>
      </c>
      <c r="F1272" s="182">
        <f t="shared" si="79"/>
        <v>0</v>
      </c>
    </row>
    <row r="1273" spans="1:6" x14ac:dyDescent="0.2">
      <c r="A1273" s="180"/>
      <c r="B1273" s="181"/>
      <c r="C1273" s="235" t="str">
        <f t="shared" si="76"/>
        <v/>
      </c>
      <c r="D1273" s="182">
        <f t="shared" si="77"/>
        <v>0</v>
      </c>
      <c r="E1273" s="182">
        <f t="shared" si="78"/>
        <v>0</v>
      </c>
      <c r="F1273" s="182">
        <f t="shared" si="79"/>
        <v>0</v>
      </c>
    </row>
    <row r="1274" spans="1:6" x14ac:dyDescent="0.2">
      <c r="A1274" s="180"/>
      <c r="B1274" s="181"/>
      <c r="C1274" s="235" t="str">
        <f t="shared" si="76"/>
        <v/>
      </c>
      <c r="D1274" s="182">
        <f t="shared" si="77"/>
        <v>0</v>
      </c>
      <c r="E1274" s="182">
        <f t="shared" si="78"/>
        <v>0</v>
      </c>
      <c r="F1274" s="182">
        <f t="shared" si="79"/>
        <v>0</v>
      </c>
    </row>
    <row r="1275" spans="1:6" x14ac:dyDescent="0.2">
      <c r="A1275" s="180"/>
      <c r="B1275" s="181"/>
      <c r="C1275" s="235" t="str">
        <f t="shared" si="76"/>
        <v/>
      </c>
      <c r="D1275" s="182">
        <f t="shared" si="77"/>
        <v>0</v>
      </c>
      <c r="E1275" s="182">
        <f t="shared" si="78"/>
        <v>0</v>
      </c>
      <c r="F1275" s="182">
        <f t="shared" si="79"/>
        <v>0</v>
      </c>
    </row>
    <row r="1276" spans="1:6" x14ac:dyDescent="0.2">
      <c r="A1276" s="180"/>
      <c r="B1276" s="181"/>
      <c r="C1276" s="235" t="str">
        <f t="shared" si="76"/>
        <v/>
      </c>
      <c r="D1276" s="182">
        <f t="shared" si="77"/>
        <v>0</v>
      </c>
      <c r="E1276" s="182">
        <f t="shared" si="78"/>
        <v>0</v>
      </c>
      <c r="F1276" s="182">
        <f t="shared" si="79"/>
        <v>0</v>
      </c>
    </row>
    <row r="1277" spans="1:6" x14ac:dyDescent="0.2">
      <c r="A1277" s="180"/>
      <c r="B1277" s="181"/>
      <c r="C1277" s="235" t="str">
        <f t="shared" si="76"/>
        <v/>
      </c>
      <c r="D1277" s="182">
        <f t="shared" si="77"/>
        <v>0</v>
      </c>
      <c r="E1277" s="182">
        <f t="shared" si="78"/>
        <v>0</v>
      </c>
      <c r="F1277" s="182">
        <f t="shared" si="79"/>
        <v>0</v>
      </c>
    </row>
    <row r="1278" spans="1:6" x14ac:dyDescent="0.2">
      <c r="A1278" s="180"/>
      <c r="B1278" s="181"/>
      <c r="C1278" s="235" t="str">
        <f t="shared" si="76"/>
        <v/>
      </c>
      <c r="D1278" s="182">
        <f t="shared" si="77"/>
        <v>0</v>
      </c>
      <c r="E1278" s="182">
        <f t="shared" si="78"/>
        <v>0</v>
      </c>
      <c r="F1278" s="182">
        <f t="shared" si="79"/>
        <v>0</v>
      </c>
    </row>
    <row r="1279" spans="1:6" x14ac:dyDescent="0.2">
      <c r="A1279" s="180"/>
      <c r="B1279" s="181"/>
      <c r="C1279" s="235" t="str">
        <f t="shared" si="76"/>
        <v/>
      </c>
      <c r="D1279" s="182">
        <f t="shared" si="77"/>
        <v>0</v>
      </c>
      <c r="E1279" s="182">
        <f t="shared" si="78"/>
        <v>0</v>
      </c>
      <c r="F1279" s="182">
        <f t="shared" si="79"/>
        <v>0</v>
      </c>
    </row>
    <row r="1280" spans="1:6" x14ac:dyDescent="0.2">
      <c r="A1280" s="180"/>
      <c r="B1280" s="181"/>
      <c r="C1280" s="235" t="str">
        <f t="shared" si="76"/>
        <v/>
      </c>
      <c r="D1280" s="182">
        <f t="shared" si="77"/>
        <v>0</v>
      </c>
      <c r="E1280" s="182">
        <f t="shared" si="78"/>
        <v>0</v>
      </c>
      <c r="F1280" s="182">
        <f t="shared" si="79"/>
        <v>0</v>
      </c>
    </row>
    <row r="1281" spans="1:6" x14ac:dyDescent="0.2">
      <c r="A1281" s="180"/>
      <c r="B1281" s="181"/>
      <c r="C1281" s="235" t="str">
        <f t="shared" si="76"/>
        <v/>
      </c>
      <c r="D1281" s="182">
        <f t="shared" si="77"/>
        <v>0</v>
      </c>
      <c r="E1281" s="182">
        <f t="shared" si="78"/>
        <v>0</v>
      </c>
      <c r="F1281" s="182">
        <f t="shared" si="79"/>
        <v>0</v>
      </c>
    </row>
    <row r="1282" spans="1:6" x14ac:dyDescent="0.2">
      <c r="A1282" s="180"/>
      <c r="B1282" s="181"/>
      <c r="C1282" s="235" t="str">
        <f t="shared" si="76"/>
        <v/>
      </c>
      <c r="D1282" s="182">
        <f t="shared" si="77"/>
        <v>0</v>
      </c>
      <c r="E1282" s="182">
        <f t="shared" si="78"/>
        <v>0</v>
      </c>
      <c r="F1282" s="182">
        <f t="shared" si="79"/>
        <v>0</v>
      </c>
    </row>
    <row r="1283" spans="1:6" x14ac:dyDescent="0.2">
      <c r="A1283" s="180"/>
      <c r="B1283" s="181"/>
      <c r="C1283" s="235" t="str">
        <f t="shared" si="76"/>
        <v/>
      </c>
      <c r="D1283" s="182">
        <f t="shared" si="77"/>
        <v>0</v>
      </c>
      <c r="E1283" s="182">
        <f t="shared" si="78"/>
        <v>0</v>
      </c>
      <c r="F1283" s="182">
        <f t="shared" si="79"/>
        <v>0</v>
      </c>
    </row>
    <row r="1284" spans="1:6" x14ac:dyDescent="0.2">
      <c r="A1284" s="180"/>
      <c r="B1284" s="181"/>
      <c r="C1284" s="235" t="str">
        <f t="shared" si="76"/>
        <v/>
      </c>
      <c r="D1284" s="182">
        <f t="shared" si="77"/>
        <v>0</v>
      </c>
      <c r="E1284" s="182">
        <f t="shared" si="78"/>
        <v>0</v>
      </c>
      <c r="F1284" s="182">
        <f t="shared" si="79"/>
        <v>0</v>
      </c>
    </row>
    <row r="1285" spans="1:6" x14ac:dyDescent="0.2">
      <c r="A1285" s="180"/>
      <c r="B1285" s="181"/>
      <c r="C1285" s="235" t="str">
        <f t="shared" si="76"/>
        <v/>
      </c>
      <c r="D1285" s="182">
        <f t="shared" si="77"/>
        <v>0</v>
      </c>
      <c r="E1285" s="182">
        <f t="shared" si="78"/>
        <v>0</v>
      </c>
      <c r="F1285" s="182">
        <f t="shared" si="79"/>
        <v>0</v>
      </c>
    </row>
    <row r="1286" spans="1:6" x14ac:dyDescent="0.2">
      <c r="A1286" s="180"/>
      <c r="B1286" s="181"/>
      <c r="C1286" s="235" t="str">
        <f t="shared" si="76"/>
        <v/>
      </c>
      <c r="D1286" s="182">
        <f t="shared" si="77"/>
        <v>0</v>
      </c>
      <c r="E1286" s="182">
        <f t="shared" si="78"/>
        <v>0</v>
      </c>
      <c r="F1286" s="182">
        <f t="shared" si="79"/>
        <v>0</v>
      </c>
    </row>
    <row r="1287" spans="1:6" x14ac:dyDescent="0.2">
      <c r="A1287" s="180"/>
      <c r="B1287" s="181"/>
      <c r="C1287" s="235" t="str">
        <f t="shared" si="76"/>
        <v/>
      </c>
      <c r="D1287" s="182">
        <f t="shared" si="77"/>
        <v>0</v>
      </c>
      <c r="E1287" s="182">
        <f t="shared" si="78"/>
        <v>0</v>
      </c>
      <c r="F1287" s="182">
        <f t="shared" si="79"/>
        <v>0</v>
      </c>
    </row>
    <row r="1288" spans="1:6" x14ac:dyDescent="0.2">
      <c r="A1288" s="180"/>
      <c r="B1288" s="181"/>
      <c r="C1288" s="235" t="str">
        <f t="shared" ref="C1288:C1306" si="80">IF(F1288=1," District,","")&amp;IF(OR(D1288=1,E1288=1)," Line Incomplete","")</f>
        <v/>
      </c>
      <c r="D1288" s="182">
        <f t="shared" ref="D1288:D1306" si="81">IF(A1288="",0,IF(OR(B1288=""),1,0))</f>
        <v>0</v>
      </c>
      <c r="E1288" s="182">
        <f t="shared" ref="E1288:E1306" si="82">IF(B1288="",0,IF(OR(A1288=""),1,0))</f>
        <v>0</v>
      </c>
      <c r="F1288" s="182">
        <f t="shared" ref="F1288:F1306" si="83">IF(B1288="",0,IF(ISNA((MATCH(B1288,H:H,0))),1,0))</f>
        <v>0</v>
      </c>
    </row>
    <row r="1289" spans="1:6" x14ac:dyDescent="0.2">
      <c r="A1289" s="180"/>
      <c r="B1289" s="181"/>
      <c r="C1289" s="235" t="str">
        <f t="shared" si="80"/>
        <v/>
      </c>
      <c r="D1289" s="182">
        <f t="shared" si="81"/>
        <v>0</v>
      </c>
      <c r="E1289" s="182">
        <f t="shared" si="82"/>
        <v>0</v>
      </c>
      <c r="F1289" s="182">
        <f t="shared" si="83"/>
        <v>0</v>
      </c>
    </row>
    <row r="1290" spans="1:6" x14ac:dyDescent="0.2">
      <c r="A1290" s="180"/>
      <c r="B1290" s="181"/>
      <c r="C1290" s="235" t="str">
        <f t="shared" si="80"/>
        <v/>
      </c>
      <c r="D1290" s="182">
        <f t="shared" si="81"/>
        <v>0</v>
      </c>
      <c r="E1290" s="182">
        <f t="shared" si="82"/>
        <v>0</v>
      </c>
      <c r="F1290" s="182">
        <f t="shared" si="83"/>
        <v>0</v>
      </c>
    </row>
    <row r="1291" spans="1:6" x14ac:dyDescent="0.2">
      <c r="A1291" s="180"/>
      <c r="B1291" s="181"/>
      <c r="C1291" s="235" t="str">
        <f t="shared" si="80"/>
        <v/>
      </c>
      <c r="D1291" s="182">
        <f t="shared" si="81"/>
        <v>0</v>
      </c>
      <c r="E1291" s="182">
        <f t="shared" si="82"/>
        <v>0</v>
      </c>
      <c r="F1291" s="182">
        <f t="shared" si="83"/>
        <v>0</v>
      </c>
    </row>
    <row r="1292" spans="1:6" x14ac:dyDescent="0.2">
      <c r="A1292" s="180"/>
      <c r="B1292" s="181"/>
      <c r="C1292" s="235" t="str">
        <f t="shared" si="80"/>
        <v/>
      </c>
      <c r="D1292" s="182">
        <f t="shared" si="81"/>
        <v>0</v>
      </c>
      <c r="E1292" s="182">
        <f t="shared" si="82"/>
        <v>0</v>
      </c>
      <c r="F1292" s="182">
        <f t="shared" si="83"/>
        <v>0</v>
      </c>
    </row>
    <row r="1293" spans="1:6" x14ac:dyDescent="0.2">
      <c r="A1293" s="180"/>
      <c r="B1293" s="181"/>
      <c r="C1293" s="235" t="str">
        <f t="shared" si="80"/>
        <v/>
      </c>
      <c r="D1293" s="182">
        <f t="shared" si="81"/>
        <v>0</v>
      </c>
      <c r="E1293" s="182">
        <f t="shared" si="82"/>
        <v>0</v>
      </c>
      <c r="F1293" s="182">
        <f t="shared" si="83"/>
        <v>0</v>
      </c>
    </row>
    <row r="1294" spans="1:6" x14ac:dyDescent="0.2">
      <c r="A1294" s="180"/>
      <c r="B1294" s="181"/>
      <c r="C1294" s="235" t="str">
        <f t="shared" si="80"/>
        <v/>
      </c>
      <c r="D1294" s="182">
        <f t="shared" si="81"/>
        <v>0</v>
      </c>
      <c r="E1294" s="182">
        <f t="shared" si="82"/>
        <v>0</v>
      </c>
      <c r="F1294" s="182">
        <f t="shared" si="83"/>
        <v>0</v>
      </c>
    </row>
    <row r="1295" spans="1:6" x14ac:dyDescent="0.2">
      <c r="A1295" s="180"/>
      <c r="B1295" s="181"/>
      <c r="C1295" s="235" t="str">
        <f t="shared" si="80"/>
        <v/>
      </c>
      <c r="D1295" s="182">
        <f t="shared" si="81"/>
        <v>0</v>
      </c>
      <c r="E1295" s="182">
        <f t="shared" si="82"/>
        <v>0</v>
      </c>
      <c r="F1295" s="182">
        <f t="shared" si="83"/>
        <v>0</v>
      </c>
    </row>
    <row r="1296" spans="1:6" x14ac:dyDescent="0.2">
      <c r="A1296" s="180"/>
      <c r="B1296" s="181"/>
      <c r="C1296" s="235" t="str">
        <f t="shared" si="80"/>
        <v/>
      </c>
      <c r="D1296" s="182">
        <f t="shared" si="81"/>
        <v>0</v>
      </c>
      <c r="E1296" s="182">
        <f t="shared" si="82"/>
        <v>0</v>
      </c>
      <c r="F1296" s="182">
        <f t="shared" si="83"/>
        <v>0</v>
      </c>
    </row>
    <row r="1297" spans="1:7" x14ac:dyDescent="0.2">
      <c r="A1297" s="180"/>
      <c r="B1297" s="181"/>
      <c r="C1297" s="235" t="str">
        <f t="shared" si="80"/>
        <v/>
      </c>
      <c r="D1297" s="182">
        <f t="shared" si="81"/>
        <v>0</v>
      </c>
      <c r="E1297" s="182">
        <f t="shared" si="82"/>
        <v>0</v>
      </c>
      <c r="F1297" s="182">
        <f t="shared" si="83"/>
        <v>0</v>
      </c>
    </row>
    <row r="1298" spans="1:7" x14ac:dyDescent="0.2">
      <c r="A1298" s="180"/>
      <c r="B1298" s="181"/>
      <c r="C1298" s="235" t="str">
        <f t="shared" si="80"/>
        <v/>
      </c>
      <c r="D1298" s="182">
        <f t="shared" si="81"/>
        <v>0</v>
      </c>
      <c r="E1298" s="182">
        <f t="shared" si="82"/>
        <v>0</v>
      </c>
      <c r="F1298" s="182">
        <f t="shared" si="83"/>
        <v>0</v>
      </c>
    </row>
    <row r="1299" spans="1:7" x14ac:dyDescent="0.2">
      <c r="A1299" s="180"/>
      <c r="B1299" s="181"/>
      <c r="C1299" s="235" t="str">
        <f t="shared" si="80"/>
        <v/>
      </c>
      <c r="D1299" s="182">
        <f t="shared" si="81"/>
        <v>0</v>
      </c>
      <c r="E1299" s="182">
        <f t="shared" si="82"/>
        <v>0</v>
      </c>
      <c r="F1299" s="182">
        <f t="shared" si="83"/>
        <v>0</v>
      </c>
    </row>
    <row r="1300" spans="1:7" x14ac:dyDescent="0.2">
      <c r="A1300" s="180"/>
      <c r="B1300" s="181"/>
      <c r="C1300" s="235" t="str">
        <f t="shared" si="80"/>
        <v/>
      </c>
      <c r="D1300" s="182">
        <f t="shared" si="81"/>
        <v>0</v>
      </c>
      <c r="E1300" s="182">
        <f t="shared" si="82"/>
        <v>0</v>
      </c>
      <c r="F1300" s="182">
        <f t="shared" si="83"/>
        <v>0</v>
      </c>
    </row>
    <row r="1301" spans="1:7" x14ac:dyDescent="0.2">
      <c r="A1301" s="180"/>
      <c r="B1301" s="181"/>
      <c r="C1301" s="235" t="str">
        <f t="shared" si="80"/>
        <v/>
      </c>
      <c r="D1301" s="182">
        <f t="shared" si="81"/>
        <v>0</v>
      </c>
      <c r="E1301" s="182">
        <f t="shared" si="82"/>
        <v>0</v>
      </c>
      <c r="F1301" s="182">
        <f t="shared" si="83"/>
        <v>0</v>
      </c>
    </row>
    <row r="1302" spans="1:7" x14ac:dyDescent="0.2">
      <c r="A1302" s="180"/>
      <c r="B1302" s="181"/>
      <c r="C1302" s="235" t="str">
        <f t="shared" si="80"/>
        <v/>
      </c>
      <c r="D1302" s="182">
        <f t="shared" si="81"/>
        <v>0</v>
      </c>
      <c r="E1302" s="182">
        <f t="shared" si="82"/>
        <v>0</v>
      </c>
      <c r="F1302" s="182">
        <f t="shared" si="83"/>
        <v>0</v>
      </c>
    </row>
    <row r="1303" spans="1:7" x14ac:dyDescent="0.2">
      <c r="A1303" s="180"/>
      <c r="B1303" s="181"/>
      <c r="C1303" s="235" t="str">
        <f t="shared" si="80"/>
        <v/>
      </c>
      <c r="D1303" s="182">
        <f t="shared" si="81"/>
        <v>0</v>
      </c>
      <c r="E1303" s="182">
        <f t="shared" si="82"/>
        <v>0</v>
      </c>
      <c r="F1303" s="182">
        <f t="shared" si="83"/>
        <v>0</v>
      </c>
    </row>
    <row r="1304" spans="1:7" x14ac:dyDescent="0.2">
      <c r="A1304" s="180"/>
      <c r="B1304" s="181"/>
      <c r="C1304" s="235" t="str">
        <f t="shared" si="80"/>
        <v/>
      </c>
      <c r="D1304" s="182">
        <f t="shared" si="81"/>
        <v>0</v>
      </c>
      <c r="E1304" s="182">
        <f t="shared" si="82"/>
        <v>0</v>
      </c>
      <c r="F1304" s="182">
        <f t="shared" si="83"/>
        <v>0</v>
      </c>
    </row>
    <row r="1305" spans="1:7" x14ac:dyDescent="0.2">
      <c r="A1305" s="180"/>
      <c r="B1305" s="181"/>
      <c r="C1305" s="235" t="str">
        <f t="shared" si="80"/>
        <v/>
      </c>
      <c r="D1305" s="182">
        <f t="shared" si="81"/>
        <v>0</v>
      </c>
      <c r="E1305" s="182">
        <f t="shared" si="82"/>
        <v>0</v>
      </c>
      <c r="F1305" s="182">
        <f t="shared" si="83"/>
        <v>0</v>
      </c>
    </row>
    <row r="1306" spans="1:7" x14ac:dyDescent="0.2">
      <c r="A1306" s="180"/>
      <c r="B1306" s="181"/>
      <c r="C1306" s="235" t="str">
        <f t="shared" si="80"/>
        <v/>
      </c>
      <c r="D1306" s="182">
        <f t="shared" si="81"/>
        <v>0</v>
      </c>
      <c r="E1306" s="182">
        <f t="shared" si="82"/>
        <v>0</v>
      </c>
      <c r="F1306" s="182">
        <f t="shared" si="83"/>
        <v>0</v>
      </c>
    </row>
    <row r="1307" spans="1:7" x14ac:dyDescent="0.2">
      <c r="D1307" s="182">
        <f t="shared" ref="D1307:F1307" si="84">SUM(D7:D1306)</f>
        <v>0</v>
      </c>
      <c r="E1307" s="182">
        <f t="shared" si="84"/>
        <v>0</v>
      </c>
      <c r="F1307" s="182">
        <f t="shared" si="84"/>
        <v>0</v>
      </c>
      <c r="G1307" s="122" t="s">
        <v>522</v>
      </c>
    </row>
  </sheetData>
  <sheetProtection algorithmName="SHA-512" hashValue="B5HbDYVBtYYqGcqVNZpYOVTcFeFnuyyJzfiJYwc0mxYaX+QbTDrWe4kCz3um2lbq77iq2jzWnxRfSLeXmg3EeQ==" saltValue="x6ixAeCs8ysBjAeR7dXqUg==" spinCount="100000" sheet="1" objects="1" scenarios="1"/>
  <mergeCells count="3">
    <mergeCell ref="A4:B4"/>
    <mergeCell ref="A1:C1"/>
    <mergeCell ref="A2:C2"/>
  </mergeCells>
  <dataValidations count="1">
    <dataValidation type="list" allowBlank="1" showInputMessage="1" showErrorMessage="1" sqref="B7:B1306">
      <formula1>$H$6:$H$426</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09"/>
  <sheetViews>
    <sheetView showGridLines="0" zoomScaleNormal="100" workbookViewId="0">
      <selection activeCell="N9" sqref="N9"/>
    </sheetView>
  </sheetViews>
  <sheetFormatPr defaultColWidth="9.140625" defaultRowHeight="12" x14ac:dyDescent="0.2"/>
  <cols>
    <col min="1" max="1" width="4.5703125" style="122" customWidth="1"/>
    <col min="2" max="3" width="22.28515625" style="131" customWidth="1"/>
    <col min="4" max="4" width="10" style="130" customWidth="1"/>
    <col min="5" max="12" width="7.7109375" style="130" customWidth="1"/>
    <col min="13" max="13" width="27.42578125" style="133" customWidth="1"/>
    <col min="14" max="14" width="12.5703125" style="133" customWidth="1"/>
    <col min="15" max="15" width="9.140625" style="130"/>
    <col min="16" max="16384" width="9.140625" style="134"/>
  </cols>
  <sheetData>
    <row r="1" spans="1:16" s="122" customFormat="1" ht="14.45" customHeight="1" x14ac:dyDescent="0.2">
      <c r="A1" s="364" t="str">
        <f>IF(ISBLANK(Cover!A5),"Please Enter School Name on Cover Page",(Cover!A5))</f>
        <v>Please Enter School Name on Cover Page</v>
      </c>
      <c r="B1" s="364"/>
      <c r="C1" s="364"/>
      <c r="D1" s="364"/>
      <c r="E1" s="364"/>
      <c r="F1" s="364"/>
      <c r="G1" s="364"/>
      <c r="H1" s="364"/>
      <c r="I1" s="364"/>
      <c r="J1" s="364"/>
      <c r="K1" s="364"/>
      <c r="L1" s="364"/>
      <c r="M1" s="364"/>
      <c r="N1" s="364"/>
      <c r="O1" s="154"/>
    </row>
    <row r="2" spans="1:16" s="122" customFormat="1" ht="13.15" customHeight="1" thickBot="1" x14ac:dyDescent="0.25">
      <c r="A2" s="386" t="s">
        <v>532</v>
      </c>
      <c r="B2" s="386"/>
      <c r="C2" s="386"/>
      <c r="D2" s="386"/>
      <c r="E2" s="386"/>
      <c r="F2" s="386"/>
      <c r="G2" s="386"/>
      <c r="H2" s="386"/>
      <c r="I2" s="386"/>
      <c r="J2" s="386"/>
      <c r="K2" s="386"/>
      <c r="L2" s="386"/>
      <c r="M2" s="386"/>
      <c r="N2" s="386"/>
      <c r="O2" s="154"/>
    </row>
    <row r="3" spans="1:16" ht="13.9" customHeight="1" thickTop="1" x14ac:dyDescent="0.2">
      <c r="A3" s="146"/>
      <c r="B3" s="151"/>
      <c r="C3" s="151"/>
      <c r="D3" s="372" t="s">
        <v>85</v>
      </c>
      <c r="E3" s="372"/>
      <c r="F3" s="372"/>
      <c r="G3" s="372"/>
      <c r="H3" s="372"/>
      <c r="I3" s="372"/>
      <c r="J3" s="372"/>
      <c r="K3" s="372"/>
      <c r="L3" s="151"/>
      <c r="M3" s="151"/>
      <c r="N3" s="151"/>
    </row>
    <row r="4" spans="1:16" s="122" customFormat="1" ht="60" customHeight="1" thickBot="1" x14ac:dyDescent="0.25">
      <c r="A4" s="385" t="s">
        <v>548</v>
      </c>
      <c r="B4" s="385"/>
      <c r="C4" s="385"/>
      <c r="D4" s="385"/>
      <c r="E4" s="385"/>
      <c r="F4" s="385"/>
      <c r="G4" s="385"/>
      <c r="H4" s="385"/>
      <c r="I4" s="385"/>
      <c r="J4" s="385"/>
      <c r="K4" s="385"/>
      <c r="L4" s="385"/>
      <c r="M4" s="385"/>
      <c r="N4" s="385"/>
      <c r="O4" s="154"/>
    </row>
    <row r="5" spans="1:16" ht="13.9" customHeight="1" thickTop="1" x14ac:dyDescent="0.2">
      <c r="A5" s="146"/>
      <c r="B5" s="151"/>
      <c r="C5" s="151"/>
      <c r="D5" s="151"/>
      <c r="E5" s="151"/>
      <c r="F5" s="151"/>
      <c r="G5" s="151"/>
      <c r="H5" s="151"/>
      <c r="I5" s="151"/>
      <c r="J5" s="151"/>
      <c r="K5" s="151"/>
      <c r="L5" s="151"/>
      <c r="M5" s="151"/>
      <c r="N5" s="217"/>
    </row>
    <row r="6" spans="1:16" s="123" customFormat="1" ht="33.6" customHeight="1" x14ac:dyDescent="0.2">
      <c r="A6" s="384" t="s">
        <v>45</v>
      </c>
      <c r="B6" s="210"/>
      <c r="C6" s="210"/>
      <c r="E6" s="382" t="s">
        <v>539</v>
      </c>
      <c r="F6" s="383"/>
      <c r="G6" s="383"/>
      <c r="H6" s="383"/>
      <c r="I6" s="383"/>
      <c r="J6" s="383"/>
      <c r="K6" s="383"/>
      <c r="L6" s="383"/>
      <c r="M6" s="216"/>
      <c r="N6" s="218"/>
      <c r="O6" s="155"/>
    </row>
    <row r="7" spans="1:16" s="128" customFormat="1" ht="68.25" customHeight="1" x14ac:dyDescent="0.2">
      <c r="A7" s="384"/>
      <c r="B7" s="212" t="s">
        <v>543</v>
      </c>
      <c r="C7" s="211" t="s">
        <v>542</v>
      </c>
      <c r="D7" s="213" t="s">
        <v>538</v>
      </c>
      <c r="E7" s="124" t="str">
        <f>IF('Schedule 1 - Course List'!B8="","",'Schedule 1 - Course List'!B8)</f>
        <v/>
      </c>
      <c r="F7" s="125" t="str">
        <f>IF('Schedule 1 - Course List'!B9="","",'Schedule 1 - Course List'!B9)</f>
        <v/>
      </c>
      <c r="G7" s="125" t="str">
        <f>IF('Schedule 1 - Course List'!B10="","",'Schedule 1 - Course List'!B10)</f>
        <v/>
      </c>
      <c r="H7" s="125" t="str">
        <f>IF('Schedule 1 - Course List'!B11="","",'Schedule 1 - Course List'!B11)</f>
        <v/>
      </c>
      <c r="I7" s="126" t="str">
        <f>IF('Schedule 1 - Course List'!B12="","",'Schedule 1 - Course List'!B12)</f>
        <v/>
      </c>
      <c r="J7" s="125" t="str">
        <f>IF('Schedule 1 - Course List'!B13="","",'Schedule 1 - Course List'!B13)</f>
        <v/>
      </c>
      <c r="K7" s="125" t="str">
        <f>IF('Schedule 1 - Course List'!B14="","",'Schedule 1 - Course List'!B14)</f>
        <v/>
      </c>
      <c r="L7" s="127" t="str">
        <f>IF('Schedule 1 - Course List'!B15="","",'Schedule 1 - Course List'!B15)</f>
        <v/>
      </c>
      <c r="M7" s="215" t="s">
        <v>540</v>
      </c>
      <c r="N7" s="214" t="s">
        <v>541</v>
      </c>
      <c r="O7" s="153"/>
    </row>
    <row r="8" spans="1:16" s="128" customFormat="1" ht="11.25" hidden="1" x14ac:dyDescent="0.2">
      <c r="A8" s="174"/>
      <c r="B8" s="175"/>
      <c r="C8" s="175"/>
      <c r="D8" s="172"/>
      <c r="E8" s="124"/>
      <c r="F8" s="125"/>
      <c r="G8" s="125"/>
      <c r="H8" s="125"/>
      <c r="I8" s="126"/>
      <c r="J8" s="125"/>
      <c r="K8" s="125"/>
      <c r="L8" s="126"/>
      <c r="M8" s="173"/>
      <c r="N8" s="206"/>
      <c r="O8" s="153"/>
    </row>
    <row r="9" spans="1:16" s="130" customFormat="1" ht="12" customHeight="1" x14ac:dyDescent="0.2">
      <c r="A9" s="75">
        <v>1</v>
      </c>
      <c r="B9" s="234" t="str">
        <f>IF(ISBLANK('Schedule 2 - Pupil List'!A7),"",('Schedule 2 - Pupil List'!A7))</f>
        <v/>
      </c>
      <c r="C9" s="234" t="str">
        <f>IF(ISBLANK('Schedule 2 - Pupil List'!B7),"",('Schedule 2 - Pupil List'!B7))</f>
        <v/>
      </c>
      <c r="D9" s="61"/>
      <c r="E9" s="135"/>
      <c r="F9" s="136"/>
      <c r="G9" s="136"/>
      <c r="H9" s="136"/>
      <c r="I9" s="136"/>
      <c r="J9" s="136"/>
      <c r="K9" s="136"/>
      <c r="L9" s="137"/>
      <c r="M9" s="222" t="str">
        <f>IF(COUNTIFS(B9:L9,"")=11, "", IF(B9="", "No Name ", "")&amp;IF(D9="", "No Days ", "")&amp;IF(COUNTIFS(E9:L9, "")=8, "No Courses", ""))</f>
        <v/>
      </c>
      <c r="N9" s="207">
        <f>IF(M9&lt;&gt;"",0,IF(D9&gt;14,Cover!$E$25,D9/15*Cover!$E$25))</f>
        <v>0</v>
      </c>
      <c r="O9" s="129"/>
      <c r="P9" s="129"/>
    </row>
    <row r="10" spans="1:16" s="130" customFormat="1" ht="12.75" x14ac:dyDescent="0.2">
      <c r="A10" s="75">
        <v>2</v>
      </c>
      <c r="B10" s="234" t="str">
        <f>IF(ISBLANK('Schedule 2 - Pupil List'!A8),"",('Schedule 2 - Pupil List'!A8))</f>
        <v/>
      </c>
      <c r="C10" s="234" t="str">
        <f>IF(ISBLANK('Schedule 2 - Pupil List'!B8),"",('Schedule 2 - Pupil List'!B8))</f>
        <v/>
      </c>
      <c r="D10" s="61"/>
      <c r="E10" s="135"/>
      <c r="F10" s="136"/>
      <c r="G10" s="136"/>
      <c r="H10" s="136"/>
      <c r="I10" s="136"/>
      <c r="J10" s="136"/>
      <c r="K10" s="136"/>
      <c r="L10" s="137"/>
      <c r="M10" s="222" t="str">
        <f t="shared" ref="M10:M73" si="0">IF(COUNTIFS(B10:L10,"")=11, "", IF(B10="", "No Name ", "")&amp;IF(D10="", "No Days ", "")&amp;IF(COUNTIFS(E10:L10, "")=8, "No Courses", ""))</f>
        <v/>
      </c>
      <c r="N10" s="207">
        <f>IF(M10&lt;&gt;"",0,IF(D10&gt;14,Cover!$E$25,D10/15*Cover!$E$25))</f>
        <v>0</v>
      </c>
      <c r="O10" s="129"/>
      <c r="P10" s="129"/>
    </row>
    <row r="11" spans="1:16" s="130" customFormat="1" ht="12.75" x14ac:dyDescent="0.2">
      <c r="A11" s="75">
        <v>3</v>
      </c>
      <c r="B11" s="234" t="str">
        <f>IF(ISBLANK('Schedule 2 - Pupil List'!A9),"",('Schedule 2 - Pupil List'!A9))</f>
        <v/>
      </c>
      <c r="C11" s="234" t="str">
        <f>IF(ISBLANK('Schedule 2 - Pupil List'!B9),"",('Schedule 2 - Pupil List'!B9))</f>
        <v/>
      </c>
      <c r="D11" s="61"/>
      <c r="E11" s="135"/>
      <c r="F11" s="136"/>
      <c r="G11" s="136"/>
      <c r="H11" s="136"/>
      <c r="I11" s="136"/>
      <c r="J11" s="136"/>
      <c r="K11" s="136"/>
      <c r="L11" s="137"/>
      <c r="M11" s="222" t="str">
        <f t="shared" si="0"/>
        <v/>
      </c>
      <c r="N11" s="207">
        <f>IF(M11&lt;&gt;"",0,IF(D11&gt;14,Cover!$E$25,D11/15*Cover!$E$25))</f>
        <v>0</v>
      </c>
      <c r="O11" s="129"/>
      <c r="P11" s="129"/>
    </row>
    <row r="12" spans="1:16" s="130" customFormat="1" ht="12.75" x14ac:dyDescent="0.2">
      <c r="A12" s="75">
        <v>4</v>
      </c>
      <c r="B12" s="234" t="str">
        <f>IF(ISBLANK('Schedule 2 - Pupil List'!A10),"",('Schedule 2 - Pupil List'!A10))</f>
        <v/>
      </c>
      <c r="C12" s="234" t="str">
        <f>IF(ISBLANK('Schedule 2 - Pupil List'!B10),"",('Schedule 2 - Pupil List'!B10))</f>
        <v/>
      </c>
      <c r="D12" s="61"/>
      <c r="E12" s="135"/>
      <c r="F12" s="136"/>
      <c r="G12" s="136"/>
      <c r="H12" s="136"/>
      <c r="I12" s="136"/>
      <c r="J12" s="136"/>
      <c r="K12" s="136"/>
      <c r="L12" s="137"/>
      <c r="M12" s="222" t="str">
        <f>IF(COUNTIFS(B12:L12,"")=11, "", IF(B12="", "No Name ", "")&amp;IF(D12="", "No Days ", "")&amp;IF(COUNTIFS(E12:L12, "")=8, "No Courses", ""))</f>
        <v/>
      </c>
      <c r="N12" s="207">
        <f>IF(M12&lt;&gt;"",0,IF(D12&gt;14,Cover!$E$25,D12/15*Cover!$E$25))</f>
        <v>0</v>
      </c>
      <c r="O12" s="129"/>
      <c r="P12" s="129"/>
    </row>
    <row r="13" spans="1:16" s="130" customFormat="1" ht="12.75" x14ac:dyDescent="0.2">
      <c r="A13" s="75">
        <v>5</v>
      </c>
      <c r="B13" s="234" t="str">
        <f>IF(ISBLANK('Schedule 2 - Pupil List'!A11),"",('Schedule 2 - Pupil List'!A11))</f>
        <v/>
      </c>
      <c r="C13" s="234" t="str">
        <f>IF(ISBLANK('Schedule 2 - Pupil List'!B11),"",('Schedule 2 - Pupil List'!B11))</f>
        <v/>
      </c>
      <c r="D13" s="61"/>
      <c r="E13" s="135"/>
      <c r="F13" s="136"/>
      <c r="G13" s="136"/>
      <c r="H13" s="136"/>
      <c r="I13" s="136"/>
      <c r="J13" s="136"/>
      <c r="K13" s="136"/>
      <c r="L13" s="137"/>
      <c r="M13" s="222" t="str">
        <f t="shared" si="0"/>
        <v/>
      </c>
      <c r="N13" s="207">
        <f>IF(M13&lt;&gt;"",0,IF(D13&gt;14,Cover!$E$25,D13/15*Cover!$E$25))</f>
        <v>0</v>
      </c>
      <c r="O13" s="129"/>
      <c r="P13" s="129"/>
    </row>
    <row r="14" spans="1:16" s="130" customFormat="1" ht="12.75" x14ac:dyDescent="0.2">
      <c r="A14" s="75">
        <v>6</v>
      </c>
      <c r="B14" s="234" t="str">
        <f>IF(ISBLANK('Schedule 2 - Pupil List'!A12),"",('Schedule 2 - Pupil List'!A12))</f>
        <v/>
      </c>
      <c r="C14" s="234" t="str">
        <f>IF(ISBLANK('Schedule 2 - Pupil List'!B12),"",('Schedule 2 - Pupil List'!B12))</f>
        <v/>
      </c>
      <c r="D14" s="61"/>
      <c r="E14" s="135"/>
      <c r="F14" s="136"/>
      <c r="G14" s="136"/>
      <c r="H14" s="136"/>
      <c r="I14" s="136"/>
      <c r="J14" s="136"/>
      <c r="K14" s="136"/>
      <c r="L14" s="137"/>
      <c r="M14" s="222" t="str">
        <f t="shared" si="0"/>
        <v/>
      </c>
      <c r="N14" s="207">
        <f>IF(M14&lt;&gt;"",0,IF(D14&gt;14,Cover!$E$25,D14/15*Cover!$E$25))</f>
        <v>0</v>
      </c>
      <c r="O14" s="129"/>
      <c r="P14" s="129"/>
    </row>
    <row r="15" spans="1:16" s="130" customFormat="1" ht="12.75" x14ac:dyDescent="0.2">
      <c r="A15" s="75">
        <v>7</v>
      </c>
      <c r="B15" s="234" t="str">
        <f>IF(ISBLANK('Schedule 2 - Pupil List'!A13),"",('Schedule 2 - Pupil List'!A13))</f>
        <v/>
      </c>
      <c r="C15" s="234" t="str">
        <f>IF(ISBLANK('Schedule 2 - Pupil List'!B13),"",('Schedule 2 - Pupil List'!B13))</f>
        <v/>
      </c>
      <c r="D15" s="61"/>
      <c r="E15" s="135"/>
      <c r="F15" s="136"/>
      <c r="G15" s="136"/>
      <c r="H15" s="136"/>
      <c r="I15" s="136"/>
      <c r="J15" s="136"/>
      <c r="K15" s="136"/>
      <c r="L15" s="137"/>
      <c r="M15" s="222" t="str">
        <f t="shared" si="0"/>
        <v/>
      </c>
      <c r="N15" s="207">
        <f>IF(M15&lt;&gt;"",0,IF(D15&gt;14,Cover!$E$25,D15/15*Cover!$E$25))</f>
        <v>0</v>
      </c>
      <c r="O15" s="129"/>
      <c r="P15" s="129"/>
    </row>
    <row r="16" spans="1:16" s="130" customFormat="1" ht="12.75" x14ac:dyDescent="0.2">
      <c r="A16" s="75">
        <v>8</v>
      </c>
      <c r="B16" s="234" t="str">
        <f>IF(ISBLANK('Schedule 2 - Pupil List'!A14),"",('Schedule 2 - Pupil List'!A14))</f>
        <v/>
      </c>
      <c r="C16" s="234" t="str">
        <f>IF(ISBLANK('Schedule 2 - Pupil List'!B14),"",('Schedule 2 - Pupil List'!B14))</f>
        <v/>
      </c>
      <c r="D16" s="61"/>
      <c r="E16" s="135"/>
      <c r="F16" s="136"/>
      <c r="G16" s="136"/>
      <c r="H16" s="136"/>
      <c r="I16" s="136"/>
      <c r="J16" s="136"/>
      <c r="K16" s="136"/>
      <c r="L16" s="137"/>
      <c r="M16" s="222" t="str">
        <f t="shared" si="0"/>
        <v/>
      </c>
      <c r="N16" s="207">
        <f>IF(M16&lt;&gt;"",0,IF(D16&gt;14,Cover!$E$25,D16/15*Cover!$E$25))</f>
        <v>0</v>
      </c>
      <c r="O16" s="129"/>
      <c r="P16" s="129"/>
    </row>
    <row r="17" spans="1:16" s="130" customFormat="1" ht="12.75" x14ac:dyDescent="0.2">
      <c r="A17" s="75">
        <v>9</v>
      </c>
      <c r="B17" s="234" t="str">
        <f>IF(ISBLANK('Schedule 2 - Pupil List'!A15),"",('Schedule 2 - Pupil List'!A15))</f>
        <v/>
      </c>
      <c r="C17" s="234" t="str">
        <f>IF(ISBLANK('Schedule 2 - Pupil List'!B15),"",('Schedule 2 - Pupil List'!B15))</f>
        <v/>
      </c>
      <c r="D17" s="61"/>
      <c r="E17" s="135"/>
      <c r="F17" s="136"/>
      <c r="G17" s="136"/>
      <c r="H17" s="136"/>
      <c r="I17" s="136"/>
      <c r="J17" s="136"/>
      <c r="K17" s="136"/>
      <c r="L17" s="137"/>
      <c r="M17" s="222" t="str">
        <f t="shared" si="0"/>
        <v/>
      </c>
      <c r="N17" s="207">
        <f>IF(M17&lt;&gt;"",0,IF(D17&gt;14,Cover!$E$25,D17/15*Cover!$E$25))</f>
        <v>0</v>
      </c>
      <c r="O17" s="129"/>
      <c r="P17" s="129"/>
    </row>
    <row r="18" spans="1:16" s="130" customFormat="1" ht="12.75" x14ac:dyDescent="0.2">
      <c r="A18" s="75">
        <v>10</v>
      </c>
      <c r="B18" s="234" t="str">
        <f>IF(ISBLANK('Schedule 2 - Pupil List'!A16),"",('Schedule 2 - Pupil List'!A16))</f>
        <v/>
      </c>
      <c r="C18" s="234" t="str">
        <f>IF(ISBLANK('Schedule 2 - Pupil List'!B16),"",('Schedule 2 - Pupil List'!B16))</f>
        <v/>
      </c>
      <c r="D18" s="61"/>
      <c r="E18" s="135"/>
      <c r="F18" s="136"/>
      <c r="G18" s="136"/>
      <c r="H18" s="136"/>
      <c r="I18" s="136"/>
      <c r="J18" s="136"/>
      <c r="K18" s="136"/>
      <c r="L18" s="137"/>
      <c r="M18" s="222" t="str">
        <f t="shared" si="0"/>
        <v/>
      </c>
      <c r="N18" s="207">
        <f>IF(M18&lt;&gt;"",0,IF(D18&gt;14,Cover!$E$25,D18/15*Cover!$E$25))</f>
        <v>0</v>
      </c>
      <c r="O18" s="129"/>
      <c r="P18" s="129"/>
    </row>
    <row r="19" spans="1:16" s="130" customFormat="1" ht="12.75" x14ac:dyDescent="0.2">
      <c r="A19" s="75">
        <v>11</v>
      </c>
      <c r="B19" s="234" t="str">
        <f>IF(ISBLANK('Schedule 2 - Pupil List'!A17),"",('Schedule 2 - Pupil List'!A17))</f>
        <v/>
      </c>
      <c r="C19" s="234" t="str">
        <f>IF(ISBLANK('Schedule 2 - Pupil List'!B17),"",('Schedule 2 - Pupil List'!B17))</f>
        <v/>
      </c>
      <c r="D19" s="61"/>
      <c r="E19" s="135"/>
      <c r="F19" s="136"/>
      <c r="G19" s="136"/>
      <c r="H19" s="136"/>
      <c r="I19" s="136"/>
      <c r="J19" s="136"/>
      <c r="K19" s="136"/>
      <c r="L19" s="137"/>
      <c r="M19" s="222" t="str">
        <f t="shared" si="0"/>
        <v/>
      </c>
      <c r="N19" s="207">
        <f>IF(M19&lt;&gt;"",0,IF(D19&gt;14,Cover!$E$25,D19/15*Cover!$E$25))</f>
        <v>0</v>
      </c>
      <c r="O19" s="129"/>
      <c r="P19" s="129"/>
    </row>
    <row r="20" spans="1:16" s="130" customFormat="1" ht="12.75" x14ac:dyDescent="0.2">
      <c r="A20" s="75">
        <v>12</v>
      </c>
      <c r="B20" s="234" t="str">
        <f>IF(ISBLANK('Schedule 2 - Pupil List'!A18),"",('Schedule 2 - Pupil List'!A18))</f>
        <v/>
      </c>
      <c r="C20" s="234" t="str">
        <f>IF(ISBLANK('Schedule 2 - Pupil List'!B18),"",('Schedule 2 - Pupil List'!B18))</f>
        <v/>
      </c>
      <c r="D20" s="61"/>
      <c r="E20" s="135"/>
      <c r="F20" s="136"/>
      <c r="G20" s="136"/>
      <c r="H20" s="136"/>
      <c r="I20" s="136"/>
      <c r="J20" s="136"/>
      <c r="K20" s="136"/>
      <c r="L20" s="137"/>
      <c r="M20" s="222" t="str">
        <f t="shared" si="0"/>
        <v/>
      </c>
      <c r="N20" s="207">
        <f>IF(M20&lt;&gt;"",0,IF(D20&gt;14,Cover!$E$25,D20/15*Cover!$E$25))</f>
        <v>0</v>
      </c>
      <c r="O20" s="129"/>
      <c r="P20" s="129"/>
    </row>
    <row r="21" spans="1:16" s="130" customFormat="1" ht="12.75" x14ac:dyDescent="0.2">
      <c r="A21" s="75">
        <v>13</v>
      </c>
      <c r="B21" s="234" t="str">
        <f>IF(ISBLANK('Schedule 2 - Pupil List'!A19),"",('Schedule 2 - Pupil List'!A19))</f>
        <v/>
      </c>
      <c r="C21" s="234" t="str">
        <f>IF(ISBLANK('Schedule 2 - Pupil List'!B19),"",('Schedule 2 - Pupil List'!B19))</f>
        <v/>
      </c>
      <c r="D21" s="61"/>
      <c r="E21" s="135"/>
      <c r="F21" s="136"/>
      <c r="G21" s="136"/>
      <c r="H21" s="136"/>
      <c r="I21" s="136"/>
      <c r="J21" s="136"/>
      <c r="K21" s="136"/>
      <c r="L21" s="137"/>
      <c r="M21" s="222" t="str">
        <f t="shared" si="0"/>
        <v/>
      </c>
      <c r="N21" s="207">
        <f>IF(M21&lt;&gt;"",0,IF(D21&gt;14,Cover!$E$25,D21/15*Cover!$E$25))</f>
        <v>0</v>
      </c>
      <c r="O21" s="129"/>
      <c r="P21" s="129"/>
    </row>
    <row r="22" spans="1:16" s="130" customFormat="1" ht="12.75" x14ac:dyDescent="0.2">
      <c r="A22" s="75">
        <v>14</v>
      </c>
      <c r="B22" s="234" t="str">
        <f>IF(ISBLANK('Schedule 2 - Pupil List'!A20),"",('Schedule 2 - Pupil List'!A20))</f>
        <v/>
      </c>
      <c r="C22" s="234" t="str">
        <f>IF(ISBLANK('Schedule 2 - Pupil List'!B20),"",('Schedule 2 - Pupil List'!B20))</f>
        <v/>
      </c>
      <c r="D22" s="61"/>
      <c r="E22" s="135"/>
      <c r="F22" s="136"/>
      <c r="G22" s="136"/>
      <c r="H22" s="136"/>
      <c r="I22" s="136"/>
      <c r="J22" s="136"/>
      <c r="K22" s="136"/>
      <c r="L22" s="137"/>
      <c r="M22" s="222" t="str">
        <f t="shared" si="0"/>
        <v/>
      </c>
      <c r="N22" s="207">
        <f>IF(M22&lt;&gt;"",0,IF(D22&gt;14,Cover!$E$25,D22/15*Cover!$E$25))</f>
        <v>0</v>
      </c>
      <c r="O22" s="129"/>
      <c r="P22" s="129"/>
    </row>
    <row r="23" spans="1:16" s="130" customFormat="1" ht="12.75" x14ac:dyDescent="0.2">
      <c r="A23" s="75">
        <v>15</v>
      </c>
      <c r="B23" s="234" t="str">
        <f>IF(ISBLANK('Schedule 2 - Pupil List'!A21),"",('Schedule 2 - Pupil List'!A21))</f>
        <v/>
      </c>
      <c r="C23" s="234" t="str">
        <f>IF(ISBLANK('Schedule 2 - Pupil List'!B21),"",('Schedule 2 - Pupil List'!B21))</f>
        <v/>
      </c>
      <c r="D23" s="61"/>
      <c r="E23" s="135"/>
      <c r="F23" s="136"/>
      <c r="G23" s="136"/>
      <c r="H23" s="136"/>
      <c r="I23" s="136"/>
      <c r="J23" s="136"/>
      <c r="K23" s="136"/>
      <c r="L23" s="137"/>
      <c r="M23" s="222" t="str">
        <f t="shared" si="0"/>
        <v/>
      </c>
      <c r="N23" s="207">
        <f>IF(M23&lt;&gt;"",0,IF(D23&gt;14,Cover!$E$25,D23/15*Cover!$E$25))</f>
        <v>0</v>
      </c>
      <c r="O23" s="129"/>
      <c r="P23" s="129"/>
    </row>
    <row r="24" spans="1:16" s="130" customFormat="1" ht="12.75" x14ac:dyDescent="0.2">
      <c r="A24" s="75">
        <v>16</v>
      </c>
      <c r="B24" s="234" t="str">
        <f>IF(ISBLANK('Schedule 2 - Pupil List'!A22),"",('Schedule 2 - Pupil List'!A22))</f>
        <v/>
      </c>
      <c r="C24" s="234" t="str">
        <f>IF(ISBLANK('Schedule 2 - Pupil List'!B22),"",('Schedule 2 - Pupil List'!B22))</f>
        <v/>
      </c>
      <c r="D24" s="61"/>
      <c r="E24" s="135"/>
      <c r="F24" s="136"/>
      <c r="G24" s="136"/>
      <c r="H24" s="136"/>
      <c r="I24" s="136"/>
      <c r="J24" s="136"/>
      <c r="K24" s="136"/>
      <c r="L24" s="137"/>
      <c r="M24" s="222" t="str">
        <f t="shared" si="0"/>
        <v/>
      </c>
      <c r="N24" s="207">
        <f>IF(M24&lt;&gt;"",0,IF(D24&gt;14,Cover!$E$25,D24/15*Cover!$E$25))</f>
        <v>0</v>
      </c>
      <c r="O24" s="129"/>
      <c r="P24" s="129"/>
    </row>
    <row r="25" spans="1:16" s="130" customFormat="1" ht="12.75" x14ac:dyDescent="0.2">
      <c r="A25" s="75">
        <v>17</v>
      </c>
      <c r="B25" s="234" t="str">
        <f>IF(ISBLANK('Schedule 2 - Pupil List'!A23),"",('Schedule 2 - Pupil List'!A23))</f>
        <v/>
      </c>
      <c r="C25" s="234" t="str">
        <f>IF(ISBLANK('Schedule 2 - Pupil List'!B23),"",('Schedule 2 - Pupil List'!B23))</f>
        <v/>
      </c>
      <c r="D25" s="61"/>
      <c r="E25" s="135"/>
      <c r="F25" s="136"/>
      <c r="G25" s="136"/>
      <c r="H25" s="136"/>
      <c r="I25" s="136"/>
      <c r="J25" s="136"/>
      <c r="K25" s="136"/>
      <c r="L25" s="137"/>
      <c r="M25" s="222" t="str">
        <f t="shared" si="0"/>
        <v/>
      </c>
      <c r="N25" s="207">
        <f>IF(M25&lt;&gt;"",0,IF(D25&gt;14,Cover!$E$25,D25/15*Cover!$E$25))</f>
        <v>0</v>
      </c>
      <c r="O25" s="129"/>
      <c r="P25" s="129"/>
    </row>
    <row r="26" spans="1:16" s="130" customFormat="1" ht="12.75" x14ac:dyDescent="0.2">
      <c r="A26" s="75">
        <v>18</v>
      </c>
      <c r="B26" s="234" t="str">
        <f>IF(ISBLANK('Schedule 2 - Pupil List'!A24),"",('Schedule 2 - Pupil List'!A24))</f>
        <v/>
      </c>
      <c r="C26" s="234" t="str">
        <f>IF(ISBLANK('Schedule 2 - Pupil List'!B24),"",('Schedule 2 - Pupil List'!B24))</f>
        <v/>
      </c>
      <c r="D26" s="61"/>
      <c r="E26" s="135"/>
      <c r="F26" s="136"/>
      <c r="G26" s="136"/>
      <c r="H26" s="136"/>
      <c r="I26" s="136"/>
      <c r="J26" s="136"/>
      <c r="K26" s="136"/>
      <c r="L26" s="137"/>
      <c r="M26" s="222" t="str">
        <f t="shared" si="0"/>
        <v/>
      </c>
      <c r="N26" s="207">
        <f>IF(M26&lt;&gt;"",0,IF(D26&gt;14,Cover!$E$25,D26/15*Cover!$E$25))</f>
        <v>0</v>
      </c>
      <c r="O26" s="129"/>
      <c r="P26" s="129"/>
    </row>
    <row r="27" spans="1:16" s="130" customFormat="1" ht="12.75" x14ac:dyDescent="0.2">
      <c r="A27" s="75">
        <v>19</v>
      </c>
      <c r="B27" s="234" t="str">
        <f>IF(ISBLANK('Schedule 2 - Pupil List'!A25),"",('Schedule 2 - Pupil List'!A25))</f>
        <v/>
      </c>
      <c r="C27" s="234" t="str">
        <f>IF(ISBLANK('Schedule 2 - Pupil List'!B25),"",('Schedule 2 - Pupil List'!B25))</f>
        <v/>
      </c>
      <c r="D27" s="61"/>
      <c r="E27" s="135"/>
      <c r="F27" s="136"/>
      <c r="G27" s="136"/>
      <c r="H27" s="136"/>
      <c r="I27" s="136"/>
      <c r="J27" s="136"/>
      <c r="K27" s="136"/>
      <c r="L27" s="137"/>
      <c r="M27" s="222" t="str">
        <f t="shared" si="0"/>
        <v/>
      </c>
      <c r="N27" s="207">
        <f>IF(M27&lt;&gt;"",0,IF(D27&gt;14,Cover!$E$25,D27/15*Cover!$E$25))</f>
        <v>0</v>
      </c>
      <c r="O27" s="129"/>
      <c r="P27" s="129"/>
    </row>
    <row r="28" spans="1:16" s="130" customFormat="1" ht="12.75" x14ac:dyDescent="0.2">
      <c r="A28" s="75">
        <v>20</v>
      </c>
      <c r="B28" s="234" t="str">
        <f>IF(ISBLANK('Schedule 2 - Pupil List'!A26),"",('Schedule 2 - Pupil List'!A26))</f>
        <v/>
      </c>
      <c r="C28" s="234" t="str">
        <f>IF(ISBLANK('Schedule 2 - Pupil List'!B26),"",('Schedule 2 - Pupil List'!B26))</f>
        <v/>
      </c>
      <c r="D28" s="61"/>
      <c r="E28" s="135"/>
      <c r="F28" s="136"/>
      <c r="G28" s="136"/>
      <c r="H28" s="136"/>
      <c r="I28" s="136"/>
      <c r="J28" s="136"/>
      <c r="K28" s="136"/>
      <c r="L28" s="137"/>
      <c r="M28" s="222" t="str">
        <f t="shared" si="0"/>
        <v/>
      </c>
      <c r="N28" s="207">
        <f>IF(M28&lt;&gt;"",0,IF(D28&gt;14,Cover!$E$25,D28/15*Cover!$E$25))</f>
        <v>0</v>
      </c>
      <c r="O28" s="129"/>
      <c r="P28" s="129"/>
    </row>
    <row r="29" spans="1:16" s="130" customFormat="1" ht="12.75" x14ac:dyDescent="0.2">
      <c r="A29" s="75">
        <v>21</v>
      </c>
      <c r="B29" s="234" t="str">
        <f>IF(ISBLANK('Schedule 2 - Pupil List'!A27),"",('Schedule 2 - Pupil List'!A27))</f>
        <v/>
      </c>
      <c r="C29" s="234" t="str">
        <f>IF(ISBLANK('Schedule 2 - Pupil List'!B27),"",('Schedule 2 - Pupil List'!B27))</f>
        <v/>
      </c>
      <c r="D29" s="61"/>
      <c r="E29" s="135"/>
      <c r="F29" s="136"/>
      <c r="G29" s="136"/>
      <c r="H29" s="136"/>
      <c r="I29" s="136"/>
      <c r="J29" s="136"/>
      <c r="K29" s="136"/>
      <c r="L29" s="137"/>
      <c r="M29" s="222" t="str">
        <f t="shared" si="0"/>
        <v/>
      </c>
      <c r="N29" s="207">
        <f>IF(M29&lt;&gt;"",0,IF(D29&gt;14,Cover!$E$25,D29/15*Cover!$E$25))</f>
        <v>0</v>
      </c>
      <c r="O29" s="129"/>
      <c r="P29" s="129"/>
    </row>
    <row r="30" spans="1:16" s="130" customFormat="1" ht="12.75" x14ac:dyDescent="0.2">
      <c r="A30" s="75">
        <v>22</v>
      </c>
      <c r="B30" s="234" t="str">
        <f>IF(ISBLANK('Schedule 2 - Pupil List'!A28),"",('Schedule 2 - Pupil List'!A28))</f>
        <v/>
      </c>
      <c r="C30" s="234" t="str">
        <f>IF(ISBLANK('Schedule 2 - Pupil List'!B28),"",('Schedule 2 - Pupil List'!B28))</f>
        <v/>
      </c>
      <c r="D30" s="61"/>
      <c r="E30" s="135"/>
      <c r="F30" s="136"/>
      <c r="G30" s="136"/>
      <c r="H30" s="136"/>
      <c r="I30" s="136"/>
      <c r="J30" s="136"/>
      <c r="K30" s="136"/>
      <c r="L30" s="137"/>
      <c r="M30" s="222" t="str">
        <f t="shared" si="0"/>
        <v/>
      </c>
      <c r="N30" s="207">
        <f>IF(M30&lt;&gt;"",0,IF(D30&gt;14,Cover!$E$25,D30/15*Cover!$E$25))</f>
        <v>0</v>
      </c>
      <c r="O30" s="129"/>
      <c r="P30" s="129"/>
    </row>
    <row r="31" spans="1:16" s="130" customFormat="1" ht="12.75" x14ac:dyDescent="0.2">
      <c r="A31" s="75">
        <v>23</v>
      </c>
      <c r="B31" s="234" t="str">
        <f>IF(ISBLANK('Schedule 2 - Pupil List'!A29),"",('Schedule 2 - Pupil List'!A29))</f>
        <v/>
      </c>
      <c r="C31" s="234" t="str">
        <f>IF(ISBLANK('Schedule 2 - Pupil List'!B29),"",('Schedule 2 - Pupil List'!B29))</f>
        <v/>
      </c>
      <c r="D31" s="61"/>
      <c r="E31" s="135"/>
      <c r="F31" s="136"/>
      <c r="G31" s="136"/>
      <c r="H31" s="136"/>
      <c r="I31" s="136"/>
      <c r="J31" s="136"/>
      <c r="K31" s="136"/>
      <c r="L31" s="137"/>
      <c r="M31" s="222" t="str">
        <f t="shared" si="0"/>
        <v/>
      </c>
      <c r="N31" s="207">
        <f>IF(M31&lt;&gt;"",0,IF(D31&gt;14,Cover!$E$25,D31/15*Cover!$E$25))</f>
        <v>0</v>
      </c>
      <c r="O31" s="129"/>
      <c r="P31" s="129"/>
    </row>
    <row r="32" spans="1:16" s="130" customFormat="1" ht="12.75" x14ac:dyDescent="0.2">
      <c r="A32" s="75">
        <v>24</v>
      </c>
      <c r="B32" s="234" t="str">
        <f>IF(ISBLANK('Schedule 2 - Pupil List'!A30),"",('Schedule 2 - Pupil List'!A30))</f>
        <v/>
      </c>
      <c r="C32" s="234" t="str">
        <f>IF(ISBLANK('Schedule 2 - Pupil List'!B30),"",('Schedule 2 - Pupil List'!B30))</f>
        <v/>
      </c>
      <c r="D32" s="61"/>
      <c r="E32" s="135"/>
      <c r="F32" s="136"/>
      <c r="G32" s="136"/>
      <c r="H32" s="136"/>
      <c r="I32" s="136"/>
      <c r="J32" s="136"/>
      <c r="K32" s="136"/>
      <c r="L32" s="137"/>
      <c r="M32" s="222" t="str">
        <f t="shared" si="0"/>
        <v/>
      </c>
      <c r="N32" s="207">
        <f>IF(M32&lt;&gt;"",0,IF(D32&gt;14,Cover!$E$25,D32/15*Cover!$E$25))</f>
        <v>0</v>
      </c>
      <c r="O32" s="129"/>
      <c r="P32" s="129"/>
    </row>
    <row r="33" spans="1:16" s="130" customFormat="1" ht="12.75" x14ac:dyDescent="0.2">
      <c r="A33" s="75">
        <v>25</v>
      </c>
      <c r="B33" s="234" t="str">
        <f>IF(ISBLANK('Schedule 2 - Pupil List'!A31),"",('Schedule 2 - Pupil List'!A31))</f>
        <v/>
      </c>
      <c r="C33" s="234" t="str">
        <f>IF(ISBLANK('Schedule 2 - Pupil List'!B31),"",('Schedule 2 - Pupil List'!B31))</f>
        <v/>
      </c>
      <c r="D33" s="61"/>
      <c r="E33" s="135"/>
      <c r="F33" s="136"/>
      <c r="G33" s="136"/>
      <c r="H33" s="136"/>
      <c r="I33" s="136"/>
      <c r="J33" s="136"/>
      <c r="K33" s="136"/>
      <c r="L33" s="137"/>
      <c r="M33" s="222" t="str">
        <f t="shared" si="0"/>
        <v/>
      </c>
      <c r="N33" s="207">
        <f>IF(M33&lt;&gt;"",0,IF(D33&gt;14,Cover!$E$25,D33/15*Cover!$E$25))</f>
        <v>0</v>
      </c>
      <c r="O33" s="129"/>
      <c r="P33" s="129"/>
    </row>
    <row r="34" spans="1:16" s="130" customFormat="1" ht="12.75" x14ac:dyDescent="0.2">
      <c r="A34" s="75">
        <v>26</v>
      </c>
      <c r="B34" s="234" t="str">
        <f>IF(ISBLANK('Schedule 2 - Pupil List'!A32),"",('Schedule 2 - Pupil List'!A32))</f>
        <v/>
      </c>
      <c r="C34" s="234" t="str">
        <f>IF(ISBLANK('Schedule 2 - Pupil List'!B32),"",('Schedule 2 - Pupil List'!B32))</f>
        <v/>
      </c>
      <c r="D34" s="61"/>
      <c r="E34" s="135"/>
      <c r="F34" s="136"/>
      <c r="G34" s="136"/>
      <c r="H34" s="136"/>
      <c r="I34" s="136"/>
      <c r="J34" s="136"/>
      <c r="K34" s="136"/>
      <c r="L34" s="137"/>
      <c r="M34" s="222" t="str">
        <f t="shared" si="0"/>
        <v/>
      </c>
      <c r="N34" s="207">
        <f>IF(M34&lt;&gt;"",0,IF(D34&gt;14,Cover!$E$25,D34/15*Cover!$E$25))</f>
        <v>0</v>
      </c>
      <c r="O34" s="129"/>
      <c r="P34" s="129"/>
    </row>
    <row r="35" spans="1:16" s="130" customFormat="1" ht="12.75" x14ac:dyDescent="0.2">
      <c r="A35" s="75">
        <v>27</v>
      </c>
      <c r="B35" s="234" t="str">
        <f>IF(ISBLANK('Schedule 2 - Pupil List'!A33),"",('Schedule 2 - Pupil List'!A33))</f>
        <v/>
      </c>
      <c r="C35" s="234" t="str">
        <f>IF(ISBLANK('Schedule 2 - Pupil List'!B33),"",('Schedule 2 - Pupil List'!B33))</f>
        <v/>
      </c>
      <c r="D35" s="61"/>
      <c r="E35" s="135"/>
      <c r="F35" s="136"/>
      <c r="G35" s="136"/>
      <c r="H35" s="136"/>
      <c r="I35" s="136"/>
      <c r="J35" s="136"/>
      <c r="K35" s="136"/>
      <c r="L35" s="137"/>
      <c r="M35" s="222" t="str">
        <f t="shared" si="0"/>
        <v/>
      </c>
      <c r="N35" s="207">
        <f>IF(M35&lt;&gt;"",0,IF(D35&gt;14,Cover!$E$25,D35/15*Cover!$E$25))</f>
        <v>0</v>
      </c>
      <c r="O35" s="129"/>
      <c r="P35" s="129"/>
    </row>
    <row r="36" spans="1:16" s="130" customFormat="1" ht="12.75" x14ac:dyDescent="0.2">
      <c r="A36" s="75">
        <v>28</v>
      </c>
      <c r="B36" s="234" t="str">
        <f>IF(ISBLANK('Schedule 2 - Pupil List'!A34),"",('Schedule 2 - Pupil List'!A34))</f>
        <v/>
      </c>
      <c r="C36" s="234" t="str">
        <f>IF(ISBLANK('Schedule 2 - Pupil List'!B34),"",('Schedule 2 - Pupil List'!B34))</f>
        <v/>
      </c>
      <c r="D36" s="61"/>
      <c r="E36" s="135"/>
      <c r="F36" s="136"/>
      <c r="G36" s="136"/>
      <c r="H36" s="136"/>
      <c r="I36" s="136"/>
      <c r="J36" s="136"/>
      <c r="K36" s="136"/>
      <c r="L36" s="137"/>
      <c r="M36" s="222" t="str">
        <f t="shared" si="0"/>
        <v/>
      </c>
      <c r="N36" s="207">
        <f>IF(M36&lt;&gt;"",0,IF(D36&gt;14,Cover!$E$25,D36/15*Cover!$E$25))</f>
        <v>0</v>
      </c>
      <c r="O36" s="129"/>
      <c r="P36" s="129"/>
    </row>
    <row r="37" spans="1:16" s="130" customFormat="1" ht="12.75" x14ac:dyDescent="0.2">
      <c r="A37" s="75">
        <v>29</v>
      </c>
      <c r="B37" s="234" t="str">
        <f>IF(ISBLANK('Schedule 2 - Pupil List'!A35),"",('Schedule 2 - Pupil List'!A35))</f>
        <v/>
      </c>
      <c r="C37" s="234" t="str">
        <f>IF(ISBLANK('Schedule 2 - Pupil List'!B35),"",('Schedule 2 - Pupil List'!B35))</f>
        <v/>
      </c>
      <c r="D37" s="61"/>
      <c r="E37" s="135"/>
      <c r="F37" s="136"/>
      <c r="G37" s="136"/>
      <c r="H37" s="136"/>
      <c r="I37" s="136"/>
      <c r="J37" s="136"/>
      <c r="K37" s="136"/>
      <c r="L37" s="137"/>
      <c r="M37" s="222" t="str">
        <f t="shared" si="0"/>
        <v/>
      </c>
      <c r="N37" s="207">
        <f>IF(M37&lt;&gt;"",0,IF(D37&gt;14,Cover!$E$25,D37/15*Cover!$E$25))</f>
        <v>0</v>
      </c>
      <c r="O37" s="129"/>
      <c r="P37" s="129"/>
    </row>
    <row r="38" spans="1:16" s="130" customFormat="1" ht="12.75" x14ac:dyDescent="0.2">
      <c r="A38" s="75">
        <v>30</v>
      </c>
      <c r="B38" s="234" t="str">
        <f>IF(ISBLANK('Schedule 2 - Pupil List'!A36),"",('Schedule 2 - Pupil List'!A36))</f>
        <v/>
      </c>
      <c r="C38" s="234" t="str">
        <f>IF(ISBLANK('Schedule 2 - Pupil List'!B36),"",('Schedule 2 - Pupil List'!B36))</f>
        <v/>
      </c>
      <c r="D38" s="61"/>
      <c r="E38" s="135"/>
      <c r="F38" s="136"/>
      <c r="G38" s="136"/>
      <c r="H38" s="136"/>
      <c r="I38" s="136"/>
      <c r="J38" s="136"/>
      <c r="K38" s="136"/>
      <c r="L38" s="137"/>
      <c r="M38" s="222" t="str">
        <f t="shared" si="0"/>
        <v/>
      </c>
      <c r="N38" s="207">
        <f>IF(M38&lt;&gt;"",0,IF(D38&gt;14,Cover!$E$25,D38/15*Cover!$E$25))</f>
        <v>0</v>
      </c>
      <c r="O38" s="129"/>
      <c r="P38" s="129"/>
    </row>
    <row r="39" spans="1:16" s="130" customFormat="1" ht="12" customHeight="1" x14ac:dyDescent="0.2">
      <c r="A39" s="75">
        <v>31</v>
      </c>
      <c r="B39" s="234" t="str">
        <f>IF(ISBLANK('Schedule 2 - Pupil List'!A37),"",('Schedule 2 - Pupil List'!A37))</f>
        <v/>
      </c>
      <c r="C39" s="234" t="str">
        <f>IF(ISBLANK('Schedule 2 - Pupil List'!B37),"",('Schedule 2 - Pupil List'!B37))</f>
        <v/>
      </c>
      <c r="D39" s="61"/>
      <c r="E39" s="135"/>
      <c r="F39" s="136"/>
      <c r="G39" s="136"/>
      <c r="H39" s="136"/>
      <c r="I39" s="136"/>
      <c r="J39" s="136"/>
      <c r="K39" s="136"/>
      <c r="L39" s="137"/>
      <c r="M39" s="222" t="str">
        <f t="shared" si="0"/>
        <v/>
      </c>
      <c r="N39" s="207">
        <f>IF(M39&lt;&gt;"",0,IF(D39&gt;14,Cover!$E$25,D39/15*Cover!$E$25))</f>
        <v>0</v>
      </c>
      <c r="O39" s="129"/>
      <c r="P39" s="129"/>
    </row>
    <row r="40" spans="1:16" s="130" customFormat="1" ht="12.75" x14ac:dyDescent="0.2">
      <c r="A40" s="75">
        <v>32</v>
      </c>
      <c r="B40" s="234" t="str">
        <f>IF(ISBLANK('Schedule 2 - Pupil List'!A38),"",('Schedule 2 - Pupil List'!A38))</f>
        <v/>
      </c>
      <c r="C40" s="234" t="str">
        <f>IF(ISBLANK('Schedule 2 - Pupil List'!B38),"",('Schedule 2 - Pupil List'!B38))</f>
        <v/>
      </c>
      <c r="D40" s="61"/>
      <c r="E40" s="135"/>
      <c r="F40" s="136"/>
      <c r="G40" s="136"/>
      <c r="H40" s="136"/>
      <c r="I40" s="136"/>
      <c r="J40" s="136"/>
      <c r="K40" s="136"/>
      <c r="L40" s="137"/>
      <c r="M40" s="222" t="str">
        <f t="shared" si="0"/>
        <v/>
      </c>
      <c r="N40" s="207">
        <f>IF(M40&lt;&gt;"",0,IF(D40&gt;14,Cover!$E$25,D40/15*Cover!$E$25))</f>
        <v>0</v>
      </c>
      <c r="O40" s="129"/>
      <c r="P40" s="129"/>
    </row>
    <row r="41" spans="1:16" s="130" customFormat="1" ht="12.75" x14ac:dyDescent="0.2">
      <c r="A41" s="75">
        <v>33</v>
      </c>
      <c r="B41" s="234" t="str">
        <f>IF(ISBLANK('Schedule 2 - Pupil List'!A39),"",('Schedule 2 - Pupil List'!A39))</f>
        <v/>
      </c>
      <c r="C41" s="234" t="str">
        <f>IF(ISBLANK('Schedule 2 - Pupil List'!B39),"",('Schedule 2 - Pupil List'!B39))</f>
        <v/>
      </c>
      <c r="D41" s="61"/>
      <c r="E41" s="135"/>
      <c r="F41" s="136"/>
      <c r="G41" s="136"/>
      <c r="H41" s="136"/>
      <c r="I41" s="136"/>
      <c r="J41" s="136"/>
      <c r="K41" s="136"/>
      <c r="L41" s="137"/>
      <c r="M41" s="222" t="str">
        <f t="shared" si="0"/>
        <v/>
      </c>
      <c r="N41" s="207">
        <f>IF(M41&lt;&gt;"",0,IF(D41&gt;14,Cover!$E$25,D41/15*Cover!$E$25))</f>
        <v>0</v>
      </c>
      <c r="O41" s="129"/>
      <c r="P41" s="129"/>
    </row>
    <row r="42" spans="1:16" s="130" customFormat="1" ht="12.75" x14ac:dyDescent="0.2">
      <c r="A42" s="75">
        <v>34</v>
      </c>
      <c r="B42" s="234" t="str">
        <f>IF(ISBLANK('Schedule 2 - Pupil List'!A40),"",('Schedule 2 - Pupil List'!A40))</f>
        <v/>
      </c>
      <c r="C42" s="234" t="str">
        <f>IF(ISBLANK('Schedule 2 - Pupil List'!B40),"",('Schedule 2 - Pupil List'!B40))</f>
        <v/>
      </c>
      <c r="D42" s="61"/>
      <c r="E42" s="135"/>
      <c r="F42" s="136"/>
      <c r="G42" s="136"/>
      <c r="H42" s="136"/>
      <c r="I42" s="136"/>
      <c r="J42" s="136"/>
      <c r="K42" s="136"/>
      <c r="L42" s="137"/>
      <c r="M42" s="222" t="str">
        <f t="shared" si="0"/>
        <v/>
      </c>
      <c r="N42" s="207">
        <f>IF(M42&lt;&gt;"",0,IF(D42&gt;14,Cover!$E$25,D42/15*Cover!$E$25))</f>
        <v>0</v>
      </c>
      <c r="O42" s="129"/>
      <c r="P42" s="129"/>
    </row>
    <row r="43" spans="1:16" s="130" customFormat="1" ht="12.75" x14ac:dyDescent="0.2">
      <c r="A43" s="75">
        <v>35</v>
      </c>
      <c r="B43" s="234" t="str">
        <f>IF(ISBLANK('Schedule 2 - Pupil List'!A41),"",('Schedule 2 - Pupil List'!A41))</f>
        <v/>
      </c>
      <c r="C43" s="234" t="str">
        <f>IF(ISBLANK('Schedule 2 - Pupil List'!B41),"",('Schedule 2 - Pupil List'!B41))</f>
        <v/>
      </c>
      <c r="D43" s="61"/>
      <c r="E43" s="135"/>
      <c r="F43" s="136"/>
      <c r="G43" s="136"/>
      <c r="H43" s="136"/>
      <c r="I43" s="136"/>
      <c r="J43" s="136"/>
      <c r="K43" s="136"/>
      <c r="L43" s="137"/>
      <c r="M43" s="222" t="str">
        <f t="shared" si="0"/>
        <v/>
      </c>
      <c r="N43" s="207">
        <f>IF(M43&lt;&gt;"",0,IF(D43&gt;14,Cover!$E$25,D43/15*Cover!$E$25))</f>
        <v>0</v>
      </c>
      <c r="O43" s="129"/>
      <c r="P43" s="129"/>
    </row>
    <row r="44" spans="1:16" s="130" customFormat="1" ht="12.75" x14ac:dyDescent="0.2">
      <c r="A44" s="75">
        <v>36</v>
      </c>
      <c r="B44" s="234" t="str">
        <f>IF(ISBLANK('Schedule 2 - Pupil List'!A42),"",('Schedule 2 - Pupil List'!A42))</f>
        <v/>
      </c>
      <c r="C44" s="234" t="str">
        <f>IF(ISBLANK('Schedule 2 - Pupil List'!B42),"",('Schedule 2 - Pupil List'!B42))</f>
        <v/>
      </c>
      <c r="D44" s="61"/>
      <c r="E44" s="135"/>
      <c r="F44" s="136"/>
      <c r="G44" s="136"/>
      <c r="H44" s="136"/>
      <c r="I44" s="136"/>
      <c r="J44" s="136"/>
      <c r="K44" s="136"/>
      <c r="L44" s="137"/>
      <c r="M44" s="222" t="str">
        <f t="shared" si="0"/>
        <v/>
      </c>
      <c r="N44" s="207">
        <f>IF(M44&lt;&gt;"",0,IF(D44&gt;14,Cover!$E$25,D44/15*Cover!$E$25))</f>
        <v>0</v>
      </c>
      <c r="O44" s="129"/>
      <c r="P44" s="129"/>
    </row>
    <row r="45" spans="1:16" s="130" customFormat="1" ht="12.75" x14ac:dyDescent="0.2">
      <c r="A45" s="75">
        <v>37</v>
      </c>
      <c r="B45" s="234" t="str">
        <f>IF(ISBLANK('Schedule 2 - Pupil List'!A43),"",('Schedule 2 - Pupil List'!A43))</f>
        <v/>
      </c>
      <c r="C45" s="234" t="str">
        <f>IF(ISBLANK('Schedule 2 - Pupil List'!B43),"",('Schedule 2 - Pupil List'!B43))</f>
        <v/>
      </c>
      <c r="D45" s="61"/>
      <c r="E45" s="135"/>
      <c r="F45" s="136"/>
      <c r="G45" s="136"/>
      <c r="H45" s="136"/>
      <c r="I45" s="136"/>
      <c r="J45" s="136"/>
      <c r="K45" s="136"/>
      <c r="L45" s="137"/>
      <c r="M45" s="222" t="str">
        <f t="shared" si="0"/>
        <v/>
      </c>
      <c r="N45" s="207">
        <f>IF(M45&lt;&gt;"",0,IF(D45&gt;14,Cover!$E$25,D45/15*Cover!$E$25))</f>
        <v>0</v>
      </c>
      <c r="O45" s="129"/>
      <c r="P45" s="129"/>
    </row>
    <row r="46" spans="1:16" s="130" customFormat="1" ht="12.75" x14ac:dyDescent="0.2">
      <c r="A46" s="75">
        <v>38</v>
      </c>
      <c r="B46" s="234" t="str">
        <f>IF(ISBLANK('Schedule 2 - Pupil List'!A44),"",('Schedule 2 - Pupil List'!A44))</f>
        <v/>
      </c>
      <c r="C46" s="234" t="str">
        <f>IF(ISBLANK('Schedule 2 - Pupil List'!B44),"",('Schedule 2 - Pupil List'!B44))</f>
        <v/>
      </c>
      <c r="D46" s="61"/>
      <c r="E46" s="135"/>
      <c r="F46" s="136"/>
      <c r="G46" s="136"/>
      <c r="H46" s="136"/>
      <c r="I46" s="136"/>
      <c r="J46" s="136"/>
      <c r="K46" s="136"/>
      <c r="L46" s="137"/>
      <c r="M46" s="222" t="str">
        <f t="shared" si="0"/>
        <v/>
      </c>
      <c r="N46" s="207">
        <f>IF(M46&lt;&gt;"",0,IF(D46&gt;14,Cover!$E$25,D46/15*Cover!$E$25))</f>
        <v>0</v>
      </c>
      <c r="O46" s="129"/>
      <c r="P46" s="129"/>
    </row>
    <row r="47" spans="1:16" s="130" customFormat="1" ht="12.75" x14ac:dyDescent="0.2">
      <c r="A47" s="75">
        <v>39</v>
      </c>
      <c r="B47" s="234" t="str">
        <f>IF(ISBLANK('Schedule 2 - Pupil List'!A45),"",('Schedule 2 - Pupil List'!A45))</f>
        <v/>
      </c>
      <c r="C47" s="234" t="str">
        <f>IF(ISBLANK('Schedule 2 - Pupil List'!B45),"",('Schedule 2 - Pupil List'!B45))</f>
        <v/>
      </c>
      <c r="D47" s="61"/>
      <c r="E47" s="135"/>
      <c r="F47" s="136"/>
      <c r="G47" s="136"/>
      <c r="H47" s="136"/>
      <c r="I47" s="136"/>
      <c r="J47" s="136"/>
      <c r="K47" s="136"/>
      <c r="L47" s="137"/>
      <c r="M47" s="222" t="str">
        <f t="shared" si="0"/>
        <v/>
      </c>
      <c r="N47" s="207">
        <f>IF(M47&lt;&gt;"",0,IF(D47&gt;14,Cover!$E$25,D47/15*Cover!$E$25))</f>
        <v>0</v>
      </c>
      <c r="O47" s="129"/>
      <c r="P47" s="129"/>
    </row>
    <row r="48" spans="1:16" s="130" customFormat="1" ht="12.75" x14ac:dyDescent="0.2">
      <c r="A48" s="75">
        <v>40</v>
      </c>
      <c r="B48" s="234" t="str">
        <f>IF(ISBLANK('Schedule 2 - Pupil List'!A46),"",('Schedule 2 - Pupil List'!A46))</f>
        <v/>
      </c>
      <c r="C48" s="234" t="str">
        <f>IF(ISBLANK('Schedule 2 - Pupil List'!B46),"",('Schedule 2 - Pupil List'!B46))</f>
        <v/>
      </c>
      <c r="D48" s="61"/>
      <c r="E48" s="135"/>
      <c r="F48" s="136"/>
      <c r="G48" s="136"/>
      <c r="H48" s="136"/>
      <c r="I48" s="136"/>
      <c r="J48" s="136"/>
      <c r="K48" s="136"/>
      <c r="L48" s="137"/>
      <c r="M48" s="222" t="str">
        <f t="shared" si="0"/>
        <v/>
      </c>
      <c r="N48" s="207">
        <f>IF(M48&lt;&gt;"",0,IF(D48&gt;14,Cover!$E$25,D48/15*Cover!$E$25))</f>
        <v>0</v>
      </c>
      <c r="O48" s="129"/>
      <c r="P48" s="129"/>
    </row>
    <row r="49" spans="1:16" s="130" customFormat="1" ht="12.75" x14ac:dyDescent="0.2">
      <c r="A49" s="75">
        <v>41</v>
      </c>
      <c r="B49" s="234" t="str">
        <f>IF(ISBLANK('Schedule 2 - Pupil List'!A47),"",('Schedule 2 - Pupil List'!A47))</f>
        <v/>
      </c>
      <c r="C49" s="234" t="str">
        <f>IF(ISBLANK('Schedule 2 - Pupil List'!B47),"",('Schedule 2 - Pupil List'!B47))</f>
        <v/>
      </c>
      <c r="D49" s="61"/>
      <c r="E49" s="135"/>
      <c r="F49" s="136"/>
      <c r="G49" s="136"/>
      <c r="H49" s="136"/>
      <c r="I49" s="136"/>
      <c r="J49" s="136"/>
      <c r="K49" s="136"/>
      <c r="L49" s="137"/>
      <c r="M49" s="222" t="str">
        <f t="shared" si="0"/>
        <v/>
      </c>
      <c r="N49" s="207">
        <f>IF(M49&lt;&gt;"",0,IF(D49&gt;14,Cover!$E$25,D49/15*Cover!$E$25))</f>
        <v>0</v>
      </c>
      <c r="O49" s="129"/>
      <c r="P49" s="129"/>
    </row>
    <row r="50" spans="1:16" s="130" customFormat="1" ht="12.75" x14ac:dyDescent="0.2">
      <c r="A50" s="75">
        <v>42</v>
      </c>
      <c r="B50" s="234" t="str">
        <f>IF(ISBLANK('Schedule 2 - Pupil List'!A48),"",('Schedule 2 - Pupil List'!A48))</f>
        <v/>
      </c>
      <c r="C50" s="234" t="str">
        <f>IF(ISBLANK('Schedule 2 - Pupil List'!B48),"",('Schedule 2 - Pupil List'!B48))</f>
        <v/>
      </c>
      <c r="D50" s="61"/>
      <c r="E50" s="135"/>
      <c r="F50" s="136"/>
      <c r="G50" s="136"/>
      <c r="H50" s="136"/>
      <c r="I50" s="136"/>
      <c r="J50" s="136"/>
      <c r="K50" s="136"/>
      <c r="L50" s="137"/>
      <c r="M50" s="222" t="str">
        <f t="shared" si="0"/>
        <v/>
      </c>
      <c r="N50" s="207">
        <f>IF(M50&lt;&gt;"",0,IF(D50&gt;14,Cover!$E$25,D50/15*Cover!$E$25))</f>
        <v>0</v>
      </c>
      <c r="O50" s="129"/>
      <c r="P50" s="129"/>
    </row>
    <row r="51" spans="1:16" s="130" customFormat="1" ht="12.75" x14ac:dyDescent="0.2">
      <c r="A51" s="75">
        <v>43</v>
      </c>
      <c r="B51" s="234" t="str">
        <f>IF(ISBLANK('Schedule 2 - Pupil List'!A49),"",('Schedule 2 - Pupil List'!A49))</f>
        <v/>
      </c>
      <c r="C51" s="234" t="str">
        <f>IF(ISBLANK('Schedule 2 - Pupil List'!B49),"",('Schedule 2 - Pupil List'!B49))</f>
        <v/>
      </c>
      <c r="D51" s="61"/>
      <c r="E51" s="135"/>
      <c r="F51" s="136"/>
      <c r="G51" s="136"/>
      <c r="H51" s="136"/>
      <c r="I51" s="136"/>
      <c r="J51" s="136"/>
      <c r="K51" s="136"/>
      <c r="L51" s="137"/>
      <c r="M51" s="222" t="str">
        <f t="shared" si="0"/>
        <v/>
      </c>
      <c r="N51" s="207">
        <f>IF(M51&lt;&gt;"",0,IF(D51&gt;14,Cover!$E$25,D51/15*Cover!$E$25))</f>
        <v>0</v>
      </c>
      <c r="O51" s="129"/>
      <c r="P51" s="129"/>
    </row>
    <row r="52" spans="1:16" s="130" customFormat="1" ht="12.75" x14ac:dyDescent="0.2">
      <c r="A52" s="75">
        <v>44</v>
      </c>
      <c r="B52" s="234" t="str">
        <f>IF(ISBLANK('Schedule 2 - Pupil List'!A50),"",('Schedule 2 - Pupil List'!A50))</f>
        <v/>
      </c>
      <c r="C52" s="234" t="str">
        <f>IF(ISBLANK('Schedule 2 - Pupil List'!B50),"",('Schedule 2 - Pupil List'!B50))</f>
        <v/>
      </c>
      <c r="D52" s="61"/>
      <c r="E52" s="135"/>
      <c r="F52" s="136"/>
      <c r="G52" s="136"/>
      <c r="H52" s="136"/>
      <c r="I52" s="136"/>
      <c r="J52" s="136"/>
      <c r="K52" s="136"/>
      <c r="L52" s="137"/>
      <c r="M52" s="222" t="str">
        <f t="shared" si="0"/>
        <v/>
      </c>
      <c r="N52" s="207">
        <f>IF(M52&lt;&gt;"",0,IF(D52&gt;14,Cover!$E$25,D52/15*Cover!$E$25))</f>
        <v>0</v>
      </c>
      <c r="O52" s="129"/>
      <c r="P52" s="129"/>
    </row>
    <row r="53" spans="1:16" s="130" customFormat="1" ht="12.75" x14ac:dyDescent="0.2">
      <c r="A53" s="75">
        <v>45</v>
      </c>
      <c r="B53" s="234" t="str">
        <f>IF(ISBLANK('Schedule 2 - Pupil List'!A51),"",('Schedule 2 - Pupil List'!A51))</f>
        <v/>
      </c>
      <c r="C53" s="234" t="str">
        <f>IF(ISBLANK('Schedule 2 - Pupil List'!B51),"",('Schedule 2 - Pupil List'!B51))</f>
        <v/>
      </c>
      <c r="D53" s="61"/>
      <c r="E53" s="135"/>
      <c r="F53" s="136"/>
      <c r="G53" s="136"/>
      <c r="H53" s="136"/>
      <c r="I53" s="136"/>
      <c r="J53" s="136"/>
      <c r="K53" s="136"/>
      <c r="L53" s="137"/>
      <c r="M53" s="222" t="str">
        <f t="shared" si="0"/>
        <v/>
      </c>
      <c r="N53" s="207">
        <f>IF(M53&lt;&gt;"",0,IF(D53&gt;14,Cover!$E$25,D53/15*Cover!$E$25))</f>
        <v>0</v>
      </c>
      <c r="O53" s="129"/>
      <c r="P53" s="129"/>
    </row>
    <row r="54" spans="1:16" s="130" customFormat="1" ht="12.75" x14ac:dyDescent="0.2">
      <c r="A54" s="75">
        <v>46</v>
      </c>
      <c r="B54" s="234" t="str">
        <f>IF(ISBLANK('Schedule 2 - Pupil List'!A52),"",('Schedule 2 - Pupil List'!A52))</f>
        <v/>
      </c>
      <c r="C54" s="234" t="str">
        <f>IF(ISBLANK('Schedule 2 - Pupil List'!B52),"",('Schedule 2 - Pupil List'!B52))</f>
        <v/>
      </c>
      <c r="D54" s="61"/>
      <c r="E54" s="135"/>
      <c r="F54" s="136"/>
      <c r="G54" s="136"/>
      <c r="H54" s="136"/>
      <c r="I54" s="136"/>
      <c r="J54" s="136"/>
      <c r="K54" s="136"/>
      <c r="L54" s="137"/>
      <c r="M54" s="222" t="str">
        <f t="shared" si="0"/>
        <v/>
      </c>
      <c r="N54" s="207">
        <f>IF(M54&lt;&gt;"",0,IF(D54&gt;14,Cover!$E$25,D54/15*Cover!$E$25))</f>
        <v>0</v>
      </c>
      <c r="O54" s="129"/>
      <c r="P54" s="129"/>
    </row>
    <row r="55" spans="1:16" s="130" customFormat="1" ht="12.75" x14ac:dyDescent="0.2">
      <c r="A55" s="75">
        <v>47</v>
      </c>
      <c r="B55" s="234" t="str">
        <f>IF(ISBLANK('Schedule 2 - Pupil List'!A53),"",('Schedule 2 - Pupil List'!A53))</f>
        <v/>
      </c>
      <c r="C55" s="234" t="str">
        <f>IF(ISBLANK('Schedule 2 - Pupil List'!B53),"",('Schedule 2 - Pupil List'!B53))</f>
        <v/>
      </c>
      <c r="D55" s="61"/>
      <c r="E55" s="135"/>
      <c r="F55" s="136"/>
      <c r="G55" s="136"/>
      <c r="H55" s="136"/>
      <c r="I55" s="136"/>
      <c r="J55" s="136"/>
      <c r="K55" s="136"/>
      <c r="L55" s="137"/>
      <c r="M55" s="222" t="str">
        <f t="shared" si="0"/>
        <v/>
      </c>
      <c r="N55" s="207">
        <f>IF(M55&lt;&gt;"",0,IF(D55&gt;14,Cover!$E$25,D55/15*Cover!$E$25))</f>
        <v>0</v>
      </c>
      <c r="O55" s="129"/>
      <c r="P55" s="129"/>
    </row>
    <row r="56" spans="1:16" s="130" customFormat="1" ht="12.75" x14ac:dyDescent="0.2">
      <c r="A56" s="75">
        <v>48</v>
      </c>
      <c r="B56" s="234" t="str">
        <f>IF(ISBLANK('Schedule 2 - Pupil List'!A54),"",('Schedule 2 - Pupil List'!A54))</f>
        <v/>
      </c>
      <c r="C56" s="234" t="str">
        <f>IF(ISBLANK('Schedule 2 - Pupil List'!B54),"",('Schedule 2 - Pupil List'!B54))</f>
        <v/>
      </c>
      <c r="D56" s="61"/>
      <c r="E56" s="135"/>
      <c r="F56" s="136"/>
      <c r="G56" s="136"/>
      <c r="H56" s="136"/>
      <c r="I56" s="136"/>
      <c r="J56" s="136"/>
      <c r="K56" s="136"/>
      <c r="L56" s="137"/>
      <c r="M56" s="222" t="str">
        <f t="shared" si="0"/>
        <v/>
      </c>
      <c r="N56" s="207">
        <f>IF(M56&lt;&gt;"",0,IF(D56&gt;14,Cover!$E$25,D56/15*Cover!$E$25))</f>
        <v>0</v>
      </c>
      <c r="O56" s="129"/>
      <c r="P56" s="129"/>
    </row>
    <row r="57" spans="1:16" s="130" customFormat="1" ht="12.75" x14ac:dyDescent="0.2">
      <c r="A57" s="75">
        <v>49</v>
      </c>
      <c r="B57" s="234" t="str">
        <f>IF(ISBLANK('Schedule 2 - Pupil List'!A55),"",('Schedule 2 - Pupil List'!A55))</f>
        <v/>
      </c>
      <c r="C57" s="234" t="str">
        <f>IF(ISBLANK('Schedule 2 - Pupil List'!B55),"",('Schedule 2 - Pupil List'!B55))</f>
        <v/>
      </c>
      <c r="D57" s="61"/>
      <c r="E57" s="135"/>
      <c r="F57" s="136"/>
      <c r="G57" s="136"/>
      <c r="H57" s="136"/>
      <c r="I57" s="136"/>
      <c r="J57" s="136"/>
      <c r="K57" s="136"/>
      <c r="L57" s="137"/>
      <c r="M57" s="222" t="str">
        <f t="shared" si="0"/>
        <v/>
      </c>
      <c r="N57" s="207">
        <f>IF(M57&lt;&gt;"",0,IF(D57&gt;14,Cover!$E$25,D57/15*Cover!$E$25))</f>
        <v>0</v>
      </c>
      <c r="O57" s="129"/>
      <c r="P57" s="129"/>
    </row>
    <row r="58" spans="1:16" s="130" customFormat="1" ht="12.75" x14ac:dyDescent="0.2">
      <c r="A58" s="75">
        <v>50</v>
      </c>
      <c r="B58" s="234" t="str">
        <f>IF(ISBLANK('Schedule 2 - Pupil List'!A56),"",('Schedule 2 - Pupil List'!A56))</f>
        <v/>
      </c>
      <c r="C58" s="234" t="str">
        <f>IF(ISBLANK('Schedule 2 - Pupil List'!B56),"",('Schedule 2 - Pupil List'!B56))</f>
        <v/>
      </c>
      <c r="D58" s="61"/>
      <c r="E58" s="135"/>
      <c r="F58" s="136"/>
      <c r="G58" s="136"/>
      <c r="H58" s="136"/>
      <c r="I58" s="136"/>
      <c r="J58" s="136"/>
      <c r="K58" s="136"/>
      <c r="L58" s="137"/>
      <c r="M58" s="222" t="str">
        <f t="shared" si="0"/>
        <v/>
      </c>
      <c r="N58" s="207">
        <f>IF(M58&lt;&gt;"",0,IF(D58&gt;14,Cover!$E$25,D58/15*Cover!$E$25))</f>
        <v>0</v>
      </c>
      <c r="O58" s="129"/>
      <c r="P58" s="129"/>
    </row>
    <row r="59" spans="1:16" s="130" customFormat="1" ht="12.75" x14ac:dyDescent="0.2">
      <c r="A59" s="75">
        <v>51</v>
      </c>
      <c r="B59" s="234" t="str">
        <f>IF(ISBLANK('Schedule 2 - Pupil List'!A57),"",('Schedule 2 - Pupil List'!A57))</f>
        <v/>
      </c>
      <c r="C59" s="234" t="str">
        <f>IF(ISBLANK('Schedule 2 - Pupil List'!B57),"",('Schedule 2 - Pupil List'!B57))</f>
        <v/>
      </c>
      <c r="D59" s="61"/>
      <c r="E59" s="135"/>
      <c r="F59" s="136"/>
      <c r="G59" s="136"/>
      <c r="H59" s="136"/>
      <c r="I59" s="136"/>
      <c r="J59" s="136"/>
      <c r="K59" s="136"/>
      <c r="L59" s="137"/>
      <c r="M59" s="222" t="str">
        <f t="shared" si="0"/>
        <v/>
      </c>
      <c r="N59" s="207">
        <f>IF(M59&lt;&gt;"",0,IF(D59&gt;14,Cover!$E$25,D59/15*Cover!$E$25))</f>
        <v>0</v>
      </c>
      <c r="O59" s="129"/>
      <c r="P59" s="129"/>
    </row>
    <row r="60" spans="1:16" s="130" customFormat="1" ht="12.75" x14ac:dyDescent="0.2">
      <c r="A60" s="75">
        <v>52</v>
      </c>
      <c r="B60" s="234" t="str">
        <f>IF(ISBLANK('Schedule 2 - Pupil List'!A58),"",('Schedule 2 - Pupil List'!A58))</f>
        <v/>
      </c>
      <c r="C60" s="234" t="str">
        <f>IF(ISBLANK('Schedule 2 - Pupil List'!B58),"",('Schedule 2 - Pupil List'!B58))</f>
        <v/>
      </c>
      <c r="D60" s="61"/>
      <c r="E60" s="135"/>
      <c r="F60" s="136"/>
      <c r="G60" s="136"/>
      <c r="H60" s="136"/>
      <c r="I60" s="136"/>
      <c r="J60" s="136"/>
      <c r="K60" s="136"/>
      <c r="L60" s="137"/>
      <c r="M60" s="222" t="str">
        <f t="shared" si="0"/>
        <v/>
      </c>
      <c r="N60" s="207">
        <f>IF(M60&lt;&gt;"",0,IF(D60&gt;14,Cover!$E$25,D60/15*Cover!$E$25))</f>
        <v>0</v>
      </c>
      <c r="O60" s="129"/>
      <c r="P60" s="129"/>
    </row>
    <row r="61" spans="1:16" s="130" customFormat="1" ht="12.75" x14ac:dyDescent="0.2">
      <c r="A61" s="75">
        <v>53</v>
      </c>
      <c r="B61" s="234" t="str">
        <f>IF(ISBLANK('Schedule 2 - Pupil List'!A59),"",('Schedule 2 - Pupil List'!A59))</f>
        <v/>
      </c>
      <c r="C61" s="234" t="str">
        <f>IF(ISBLANK('Schedule 2 - Pupil List'!B59),"",('Schedule 2 - Pupil List'!B59))</f>
        <v/>
      </c>
      <c r="D61" s="61"/>
      <c r="E61" s="135"/>
      <c r="F61" s="136"/>
      <c r="G61" s="136"/>
      <c r="H61" s="136"/>
      <c r="I61" s="136"/>
      <c r="J61" s="136"/>
      <c r="K61" s="136"/>
      <c r="L61" s="137"/>
      <c r="M61" s="222" t="str">
        <f t="shared" si="0"/>
        <v/>
      </c>
      <c r="N61" s="207">
        <f>IF(M61&lt;&gt;"",0,IF(D61&gt;14,Cover!$E$25,D61/15*Cover!$E$25))</f>
        <v>0</v>
      </c>
      <c r="O61" s="129"/>
      <c r="P61" s="129"/>
    </row>
    <row r="62" spans="1:16" s="130" customFormat="1" ht="12.75" x14ac:dyDescent="0.2">
      <c r="A62" s="75">
        <v>54</v>
      </c>
      <c r="B62" s="234" t="str">
        <f>IF(ISBLANK('Schedule 2 - Pupil List'!A60),"",('Schedule 2 - Pupil List'!A60))</f>
        <v/>
      </c>
      <c r="C62" s="234" t="str">
        <f>IF(ISBLANK('Schedule 2 - Pupil List'!B60),"",('Schedule 2 - Pupil List'!B60))</f>
        <v/>
      </c>
      <c r="D62" s="61"/>
      <c r="E62" s="135"/>
      <c r="F62" s="136"/>
      <c r="G62" s="136"/>
      <c r="H62" s="136"/>
      <c r="I62" s="136"/>
      <c r="J62" s="136"/>
      <c r="K62" s="136"/>
      <c r="L62" s="137"/>
      <c r="M62" s="222" t="str">
        <f t="shared" si="0"/>
        <v/>
      </c>
      <c r="N62" s="207">
        <f>IF(M62&lt;&gt;"",0,IF(D62&gt;14,Cover!$E$25,D62/15*Cover!$E$25))</f>
        <v>0</v>
      </c>
      <c r="O62" s="129"/>
      <c r="P62" s="129"/>
    </row>
    <row r="63" spans="1:16" s="130" customFormat="1" ht="12.75" x14ac:dyDescent="0.2">
      <c r="A63" s="75">
        <v>55</v>
      </c>
      <c r="B63" s="234" t="str">
        <f>IF(ISBLANK('Schedule 2 - Pupil List'!A61),"",('Schedule 2 - Pupil List'!A61))</f>
        <v/>
      </c>
      <c r="C63" s="234" t="str">
        <f>IF(ISBLANK('Schedule 2 - Pupil List'!B61),"",('Schedule 2 - Pupil List'!B61))</f>
        <v/>
      </c>
      <c r="D63" s="61"/>
      <c r="E63" s="135"/>
      <c r="F63" s="136"/>
      <c r="G63" s="136"/>
      <c r="H63" s="136"/>
      <c r="I63" s="136"/>
      <c r="J63" s="136"/>
      <c r="K63" s="136"/>
      <c r="L63" s="137"/>
      <c r="M63" s="222" t="str">
        <f t="shared" si="0"/>
        <v/>
      </c>
      <c r="N63" s="207">
        <f>IF(M63&lt;&gt;"",0,IF(D63&gt;14,Cover!$E$25,D63/15*Cover!$E$25))</f>
        <v>0</v>
      </c>
      <c r="O63" s="129"/>
      <c r="P63" s="129"/>
    </row>
    <row r="64" spans="1:16" s="130" customFormat="1" ht="12.75" x14ac:dyDescent="0.2">
      <c r="A64" s="75">
        <v>56</v>
      </c>
      <c r="B64" s="234" t="str">
        <f>IF(ISBLANK('Schedule 2 - Pupil List'!A62),"",('Schedule 2 - Pupil List'!A62))</f>
        <v/>
      </c>
      <c r="C64" s="234" t="str">
        <f>IF(ISBLANK('Schedule 2 - Pupil List'!B62),"",('Schedule 2 - Pupil List'!B62))</f>
        <v/>
      </c>
      <c r="D64" s="61"/>
      <c r="E64" s="135"/>
      <c r="F64" s="136"/>
      <c r="G64" s="136"/>
      <c r="H64" s="136"/>
      <c r="I64" s="136"/>
      <c r="J64" s="136"/>
      <c r="K64" s="136"/>
      <c r="L64" s="137"/>
      <c r="M64" s="222" t="str">
        <f t="shared" si="0"/>
        <v/>
      </c>
      <c r="N64" s="207">
        <f>IF(M64&lt;&gt;"",0,IF(D64&gt;14,Cover!$E$25,D64/15*Cover!$E$25))</f>
        <v>0</v>
      </c>
      <c r="O64" s="129"/>
      <c r="P64" s="129"/>
    </row>
    <row r="65" spans="1:16" s="130" customFormat="1" ht="12.75" x14ac:dyDescent="0.2">
      <c r="A65" s="75">
        <v>57</v>
      </c>
      <c r="B65" s="234" t="str">
        <f>IF(ISBLANK('Schedule 2 - Pupil List'!A63),"",('Schedule 2 - Pupil List'!A63))</f>
        <v/>
      </c>
      <c r="C65" s="234" t="str">
        <f>IF(ISBLANK('Schedule 2 - Pupil List'!B63),"",('Schedule 2 - Pupil List'!B63))</f>
        <v/>
      </c>
      <c r="D65" s="61"/>
      <c r="E65" s="135"/>
      <c r="F65" s="136"/>
      <c r="G65" s="136"/>
      <c r="H65" s="136"/>
      <c r="I65" s="136"/>
      <c r="J65" s="136"/>
      <c r="K65" s="136"/>
      <c r="L65" s="137"/>
      <c r="M65" s="222" t="str">
        <f t="shared" si="0"/>
        <v/>
      </c>
      <c r="N65" s="207">
        <f>IF(M65&lt;&gt;"",0,IF(D65&gt;14,Cover!$E$25,D65/15*Cover!$E$25))</f>
        <v>0</v>
      </c>
      <c r="O65" s="129"/>
      <c r="P65" s="129"/>
    </row>
    <row r="66" spans="1:16" s="130" customFormat="1" ht="12.75" x14ac:dyDescent="0.2">
      <c r="A66" s="75">
        <v>58</v>
      </c>
      <c r="B66" s="234" t="str">
        <f>IF(ISBLANK('Schedule 2 - Pupil List'!A64),"",('Schedule 2 - Pupil List'!A64))</f>
        <v/>
      </c>
      <c r="C66" s="234" t="str">
        <f>IF(ISBLANK('Schedule 2 - Pupil List'!B64),"",('Schedule 2 - Pupil List'!B64))</f>
        <v/>
      </c>
      <c r="D66" s="61"/>
      <c r="E66" s="135"/>
      <c r="F66" s="136"/>
      <c r="G66" s="136"/>
      <c r="H66" s="136"/>
      <c r="I66" s="136"/>
      <c r="J66" s="136"/>
      <c r="K66" s="136"/>
      <c r="L66" s="137"/>
      <c r="M66" s="222" t="str">
        <f t="shared" si="0"/>
        <v/>
      </c>
      <c r="N66" s="207">
        <f>IF(M66&lt;&gt;"",0,IF(D66&gt;14,Cover!$E$25,D66/15*Cover!$E$25))</f>
        <v>0</v>
      </c>
      <c r="O66" s="129"/>
      <c r="P66" s="129"/>
    </row>
    <row r="67" spans="1:16" s="130" customFormat="1" ht="12.75" x14ac:dyDescent="0.2">
      <c r="A67" s="75">
        <v>59</v>
      </c>
      <c r="B67" s="234" t="str">
        <f>IF(ISBLANK('Schedule 2 - Pupil List'!A65),"",('Schedule 2 - Pupil List'!A65))</f>
        <v/>
      </c>
      <c r="C67" s="234" t="str">
        <f>IF(ISBLANK('Schedule 2 - Pupil List'!B65),"",('Schedule 2 - Pupil List'!B65))</f>
        <v/>
      </c>
      <c r="D67" s="61"/>
      <c r="E67" s="135"/>
      <c r="F67" s="136"/>
      <c r="G67" s="136"/>
      <c r="H67" s="136"/>
      <c r="I67" s="136"/>
      <c r="J67" s="136"/>
      <c r="K67" s="136"/>
      <c r="L67" s="137"/>
      <c r="M67" s="222" t="str">
        <f t="shared" si="0"/>
        <v/>
      </c>
      <c r="N67" s="207">
        <f>IF(M67&lt;&gt;"",0,IF(D67&gt;14,Cover!$E$25,D67/15*Cover!$E$25))</f>
        <v>0</v>
      </c>
      <c r="O67" s="129"/>
      <c r="P67" s="129"/>
    </row>
    <row r="68" spans="1:16" s="130" customFormat="1" ht="12.75" x14ac:dyDescent="0.2">
      <c r="A68" s="75">
        <v>60</v>
      </c>
      <c r="B68" s="234" t="str">
        <f>IF(ISBLANK('Schedule 2 - Pupil List'!A66),"",('Schedule 2 - Pupil List'!A66))</f>
        <v/>
      </c>
      <c r="C68" s="234" t="str">
        <f>IF(ISBLANK('Schedule 2 - Pupil List'!B66),"",('Schedule 2 - Pupil List'!B66))</f>
        <v/>
      </c>
      <c r="D68" s="61"/>
      <c r="E68" s="135"/>
      <c r="F68" s="136"/>
      <c r="G68" s="136"/>
      <c r="H68" s="136"/>
      <c r="I68" s="136"/>
      <c r="J68" s="136"/>
      <c r="K68" s="136"/>
      <c r="L68" s="137"/>
      <c r="M68" s="222" t="str">
        <f t="shared" si="0"/>
        <v/>
      </c>
      <c r="N68" s="207">
        <f>IF(M68&lt;&gt;"",0,IF(D68&gt;14,Cover!$E$25,D68/15*Cover!$E$25))</f>
        <v>0</v>
      </c>
      <c r="O68" s="129"/>
      <c r="P68" s="129"/>
    </row>
    <row r="69" spans="1:16" s="130" customFormat="1" ht="12.75" x14ac:dyDescent="0.2">
      <c r="A69" s="75">
        <v>61</v>
      </c>
      <c r="B69" s="234" t="str">
        <f>IF(ISBLANK('Schedule 2 - Pupil List'!A67),"",('Schedule 2 - Pupil List'!A67))</f>
        <v/>
      </c>
      <c r="C69" s="234" t="str">
        <f>IF(ISBLANK('Schedule 2 - Pupil List'!B67),"",('Schedule 2 - Pupil List'!B67))</f>
        <v/>
      </c>
      <c r="D69" s="61"/>
      <c r="E69" s="135"/>
      <c r="F69" s="136"/>
      <c r="G69" s="136"/>
      <c r="H69" s="136"/>
      <c r="I69" s="136"/>
      <c r="J69" s="136"/>
      <c r="K69" s="136"/>
      <c r="L69" s="137"/>
      <c r="M69" s="222" t="str">
        <f t="shared" si="0"/>
        <v/>
      </c>
      <c r="N69" s="207">
        <f>IF(M69&lt;&gt;"",0,IF(D69&gt;14,Cover!$E$25,D69/15*Cover!$E$25))</f>
        <v>0</v>
      </c>
      <c r="O69" s="129"/>
      <c r="P69" s="129"/>
    </row>
    <row r="70" spans="1:16" s="130" customFormat="1" ht="12.75" x14ac:dyDescent="0.2">
      <c r="A70" s="75">
        <v>62</v>
      </c>
      <c r="B70" s="234" t="str">
        <f>IF(ISBLANK('Schedule 2 - Pupil List'!A68),"",('Schedule 2 - Pupil List'!A68))</f>
        <v/>
      </c>
      <c r="C70" s="234" t="str">
        <f>IF(ISBLANK('Schedule 2 - Pupil List'!B68),"",('Schedule 2 - Pupil List'!B68))</f>
        <v/>
      </c>
      <c r="D70" s="61"/>
      <c r="E70" s="135"/>
      <c r="F70" s="136"/>
      <c r="G70" s="136"/>
      <c r="H70" s="136"/>
      <c r="I70" s="136"/>
      <c r="J70" s="136"/>
      <c r="K70" s="136"/>
      <c r="L70" s="137"/>
      <c r="M70" s="222" t="str">
        <f t="shared" si="0"/>
        <v/>
      </c>
      <c r="N70" s="207">
        <f>IF(M70&lt;&gt;"",0,IF(D70&gt;14,Cover!$E$25,D70/15*Cover!$E$25))</f>
        <v>0</v>
      </c>
      <c r="O70" s="129"/>
      <c r="P70" s="129"/>
    </row>
    <row r="71" spans="1:16" s="130" customFormat="1" ht="12.75" x14ac:dyDescent="0.2">
      <c r="A71" s="75">
        <v>63</v>
      </c>
      <c r="B71" s="234" t="str">
        <f>IF(ISBLANK('Schedule 2 - Pupil List'!A69),"",('Schedule 2 - Pupil List'!A69))</f>
        <v/>
      </c>
      <c r="C71" s="234" t="str">
        <f>IF(ISBLANK('Schedule 2 - Pupil List'!B69),"",('Schedule 2 - Pupil List'!B69))</f>
        <v/>
      </c>
      <c r="D71" s="61"/>
      <c r="E71" s="135"/>
      <c r="F71" s="136"/>
      <c r="G71" s="136"/>
      <c r="H71" s="136"/>
      <c r="I71" s="136"/>
      <c r="J71" s="136"/>
      <c r="K71" s="136"/>
      <c r="L71" s="137"/>
      <c r="M71" s="222" t="str">
        <f t="shared" si="0"/>
        <v/>
      </c>
      <c r="N71" s="207">
        <f>IF(M71&lt;&gt;"",0,IF(D71&gt;14,Cover!$E$25,D71/15*Cover!$E$25))</f>
        <v>0</v>
      </c>
      <c r="O71" s="129"/>
      <c r="P71" s="129"/>
    </row>
    <row r="72" spans="1:16" s="130" customFormat="1" ht="12.75" x14ac:dyDescent="0.2">
      <c r="A72" s="75">
        <v>64</v>
      </c>
      <c r="B72" s="234" t="str">
        <f>IF(ISBLANK('Schedule 2 - Pupil List'!A70),"",('Schedule 2 - Pupil List'!A70))</f>
        <v/>
      </c>
      <c r="C72" s="234" t="str">
        <f>IF(ISBLANK('Schedule 2 - Pupil List'!B70),"",('Schedule 2 - Pupil List'!B70))</f>
        <v/>
      </c>
      <c r="D72" s="61"/>
      <c r="E72" s="135"/>
      <c r="F72" s="136"/>
      <c r="G72" s="136"/>
      <c r="H72" s="136"/>
      <c r="I72" s="136"/>
      <c r="J72" s="136"/>
      <c r="K72" s="136"/>
      <c r="L72" s="137"/>
      <c r="M72" s="222" t="str">
        <f t="shared" si="0"/>
        <v/>
      </c>
      <c r="N72" s="207">
        <f>IF(M72&lt;&gt;"",0,IF(D72&gt;14,Cover!$E$25,D72/15*Cover!$E$25))</f>
        <v>0</v>
      </c>
      <c r="O72" s="129"/>
      <c r="P72" s="129"/>
    </row>
    <row r="73" spans="1:16" s="130" customFormat="1" ht="12.75" x14ac:dyDescent="0.2">
      <c r="A73" s="75">
        <v>65</v>
      </c>
      <c r="B73" s="234" t="str">
        <f>IF(ISBLANK('Schedule 2 - Pupil List'!A71),"",('Schedule 2 - Pupil List'!A71))</f>
        <v/>
      </c>
      <c r="C73" s="234" t="str">
        <f>IF(ISBLANK('Schedule 2 - Pupil List'!B71),"",('Schedule 2 - Pupil List'!B71))</f>
        <v/>
      </c>
      <c r="D73" s="61"/>
      <c r="E73" s="135"/>
      <c r="F73" s="136"/>
      <c r="G73" s="136"/>
      <c r="H73" s="136"/>
      <c r="I73" s="136"/>
      <c r="J73" s="136"/>
      <c r="K73" s="136"/>
      <c r="L73" s="137"/>
      <c r="M73" s="222" t="str">
        <f t="shared" si="0"/>
        <v/>
      </c>
      <c r="N73" s="207">
        <f>IF(M73&lt;&gt;"",0,IF(D73&gt;14,Cover!$E$25,D73/15*Cover!$E$25))</f>
        <v>0</v>
      </c>
      <c r="O73" s="129"/>
      <c r="P73" s="129"/>
    </row>
    <row r="74" spans="1:16" s="130" customFormat="1" ht="12.75" x14ac:dyDescent="0.2">
      <c r="A74" s="75">
        <v>66</v>
      </c>
      <c r="B74" s="234" t="str">
        <f>IF(ISBLANK('Schedule 2 - Pupil List'!A72),"",('Schedule 2 - Pupil List'!A72))</f>
        <v/>
      </c>
      <c r="C74" s="234" t="str">
        <f>IF(ISBLANK('Schedule 2 - Pupil List'!B72),"",('Schedule 2 - Pupil List'!B72))</f>
        <v/>
      </c>
      <c r="D74" s="61"/>
      <c r="E74" s="135"/>
      <c r="F74" s="136"/>
      <c r="G74" s="136"/>
      <c r="H74" s="136"/>
      <c r="I74" s="136"/>
      <c r="J74" s="136"/>
      <c r="K74" s="136"/>
      <c r="L74" s="137"/>
      <c r="M74" s="222" t="str">
        <f t="shared" ref="M74:M137" si="1">IF(COUNTIFS(B74:L74,"")=11, "", IF(B74="", "No Name ", "")&amp;IF(D74="", "No Days ", "")&amp;IF(COUNTIFS(E74:L74, "")=8, "No Courses", ""))</f>
        <v/>
      </c>
      <c r="N74" s="207">
        <f>IF(M74&lt;&gt;"",0,IF(D74&gt;14,Cover!$E$25,D74/15*Cover!$E$25))</f>
        <v>0</v>
      </c>
      <c r="O74" s="129"/>
      <c r="P74" s="129"/>
    </row>
    <row r="75" spans="1:16" s="130" customFormat="1" ht="12.75" x14ac:dyDescent="0.2">
      <c r="A75" s="75">
        <v>67</v>
      </c>
      <c r="B75" s="234" t="str">
        <f>IF(ISBLANK('Schedule 2 - Pupil List'!A73),"",('Schedule 2 - Pupil List'!A73))</f>
        <v/>
      </c>
      <c r="C75" s="234" t="str">
        <f>IF(ISBLANK('Schedule 2 - Pupil List'!B73),"",('Schedule 2 - Pupil List'!B73))</f>
        <v/>
      </c>
      <c r="D75" s="61"/>
      <c r="E75" s="135"/>
      <c r="F75" s="136"/>
      <c r="G75" s="136"/>
      <c r="H75" s="136"/>
      <c r="I75" s="136"/>
      <c r="J75" s="136"/>
      <c r="K75" s="136"/>
      <c r="L75" s="137"/>
      <c r="M75" s="222" t="str">
        <f t="shared" si="1"/>
        <v/>
      </c>
      <c r="N75" s="207">
        <f>IF(M75&lt;&gt;"",0,IF(D75&gt;14,Cover!$E$25,D75/15*Cover!$E$25))</f>
        <v>0</v>
      </c>
      <c r="O75" s="129"/>
      <c r="P75" s="129"/>
    </row>
    <row r="76" spans="1:16" s="130" customFormat="1" ht="12.75" x14ac:dyDescent="0.2">
      <c r="A76" s="75">
        <v>68</v>
      </c>
      <c r="B76" s="234" t="str">
        <f>IF(ISBLANK('Schedule 2 - Pupil List'!A74),"",('Schedule 2 - Pupil List'!A74))</f>
        <v/>
      </c>
      <c r="C76" s="234" t="str">
        <f>IF(ISBLANK('Schedule 2 - Pupil List'!B74),"",('Schedule 2 - Pupil List'!B74))</f>
        <v/>
      </c>
      <c r="D76" s="61"/>
      <c r="E76" s="135"/>
      <c r="F76" s="136"/>
      <c r="G76" s="136"/>
      <c r="H76" s="136"/>
      <c r="I76" s="136"/>
      <c r="J76" s="136"/>
      <c r="K76" s="136"/>
      <c r="L76" s="137"/>
      <c r="M76" s="222" t="str">
        <f t="shared" si="1"/>
        <v/>
      </c>
      <c r="N76" s="207">
        <f>IF(M76&lt;&gt;"",0,IF(D76&gt;14,Cover!$E$25,D76/15*Cover!$E$25))</f>
        <v>0</v>
      </c>
      <c r="O76" s="129"/>
      <c r="P76" s="129"/>
    </row>
    <row r="77" spans="1:16" s="130" customFormat="1" ht="12.75" x14ac:dyDescent="0.2">
      <c r="A77" s="75">
        <v>69</v>
      </c>
      <c r="B77" s="234" t="str">
        <f>IF(ISBLANK('Schedule 2 - Pupil List'!A75),"",('Schedule 2 - Pupil List'!A75))</f>
        <v/>
      </c>
      <c r="C77" s="234" t="str">
        <f>IF(ISBLANK('Schedule 2 - Pupil List'!B75),"",('Schedule 2 - Pupil List'!B75))</f>
        <v/>
      </c>
      <c r="D77" s="61"/>
      <c r="E77" s="135"/>
      <c r="F77" s="136"/>
      <c r="G77" s="136"/>
      <c r="H77" s="136"/>
      <c r="I77" s="136"/>
      <c r="J77" s="136"/>
      <c r="K77" s="136"/>
      <c r="L77" s="137"/>
      <c r="M77" s="222" t="str">
        <f t="shared" si="1"/>
        <v/>
      </c>
      <c r="N77" s="207">
        <f>IF(M77&lt;&gt;"",0,IF(D77&gt;14,Cover!$E$25,D77/15*Cover!$E$25))</f>
        <v>0</v>
      </c>
      <c r="O77" s="129"/>
      <c r="P77" s="129"/>
    </row>
    <row r="78" spans="1:16" s="130" customFormat="1" ht="12.75" x14ac:dyDescent="0.2">
      <c r="A78" s="75">
        <v>70</v>
      </c>
      <c r="B78" s="234" t="str">
        <f>IF(ISBLANK('Schedule 2 - Pupil List'!A76),"",('Schedule 2 - Pupil List'!A76))</f>
        <v/>
      </c>
      <c r="C78" s="234" t="str">
        <f>IF(ISBLANK('Schedule 2 - Pupil List'!B76),"",('Schedule 2 - Pupil List'!B76))</f>
        <v/>
      </c>
      <c r="D78" s="61"/>
      <c r="E78" s="135"/>
      <c r="F78" s="136"/>
      <c r="G78" s="136"/>
      <c r="H78" s="136"/>
      <c r="I78" s="136"/>
      <c r="J78" s="136"/>
      <c r="K78" s="136"/>
      <c r="L78" s="137"/>
      <c r="M78" s="222" t="str">
        <f t="shared" si="1"/>
        <v/>
      </c>
      <c r="N78" s="207">
        <f>IF(M78&lt;&gt;"",0,IF(D78&gt;14,Cover!$E$25,D78/15*Cover!$E$25))</f>
        <v>0</v>
      </c>
      <c r="O78" s="129"/>
      <c r="P78" s="129"/>
    </row>
    <row r="79" spans="1:16" s="130" customFormat="1" ht="12.75" x14ac:dyDescent="0.2">
      <c r="A79" s="75">
        <v>71</v>
      </c>
      <c r="B79" s="234" t="str">
        <f>IF(ISBLANK('Schedule 2 - Pupil List'!A77),"",('Schedule 2 - Pupil List'!A77))</f>
        <v/>
      </c>
      <c r="C79" s="234" t="str">
        <f>IF(ISBLANK('Schedule 2 - Pupil List'!B77),"",('Schedule 2 - Pupil List'!B77))</f>
        <v/>
      </c>
      <c r="D79" s="61"/>
      <c r="E79" s="135"/>
      <c r="F79" s="136"/>
      <c r="G79" s="136"/>
      <c r="H79" s="136"/>
      <c r="I79" s="136"/>
      <c r="J79" s="136"/>
      <c r="K79" s="136"/>
      <c r="L79" s="137"/>
      <c r="M79" s="222" t="str">
        <f t="shared" si="1"/>
        <v/>
      </c>
      <c r="N79" s="207">
        <f>IF(M79&lt;&gt;"",0,IF(D79&gt;14,Cover!$E$25,D79/15*Cover!$E$25))</f>
        <v>0</v>
      </c>
      <c r="O79" s="129"/>
      <c r="P79" s="129"/>
    </row>
    <row r="80" spans="1:16" s="130" customFormat="1" ht="12.75" x14ac:dyDescent="0.2">
      <c r="A80" s="75">
        <v>72</v>
      </c>
      <c r="B80" s="234" t="str">
        <f>IF(ISBLANK('Schedule 2 - Pupil List'!A78),"",('Schedule 2 - Pupil List'!A78))</f>
        <v/>
      </c>
      <c r="C80" s="234" t="str">
        <f>IF(ISBLANK('Schedule 2 - Pupil List'!B78),"",('Schedule 2 - Pupil List'!B78))</f>
        <v/>
      </c>
      <c r="D80" s="61"/>
      <c r="E80" s="135"/>
      <c r="F80" s="136"/>
      <c r="G80" s="136"/>
      <c r="H80" s="136"/>
      <c r="I80" s="136"/>
      <c r="J80" s="136"/>
      <c r="K80" s="136"/>
      <c r="L80" s="137"/>
      <c r="M80" s="222" t="str">
        <f t="shared" si="1"/>
        <v/>
      </c>
      <c r="N80" s="207">
        <f>IF(M80&lt;&gt;"",0,IF(D80&gt;14,Cover!$E$25,D80/15*Cover!$E$25))</f>
        <v>0</v>
      </c>
      <c r="O80" s="129"/>
      <c r="P80" s="129"/>
    </row>
    <row r="81" spans="1:16" s="130" customFormat="1" ht="12.75" x14ac:dyDescent="0.2">
      <c r="A81" s="75">
        <v>73</v>
      </c>
      <c r="B81" s="234" t="str">
        <f>IF(ISBLANK('Schedule 2 - Pupil List'!A79),"",('Schedule 2 - Pupil List'!A79))</f>
        <v/>
      </c>
      <c r="C81" s="234" t="str">
        <f>IF(ISBLANK('Schedule 2 - Pupil List'!B79),"",('Schedule 2 - Pupil List'!B79))</f>
        <v/>
      </c>
      <c r="D81" s="61"/>
      <c r="E81" s="135"/>
      <c r="F81" s="136"/>
      <c r="G81" s="136"/>
      <c r="H81" s="136"/>
      <c r="I81" s="136"/>
      <c r="J81" s="136"/>
      <c r="K81" s="136"/>
      <c r="L81" s="137"/>
      <c r="M81" s="222" t="str">
        <f t="shared" si="1"/>
        <v/>
      </c>
      <c r="N81" s="207">
        <f>IF(M81&lt;&gt;"",0,IF(D81&gt;14,Cover!$E$25,D81/15*Cover!$E$25))</f>
        <v>0</v>
      </c>
      <c r="O81" s="129"/>
      <c r="P81" s="129"/>
    </row>
    <row r="82" spans="1:16" s="130" customFormat="1" ht="12.75" x14ac:dyDescent="0.2">
      <c r="A82" s="75">
        <v>74</v>
      </c>
      <c r="B82" s="234" t="str">
        <f>IF(ISBLANK('Schedule 2 - Pupil List'!A80),"",('Schedule 2 - Pupil List'!A80))</f>
        <v/>
      </c>
      <c r="C82" s="234" t="str">
        <f>IF(ISBLANK('Schedule 2 - Pupil List'!B80),"",('Schedule 2 - Pupil List'!B80))</f>
        <v/>
      </c>
      <c r="D82" s="61"/>
      <c r="E82" s="135"/>
      <c r="F82" s="136"/>
      <c r="G82" s="136"/>
      <c r="H82" s="136"/>
      <c r="I82" s="136"/>
      <c r="J82" s="136"/>
      <c r="K82" s="136"/>
      <c r="L82" s="137"/>
      <c r="M82" s="222" t="str">
        <f t="shared" si="1"/>
        <v/>
      </c>
      <c r="N82" s="207">
        <f>IF(M82&lt;&gt;"",0,IF(D82&gt;14,Cover!$E$25,D82/15*Cover!$E$25))</f>
        <v>0</v>
      </c>
      <c r="O82" s="129"/>
      <c r="P82" s="129"/>
    </row>
    <row r="83" spans="1:16" s="130" customFormat="1" ht="12.75" x14ac:dyDescent="0.2">
      <c r="A83" s="75">
        <v>75</v>
      </c>
      <c r="B83" s="234" t="str">
        <f>IF(ISBLANK('Schedule 2 - Pupil List'!A81),"",('Schedule 2 - Pupil List'!A81))</f>
        <v/>
      </c>
      <c r="C83" s="234" t="str">
        <f>IF(ISBLANK('Schedule 2 - Pupil List'!B81),"",('Schedule 2 - Pupil List'!B81))</f>
        <v/>
      </c>
      <c r="D83" s="61"/>
      <c r="E83" s="135"/>
      <c r="F83" s="136"/>
      <c r="G83" s="136"/>
      <c r="H83" s="136"/>
      <c r="I83" s="136"/>
      <c r="J83" s="136"/>
      <c r="K83" s="136"/>
      <c r="L83" s="137"/>
      <c r="M83" s="222" t="str">
        <f t="shared" si="1"/>
        <v/>
      </c>
      <c r="N83" s="207">
        <f>IF(M83&lt;&gt;"",0,IF(D83&gt;14,Cover!$E$25,D83/15*Cover!$E$25))</f>
        <v>0</v>
      </c>
      <c r="O83" s="129"/>
      <c r="P83" s="129"/>
    </row>
    <row r="84" spans="1:16" s="130" customFormat="1" ht="12.75" x14ac:dyDescent="0.2">
      <c r="A84" s="75">
        <v>76</v>
      </c>
      <c r="B84" s="234" t="str">
        <f>IF(ISBLANK('Schedule 2 - Pupil List'!A82),"",('Schedule 2 - Pupil List'!A82))</f>
        <v/>
      </c>
      <c r="C84" s="234" t="str">
        <f>IF(ISBLANK('Schedule 2 - Pupil List'!B82),"",('Schedule 2 - Pupil List'!B82))</f>
        <v/>
      </c>
      <c r="D84" s="61"/>
      <c r="E84" s="135"/>
      <c r="F84" s="136"/>
      <c r="G84" s="136"/>
      <c r="H84" s="136"/>
      <c r="I84" s="136"/>
      <c r="J84" s="136"/>
      <c r="K84" s="136"/>
      <c r="L84" s="137"/>
      <c r="M84" s="222" t="str">
        <f t="shared" si="1"/>
        <v/>
      </c>
      <c r="N84" s="207">
        <f>IF(M84&lt;&gt;"",0,IF(D84&gt;14,Cover!$E$25,D84/15*Cover!$E$25))</f>
        <v>0</v>
      </c>
      <c r="O84" s="129"/>
      <c r="P84" s="129"/>
    </row>
    <row r="85" spans="1:16" s="130" customFormat="1" ht="12.75" x14ac:dyDescent="0.2">
      <c r="A85" s="75">
        <v>77</v>
      </c>
      <c r="B85" s="234" t="str">
        <f>IF(ISBLANK('Schedule 2 - Pupil List'!A83),"",('Schedule 2 - Pupil List'!A83))</f>
        <v/>
      </c>
      <c r="C85" s="234" t="str">
        <f>IF(ISBLANK('Schedule 2 - Pupil List'!B83),"",('Schedule 2 - Pupil List'!B83))</f>
        <v/>
      </c>
      <c r="D85" s="61"/>
      <c r="E85" s="135"/>
      <c r="F85" s="136"/>
      <c r="G85" s="136"/>
      <c r="H85" s="136"/>
      <c r="I85" s="136"/>
      <c r="J85" s="136"/>
      <c r="K85" s="136"/>
      <c r="L85" s="137"/>
      <c r="M85" s="222" t="str">
        <f t="shared" si="1"/>
        <v/>
      </c>
      <c r="N85" s="207">
        <f>IF(M85&lt;&gt;"",0,IF(D85&gt;14,Cover!$E$25,D85/15*Cover!$E$25))</f>
        <v>0</v>
      </c>
      <c r="O85" s="129"/>
      <c r="P85" s="129"/>
    </row>
    <row r="86" spans="1:16" s="130" customFormat="1" ht="12.75" x14ac:dyDescent="0.2">
      <c r="A86" s="75">
        <v>78</v>
      </c>
      <c r="B86" s="234" t="str">
        <f>IF(ISBLANK('Schedule 2 - Pupil List'!A84),"",('Schedule 2 - Pupil List'!A84))</f>
        <v/>
      </c>
      <c r="C86" s="234" t="str">
        <f>IF(ISBLANK('Schedule 2 - Pupil List'!B84),"",('Schedule 2 - Pupil List'!B84))</f>
        <v/>
      </c>
      <c r="D86" s="61"/>
      <c r="E86" s="135"/>
      <c r="F86" s="136"/>
      <c r="G86" s="136"/>
      <c r="H86" s="136"/>
      <c r="I86" s="136"/>
      <c r="J86" s="136"/>
      <c r="K86" s="136"/>
      <c r="L86" s="137"/>
      <c r="M86" s="222" t="str">
        <f t="shared" si="1"/>
        <v/>
      </c>
      <c r="N86" s="207">
        <f>IF(M86&lt;&gt;"",0,IF(D86&gt;14,Cover!$E$25,D86/15*Cover!$E$25))</f>
        <v>0</v>
      </c>
      <c r="O86" s="129"/>
      <c r="P86" s="129"/>
    </row>
    <row r="87" spans="1:16" s="130" customFormat="1" ht="12.75" x14ac:dyDescent="0.2">
      <c r="A87" s="75">
        <v>79</v>
      </c>
      <c r="B87" s="234" t="str">
        <f>IF(ISBLANK('Schedule 2 - Pupil List'!A85),"",('Schedule 2 - Pupil List'!A85))</f>
        <v/>
      </c>
      <c r="C87" s="234" t="str">
        <f>IF(ISBLANK('Schedule 2 - Pupil List'!B85),"",('Schedule 2 - Pupil List'!B85))</f>
        <v/>
      </c>
      <c r="D87" s="61"/>
      <c r="E87" s="135"/>
      <c r="F87" s="136"/>
      <c r="G87" s="136"/>
      <c r="H87" s="136"/>
      <c r="I87" s="136"/>
      <c r="J87" s="136"/>
      <c r="K87" s="136"/>
      <c r="L87" s="137"/>
      <c r="M87" s="222" t="str">
        <f t="shared" si="1"/>
        <v/>
      </c>
      <c r="N87" s="207">
        <f>IF(M87&lt;&gt;"",0,IF(D87&gt;14,Cover!$E$25,D87/15*Cover!$E$25))</f>
        <v>0</v>
      </c>
      <c r="O87" s="129"/>
      <c r="P87" s="129"/>
    </row>
    <row r="88" spans="1:16" s="130" customFormat="1" ht="12.75" x14ac:dyDescent="0.2">
      <c r="A88" s="75">
        <v>80</v>
      </c>
      <c r="B88" s="234" t="str">
        <f>IF(ISBLANK('Schedule 2 - Pupil List'!A86),"",('Schedule 2 - Pupil List'!A86))</f>
        <v/>
      </c>
      <c r="C88" s="234" t="str">
        <f>IF(ISBLANK('Schedule 2 - Pupil List'!B86),"",('Schedule 2 - Pupil List'!B86))</f>
        <v/>
      </c>
      <c r="D88" s="61"/>
      <c r="E88" s="135"/>
      <c r="F88" s="136"/>
      <c r="G88" s="136"/>
      <c r="H88" s="136"/>
      <c r="I88" s="136"/>
      <c r="J88" s="136"/>
      <c r="K88" s="136"/>
      <c r="L88" s="137"/>
      <c r="M88" s="222" t="str">
        <f t="shared" si="1"/>
        <v/>
      </c>
      <c r="N88" s="207">
        <f>IF(M88&lt;&gt;"",0,IF(D88&gt;14,Cover!$E$25,D88/15*Cover!$E$25))</f>
        <v>0</v>
      </c>
      <c r="O88" s="129"/>
      <c r="P88" s="129"/>
    </row>
    <row r="89" spans="1:16" s="130" customFormat="1" ht="12.75" x14ac:dyDescent="0.2">
      <c r="A89" s="75">
        <v>81</v>
      </c>
      <c r="B89" s="234" t="str">
        <f>IF(ISBLANK('Schedule 2 - Pupil List'!A87),"",('Schedule 2 - Pupil List'!A87))</f>
        <v/>
      </c>
      <c r="C89" s="234" t="str">
        <f>IF(ISBLANK('Schedule 2 - Pupil List'!B87),"",('Schedule 2 - Pupil List'!B87))</f>
        <v/>
      </c>
      <c r="D89" s="61"/>
      <c r="E89" s="135"/>
      <c r="F89" s="136"/>
      <c r="G89" s="136"/>
      <c r="H89" s="136"/>
      <c r="I89" s="136"/>
      <c r="J89" s="136"/>
      <c r="K89" s="136"/>
      <c r="L89" s="137"/>
      <c r="M89" s="222" t="str">
        <f t="shared" si="1"/>
        <v/>
      </c>
      <c r="N89" s="207">
        <f>IF(M89&lt;&gt;"",0,IF(D89&gt;14,Cover!$E$25,D89/15*Cover!$E$25))</f>
        <v>0</v>
      </c>
      <c r="O89" s="129"/>
      <c r="P89" s="129"/>
    </row>
    <row r="90" spans="1:16" s="130" customFormat="1" ht="12.75" x14ac:dyDescent="0.2">
      <c r="A90" s="75">
        <v>82</v>
      </c>
      <c r="B90" s="234" t="str">
        <f>IF(ISBLANK('Schedule 2 - Pupil List'!A88),"",('Schedule 2 - Pupil List'!A88))</f>
        <v/>
      </c>
      <c r="C90" s="234" t="str">
        <f>IF(ISBLANK('Schedule 2 - Pupil List'!B88),"",('Schedule 2 - Pupil List'!B88))</f>
        <v/>
      </c>
      <c r="D90" s="61"/>
      <c r="E90" s="135"/>
      <c r="F90" s="136"/>
      <c r="G90" s="136"/>
      <c r="H90" s="136"/>
      <c r="I90" s="136"/>
      <c r="J90" s="136"/>
      <c r="K90" s="136"/>
      <c r="L90" s="137"/>
      <c r="M90" s="222" t="str">
        <f t="shared" si="1"/>
        <v/>
      </c>
      <c r="N90" s="207">
        <f>IF(M90&lt;&gt;"",0,IF(D90&gt;14,Cover!$E$25,D90/15*Cover!$E$25))</f>
        <v>0</v>
      </c>
      <c r="O90" s="129"/>
      <c r="P90" s="129"/>
    </row>
    <row r="91" spans="1:16" s="130" customFormat="1" ht="12.75" x14ac:dyDescent="0.2">
      <c r="A91" s="75">
        <v>83</v>
      </c>
      <c r="B91" s="234" t="str">
        <f>IF(ISBLANK('Schedule 2 - Pupil List'!A89),"",('Schedule 2 - Pupil List'!A89))</f>
        <v/>
      </c>
      <c r="C91" s="234" t="str">
        <f>IF(ISBLANK('Schedule 2 - Pupil List'!B89),"",('Schedule 2 - Pupil List'!B89))</f>
        <v/>
      </c>
      <c r="D91" s="61"/>
      <c r="E91" s="135"/>
      <c r="F91" s="136"/>
      <c r="G91" s="136"/>
      <c r="H91" s="136"/>
      <c r="I91" s="136"/>
      <c r="J91" s="136"/>
      <c r="K91" s="136"/>
      <c r="L91" s="137"/>
      <c r="M91" s="222" t="str">
        <f t="shared" si="1"/>
        <v/>
      </c>
      <c r="N91" s="207">
        <f>IF(M91&lt;&gt;"",0,IF(D91&gt;14,Cover!$E$25,D91/15*Cover!$E$25))</f>
        <v>0</v>
      </c>
      <c r="O91" s="129"/>
      <c r="P91" s="129"/>
    </row>
    <row r="92" spans="1:16" s="130" customFormat="1" ht="12.75" x14ac:dyDescent="0.2">
      <c r="A92" s="75">
        <v>84</v>
      </c>
      <c r="B92" s="234" t="str">
        <f>IF(ISBLANK('Schedule 2 - Pupil List'!A90),"",('Schedule 2 - Pupil List'!A90))</f>
        <v/>
      </c>
      <c r="C92" s="234" t="str">
        <f>IF(ISBLANK('Schedule 2 - Pupil List'!B90),"",('Schedule 2 - Pupil List'!B90))</f>
        <v/>
      </c>
      <c r="D92" s="61"/>
      <c r="E92" s="135"/>
      <c r="F92" s="136"/>
      <c r="G92" s="136"/>
      <c r="H92" s="136"/>
      <c r="I92" s="136"/>
      <c r="J92" s="136"/>
      <c r="K92" s="136"/>
      <c r="L92" s="137"/>
      <c r="M92" s="222" t="str">
        <f t="shared" si="1"/>
        <v/>
      </c>
      <c r="N92" s="207">
        <f>IF(M92&lt;&gt;"",0,IF(D92&gt;14,Cover!$E$25,D92/15*Cover!$E$25))</f>
        <v>0</v>
      </c>
      <c r="O92" s="129"/>
      <c r="P92" s="129"/>
    </row>
    <row r="93" spans="1:16" s="130" customFormat="1" ht="12.75" x14ac:dyDescent="0.2">
      <c r="A93" s="75">
        <v>85</v>
      </c>
      <c r="B93" s="234" t="str">
        <f>IF(ISBLANK('Schedule 2 - Pupil List'!A91),"",('Schedule 2 - Pupil List'!A91))</f>
        <v/>
      </c>
      <c r="C93" s="234" t="str">
        <f>IF(ISBLANK('Schedule 2 - Pupil List'!B91),"",('Schedule 2 - Pupil List'!B91))</f>
        <v/>
      </c>
      <c r="D93" s="61"/>
      <c r="E93" s="135"/>
      <c r="F93" s="136"/>
      <c r="G93" s="136"/>
      <c r="H93" s="136"/>
      <c r="I93" s="136"/>
      <c r="J93" s="136"/>
      <c r="K93" s="136"/>
      <c r="L93" s="137"/>
      <c r="M93" s="222" t="str">
        <f t="shared" si="1"/>
        <v/>
      </c>
      <c r="N93" s="207">
        <f>IF(M93&lt;&gt;"",0,IF(D93&gt;14,Cover!$E$25,D93/15*Cover!$E$25))</f>
        <v>0</v>
      </c>
      <c r="O93" s="129"/>
      <c r="P93" s="129"/>
    </row>
    <row r="94" spans="1:16" s="130" customFormat="1" ht="12.75" x14ac:dyDescent="0.2">
      <c r="A94" s="75">
        <v>86</v>
      </c>
      <c r="B94" s="234" t="str">
        <f>IF(ISBLANK('Schedule 2 - Pupil List'!A92),"",('Schedule 2 - Pupil List'!A92))</f>
        <v/>
      </c>
      <c r="C94" s="234" t="str">
        <f>IF(ISBLANK('Schedule 2 - Pupil List'!B92),"",('Schedule 2 - Pupil List'!B92))</f>
        <v/>
      </c>
      <c r="D94" s="61"/>
      <c r="E94" s="135"/>
      <c r="F94" s="136"/>
      <c r="G94" s="136"/>
      <c r="H94" s="136"/>
      <c r="I94" s="136"/>
      <c r="J94" s="136"/>
      <c r="K94" s="136"/>
      <c r="L94" s="137"/>
      <c r="M94" s="222" t="str">
        <f t="shared" si="1"/>
        <v/>
      </c>
      <c r="N94" s="207">
        <f>IF(M94&lt;&gt;"",0,IF(D94&gt;14,Cover!$E$25,D94/15*Cover!$E$25))</f>
        <v>0</v>
      </c>
      <c r="O94" s="129"/>
      <c r="P94" s="129"/>
    </row>
    <row r="95" spans="1:16" s="130" customFormat="1" ht="12.75" x14ac:dyDescent="0.2">
      <c r="A95" s="75">
        <v>87</v>
      </c>
      <c r="B95" s="234" t="str">
        <f>IF(ISBLANK('Schedule 2 - Pupil List'!A93),"",('Schedule 2 - Pupil List'!A93))</f>
        <v/>
      </c>
      <c r="C95" s="234" t="str">
        <f>IF(ISBLANK('Schedule 2 - Pupil List'!B93),"",('Schedule 2 - Pupil List'!B93))</f>
        <v/>
      </c>
      <c r="D95" s="61"/>
      <c r="E95" s="135"/>
      <c r="F95" s="136"/>
      <c r="G95" s="136"/>
      <c r="H95" s="136"/>
      <c r="I95" s="136"/>
      <c r="J95" s="136"/>
      <c r="K95" s="136"/>
      <c r="L95" s="137"/>
      <c r="M95" s="222" t="str">
        <f t="shared" si="1"/>
        <v/>
      </c>
      <c r="N95" s="207">
        <f>IF(M95&lt;&gt;"",0,IF(D95&gt;14,Cover!$E$25,D95/15*Cover!$E$25))</f>
        <v>0</v>
      </c>
      <c r="O95" s="129"/>
      <c r="P95" s="129"/>
    </row>
    <row r="96" spans="1:16" s="130" customFormat="1" ht="12.75" x14ac:dyDescent="0.2">
      <c r="A96" s="75">
        <v>88</v>
      </c>
      <c r="B96" s="234" t="str">
        <f>IF(ISBLANK('Schedule 2 - Pupil List'!A94),"",('Schedule 2 - Pupil List'!A94))</f>
        <v/>
      </c>
      <c r="C96" s="234" t="str">
        <f>IF(ISBLANK('Schedule 2 - Pupil List'!B94),"",('Schedule 2 - Pupil List'!B94))</f>
        <v/>
      </c>
      <c r="D96" s="61"/>
      <c r="E96" s="135"/>
      <c r="F96" s="136"/>
      <c r="G96" s="136"/>
      <c r="H96" s="136"/>
      <c r="I96" s="136"/>
      <c r="J96" s="136"/>
      <c r="K96" s="136"/>
      <c r="L96" s="137"/>
      <c r="M96" s="222" t="str">
        <f t="shared" si="1"/>
        <v/>
      </c>
      <c r="N96" s="207">
        <f>IF(M96&lt;&gt;"",0,IF(D96&gt;14,Cover!$E$25,D96/15*Cover!$E$25))</f>
        <v>0</v>
      </c>
      <c r="O96" s="129"/>
      <c r="P96" s="129"/>
    </row>
    <row r="97" spans="1:16" s="130" customFormat="1" ht="12.75" x14ac:dyDescent="0.2">
      <c r="A97" s="75">
        <v>89</v>
      </c>
      <c r="B97" s="234" t="str">
        <f>IF(ISBLANK('Schedule 2 - Pupil List'!A95),"",('Schedule 2 - Pupil List'!A95))</f>
        <v/>
      </c>
      <c r="C97" s="234" t="str">
        <f>IF(ISBLANK('Schedule 2 - Pupil List'!B95),"",('Schedule 2 - Pupil List'!B95))</f>
        <v/>
      </c>
      <c r="D97" s="61"/>
      <c r="E97" s="135"/>
      <c r="F97" s="136"/>
      <c r="G97" s="136"/>
      <c r="H97" s="136"/>
      <c r="I97" s="136"/>
      <c r="J97" s="136"/>
      <c r="K97" s="136"/>
      <c r="L97" s="137"/>
      <c r="M97" s="222" t="str">
        <f t="shared" si="1"/>
        <v/>
      </c>
      <c r="N97" s="207">
        <f>IF(M97&lt;&gt;"",0,IF(D97&gt;14,Cover!$E$25,D97/15*Cover!$E$25))</f>
        <v>0</v>
      </c>
      <c r="O97" s="129"/>
      <c r="P97" s="129"/>
    </row>
    <row r="98" spans="1:16" s="130" customFormat="1" ht="12.75" x14ac:dyDescent="0.2">
      <c r="A98" s="75">
        <v>90</v>
      </c>
      <c r="B98" s="234" t="str">
        <f>IF(ISBLANK('Schedule 2 - Pupil List'!A96),"",('Schedule 2 - Pupil List'!A96))</f>
        <v/>
      </c>
      <c r="C98" s="234" t="str">
        <f>IF(ISBLANK('Schedule 2 - Pupil List'!B96),"",('Schedule 2 - Pupil List'!B96))</f>
        <v/>
      </c>
      <c r="D98" s="61"/>
      <c r="E98" s="135"/>
      <c r="F98" s="136"/>
      <c r="G98" s="136"/>
      <c r="H98" s="136"/>
      <c r="I98" s="136"/>
      <c r="J98" s="136"/>
      <c r="K98" s="136"/>
      <c r="L98" s="137"/>
      <c r="M98" s="222" t="str">
        <f t="shared" si="1"/>
        <v/>
      </c>
      <c r="N98" s="207">
        <f>IF(M98&lt;&gt;"",0,IF(D98&gt;14,Cover!$E$25,D98/15*Cover!$E$25))</f>
        <v>0</v>
      </c>
      <c r="O98" s="129"/>
      <c r="P98" s="129"/>
    </row>
    <row r="99" spans="1:16" s="130" customFormat="1" ht="12.75" x14ac:dyDescent="0.2">
      <c r="A99" s="75">
        <v>91</v>
      </c>
      <c r="B99" s="234" t="str">
        <f>IF(ISBLANK('Schedule 2 - Pupil List'!A97),"",('Schedule 2 - Pupil List'!A97))</f>
        <v/>
      </c>
      <c r="C99" s="234" t="str">
        <f>IF(ISBLANK('Schedule 2 - Pupil List'!B97),"",('Schedule 2 - Pupil List'!B97))</f>
        <v/>
      </c>
      <c r="D99" s="61"/>
      <c r="E99" s="135"/>
      <c r="F99" s="136"/>
      <c r="G99" s="136"/>
      <c r="H99" s="136"/>
      <c r="I99" s="136"/>
      <c r="J99" s="136"/>
      <c r="K99" s="136"/>
      <c r="L99" s="137"/>
      <c r="M99" s="222" t="str">
        <f t="shared" si="1"/>
        <v/>
      </c>
      <c r="N99" s="207">
        <f>IF(M99&lt;&gt;"",0,IF(D99&gt;14,Cover!$E$25,D99/15*Cover!$E$25))</f>
        <v>0</v>
      </c>
      <c r="O99" s="129"/>
      <c r="P99" s="129"/>
    </row>
    <row r="100" spans="1:16" s="130" customFormat="1" ht="12.75" x14ac:dyDescent="0.2">
      <c r="A100" s="75">
        <v>92</v>
      </c>
      <c r="B100" s="234" t="str">
        <f>IF(ISBLANK('Schedule 2 - Pupil List'!A98),"",('Schedule 2 - Pupil List'!A98))</f>
        <v/>
      </c>
      <c r="C100" s="234" t="str">
        <f>IF(ISBLANK('Schedule 2 - Pupil List'!B98),"",('Schedule 2 - Pupil List'!B98))</f>
        <v/>
      </c>
      <c r="D100" s="61"/>
      <c r="E100" s="135"/>
      <c r="F100" s="136"/>
      <c r="G100" s="136"/>
      <c r="H100" s="136"/>
      <c r="I100" s="136"/>
      <c r="J100" s="136"/>
      <c r="K100" s="136"/>
      <c r="L100" s="137"/>
      <c r="M100" s="222" t="str">
        <f t="shared" si="1"/>
        <v/>
      </c>
      <c r="N100" s="207">
        <f>IF(M100&lt;&gt;"",0,IF(D100&gt;14,Cover!$E$25,D100/15*Cover!$E$25))</f>
        <v>0</v>
      </c>
      <c r="O100" s="129"/>
      <c r="P100" s="129"/>
    </row>
    <row r="101" spans="1:16" s="130" customFormat="1" ht="12.75" x14ac:dyDescent="0.2">
      <c r="A101" s="75">
        <v>93</v>
      </c>
      <c r="B101" s="234" t="str">
        <f>IF(ISBLANK('Schedule 2 - Pupil List'!A99),"",('Schedule 2 - Pupil List'!A99))</f>
        <v/>
      </c>
      <c r="C101" s="234" t="str">
        <f>IF(ISBLANK('Schedule 2 - Pupil List'!B99),"",('Schedule 2 - Pupil List'!B99))</f>
        <v/>
      </c>
      <c r="D101" s="61"/>
      <c r="E101" s="135"/>
      <c r="F101" s="136"/>
      <c r="G101" s="136"/>
      <c r="H101" s="136"/>
      <c r="I101" s="136"/>
      <c r="J101" s="136"/>
      <c r="K101" s="136"/>
      <c r="L101" s="137"/>
      <c r="M101" s="222" t="str">
        <f t="shared" si="1"/>
        <v/>
      </c>
      <c r="N101" s="207">
        <f>IF(M101&lt;&gt;"",0,IF(D101&gt;14,Cover!$E$25,D101/15*Cover!$E$25))</f>
        <v>0</v>
      </c>
      <c r="O101" s="129"/>
      <c r="P101" s="129"/>
    </row>
    <row r="102" spans="1:16" s="130" customFormat="1" ht="12.75" x14ac:dyDescent="0.2">
      <c r="A102" s="75">
        <v>94</v>
      </c>
      <c r="B102" s="234" t="str">
        <f>IF(ISBLANK('Schedule 2 - Pupil List'!A100),"",('Schedule 2 - Pupil List'!A100))</f>
        <v/>
      </c>
      <c r="C102" s="234" t="str">
        <f>IF(ISBLANK('Schedule 2 - Pupil List'!B100),"",('Schedule 2 - Pupil List'!B100))</f>
        <v/>
      </c>
      <c r="D102" s="61"/>
      <c r="E102" s="135"/>
      <c r="F102" s="136"/>
      <c r="G102" s="136"/>
      <c r="H102" s="136"/>
      <c r="I102" s="136"/>
      <c r="J102" s="136"/>
      <c r="K102" s="136"/>
      <c r="L102" s="137"/>
      <c r="M102" s="222" t="str">
        <f t="shared" si="1"/>
        <v/>
      </c>
      <c r="N102" s="207">
        <f>IF(M102&lt;&gt;"",0,IF(D102&gt;14,Cover!$E$25,D102/15*Cover!$E$25))</f>
        <v>0</v>
      </c>
      <c r="O102" s="129"/>
      <c r="P102" s="129"/>
    </row>
    <row r="103" spans="1:16" s="130" customFormat="1" ht="12.75" x14ac:dyDescent="0.2">
      <c r="A103" s="75">
        <v>95</v>
      </c>
      <c r="B103" s="234" t="str">
        <f>IF(ISBLANK('Schedule 2 - Pupil List'!A101),"",('Schedule 2 - Pupil List'!A101))</f>
        <v/>
      </c>
      <c r="C103" s="234" t="str">
        <f>IF(ISBLANK('Schedule 2 - Pupil List'!B101),"",('Schedule 2 - Pupil List'!B101))</f>
        <v/>
      </c>
      <c r="D103" s="61"/>
      <c r="E103" s="135"/>
      <c r="F103" s="136"/>
      <c r="G103" s="136"/>
      <c r="H103" s="136"/>
      <c r="I103" s="136"/>
      <c r="J103" s="136"/>
      <c r="K103" s="136"/>
      <c r="L103" s="137"/>
      <c r="M103" s="222" t="str">
        <f t="shared" si="1"/>
        <v/>
      </c>
      <c r="N103" s="207">
        <f>IF(M103&lt;&gt;"",0,IF(D103&gt;14,Cover!$E$25,D103/15*Cover!$E$25))</f>
        <v>0</v>
      </c>
      <c r="O103" s="129"/>
      <c r="P103" s="129"/>
    </row>
    <row r="104" spans="1:16" s="130" customFormat="1" ht="12.75" x14ac:dyDescent="0.2">
      <c r="A104" s="75">
        <v>96</v>
      </c>
      <c r="B104" s="234" t="str">
        <f>IF(ISBLANK('Schedule 2 - Pupil List'!A102),"",('Schedule 2 - Pupil List'!A102))</f>
        <v/>
      </c>
      <c r="C104" s="234" t="str">
        <f>IF(ISBLANK('Schedule 2 - Pupil List'!B102),"",('Schedule 2 - Pupil List'!B102))</f>
        <v/>
      </c>
      <c r="D104" s="61"/>
      <c r="E104" s="135"/>
      <c r="F104" s="136"/>
      <c r="G104" s="136"/>
      <c r="H104" s="136"/>
      <c r="I104" s="136"/>
      <c r="J104" s="136"/>
      <c r="K104" s="136"/>
      <c r="L104" s="137"/>
      <c r="M104" s="222" t="str">
        <f t="shared" si="1"/>
        <v/>
      </c>
      <c r="N104" s="207">
        <f>IF(M104&lt;&gt;"",0,IF(D104&gt;14,Cover!$E$25,D104/15*Cover!$E$25))</f>
        <v>0</v>
      </c>
      <c r="O104" s="129"/>
      <c r="P104" s="129"/>
    </row>
    <row r="105" spans="1:16" s="130" customFormat="1" ht="12.75" x14ac:dyDescent="0.2">
      <c r="A105" s="75">
        <v>97</v>
      </c>
      <c r="B105" s="234" t="str">
        <f>IF(ISBLANK('Schedule 2 - Pupil List'!A103),"",('Schedule 2 - Pupil List'!A103))</f>
        <v/>
      </c>
      <c r="C105" s="234" t="str">
        <f>IF(ISBLANK('Schedule 2 - Pupil List'!B103),"",('Schedule 2 - Pupil List'!B103))</f>
        <v/>
      </c>
      <c r="D105" s="61"/>
      <c r="E105" s="135"/>
      <c r="F105" s="136"/>
      <c r="G105" s="136"/>
      <c r="H105" s="136"/>
      <c r="I105" s="136"/>
      <c r="J105" s="136"/>
      <c r="K105" s="136"/>
      <c r="L105" s="137"/>
      <c r="M105" s="222" t="str">
        <f t="shared" si="1"/>
        <v/>
      </c>
      <c r="N105" s="207">
        <f>IF(M105&lt;&gt;"",0,IF(D105&gt;14,Cover!$E$25,D105/15*Cover!$E$25))</f>
        <v>0</v>
      </c>
      <c r="O105" s="129"/>
      <c r="P105" s="129"/>
    </row>
    <row r="106" spans="1:16" s="130" customFormat="1" ht="12.75" x14ac:dyDescent="0.2">
      <c r="A106" s="75">
        <v>98</v>
      </c>
      <c r="B106" s="234" t="str">
        <f>IF(ISBLANK('Schedule 2 - Pupil List'!A104),"",('Schedule 2 - Pupil List'!A104))</f>
        <v/>
      </c>
      <c r="C106" s="234" t="str">
        <f>IF(ISBLANK('Schedule 2 - Pupil List'!B104),"",('Schedule 2 - Pupil List'!B104))</f>
        <v/>
      </c>
      <c r="D106" s="61"/>
      <c r="E106" s="135"/>
      <c r="F106" s="136"/>
      <c r="G106" s="136"/>
      <c r="H106" s="136"/>
      <c r="I106" s="136"/>
      <c r="J106" s="136"/>
      <c r="K106" s="136"/>
      <c r="L106" s="137"/>
      <c r="M106" s="222" t="str">
        <f t="shared" si="1"/>
        <v/>
      </c>
      <c r="N106" s="207">
        <f>IF(M106&lt;&gt;"",0,IF(D106&gt;14,Cover!$E$25,D106/15*Cover!$E$25))</f>
        <v>0</v>
      </c>
      <c r="O106" s="129"/>
      <c r="P106" s="129"/>
    </row>
    <row r="107" spans="1:16" s="130" customFormat="1" ht="12.75" x14ac:dyDescent="0.2">
      <c r="A107" s="75">
        <v>99</v>
      </c>
      <c r="B107" s="234" t="str">
        <f>IF(ISBLANK('Schedule 2 - Pupil List'!A105),"",('Schedule 2 - Pupil List'!A105))</f>
        <v/>
      </c>
      <c r="C107" s="234" t="str">
        <f>IF(ISBLANK('Schedule 2 - Pupil List'!B105),"",('Schedule 2 - Pupil List'!B105))</f>
        <v/>
      </c>
      <c r="D107" s="61"/>
      <c r="E107" s="135"/>
      <c r="F107" s="136"/>
      <c r="G107" s="136"/>
      <c r="H107" s="136"/>
      <c r="I107" s="136"/>
      <c r="J107" s="136"/>
      <c r="K107" s="136"/>
      <c r="L107" s="137"/>
      <c r="M107" s="222" t="str">
        <f t="shared" si="1"/>
        <v/>
      </c>
      <c r="N107" s="207">
        <f>IF(M107&lt;&gt;"",0,IF(D107&gt;14,Cover!$E$25,D107/15*Cover!$E$25))</f>
        <v>0</v>
      </c>
      <c r="O107" s="129"/>
      <c r="P107" s="129"/>
    </row>
    <row r="108" spans="1:16" s="130" customFormat="1" ht="12.75" x14ac:dyDescent="0.2">
      <c r="A108" s="75">
        <v>100</v>
      </c>
      <c r="B108" s="234" t="str">
        <f>IF(ISBLANK('Schedule 2 - Pupil List'!A106),"",('Schedule 2 - Pupil List'!A106))</f>
        <v/>
      </c>
      <c r="C108" s="234" t="str">
        <f>IF(ISBLANK('Schedule 2 - Pupil List'!B106),"",('Schedule 2 - Pupil List'!B106))</f>
        <v/>
      </c>
      <c r="D108" s="61"/>
      <c r="E108" s="135"/>
      <c r="F108" s="136"/>
      <c r="G108" s="136"/>
      <c r="H108" s="136"/>
      <c r="I108" s="136"/>
      <c r="J108" s="136"/>
      <c r="K108" s="136"/>
      <c r="L108" s="137"/>
      <c r="M108" s="222" t="str">
        <f t="shared" si="1"/>
        <v/>
      </c>
      <c r="N108" s="207">
        <f>IF(M108&lt;&gt;"",0,IF(D108&gt;14,Cover!$E$25,D108/15*Cover!$E$25))</f>
        <v>0</v>
      </c>
      <c r="O108" s="129"/>
      <c r="P108" s="129"/>
    </row>
    <row r="109" spans="1:16" s="130" customFormat="1" ht="12.75" x14ac:dyDescent="0.2">
      <c r="A109" s="75">
        <v>101</v>
      </c>
      <c r="B109" s="234" t="str">
        <f>IF(ISBLANK('Schedule 2 - Pupil List'!A107),"",('Schedule 2 - Pupil List'!A107))</f>
        <v/>
      </c>
      <c r="C109" s="234" t="str">
        <f>IF(ISBLANK('Schedule 2 - Pupil List'!B107),"",('Schedule 2 - Pupil List'!B107))</f>
        <v/>
      </c>
      <c r="D109" s="61"/>
      <c r="E109" s="135"/>
      <c r="F109" s="136"/>
      <c r="G109" s="136"/>
      <c r="H109" s="136"/>
      <c r="I109" s="136"/>
      <c r="J109" s="136"/>
      <c r="K109" s="136"/>
      <c r="L109" s="137"/>
      <c r="M109" s="222" t="str">
        <f t="shared" si="1"/>
        <v/>
      </c>
      <c r="N109" s="207">
        <f>IF(M109&lt;&gt;"",0,IF(D109&gt;14,Cover!$E$25,D109/15*Cover!$E$25))</f>
        <v>0</v>
      </c>
      <c r="O109" s="129"/>
      <c r="P109" s="129"/>
    </row>
    <row r="110" spans="1:16" s="130" customFormat="1" ht="12.75" x14ac:dyDescent="0.2">
      <c r="A110" s="75">
        <v>102</v>
      </c>
      <c r="B110" s="234" t="str">
        <f>IF(ISBLANK('Schedule 2 - Pupil List'!A108),"",('Schedule 2 - Pupil List'!A108))</f>
        <v/>
      </c>
      <c r="C110" s="234" t="str">
        <f>IF(ISBLANK('Schedule 2 - Pupil List'!B108),"",('Schedule 2 - Pupil List'!B108))</f>
        <v/>
      </c>
      <c r="D110" s="61"/>
      <c r="E110" s="135"/>
      <c r="F110" s="136"/>
      <c r="G110" s="136"/>
      <c r="H110" s="136"/>
      <c r="I110" s="136"/>
      <c r="J110" s="136"/>
      <c r="K110" s="136"/>
      <c r="L110" s="137"/>
      <c r="M110" s="222" t="str">
        <f t="shared" si="1"/>
        <v/>
      </c>
      <c r="N110" s="207">
        <f>IF(M110&lt;&gt;"",0,IF(D110&gt;14,Cover!$E$25,D110/15*Cover!$E$25))</f>
        <v>0</v>
      </c>
      <c r="O110" s="129"/>
      <c r="P110" s="129"/>
    </row>
    <row r="111" spans="1:16" s="130" customFormat="1" ht="12.75" x14ac:dyDescent="0.2">
      <c r="A111" s="75">
        <v>103</v>
      </c>
      <c r="B111" s="234" t="str">
        <f>IF(ISBLANK('Schedule 2 - Pupil List'!A109),"",('Schedule 2 - Pupil List'!A109))</f>
        <v/>
      </c>
      <c r="C111" s="234" t="str">
        <f>IF(ISBLANK('Schedule 2 - Pupil List'!B109),"",('Schedule 2 - Pupil List'!B109))</f>
        <v/>
      </c>
      <c r="D111" s="61"/>
      <c r="E111" s="135"/>
      <c r="F111" s="136"/>
      <c r="G111" s="136"/>
      <c r="H111" s="136"/>
      <c r="I111" s="136"/>
      <c r="J111" s="136"/>
      <c r="K111" s="136"/>
      <c r="L111" s="137"/>
      <c r="M111" s="222" t="str">
        <f t="shared" si="1"/>
        <v/>
      </c>
      <c r="N111" s="207">
        <f>IF(M111&lt;&gt;"",0,IF(D111&gt;14,Cover!$E$25,D111/15*Cover!$E$25))</f>
        <v>0</v>
      </c>
      <c r="O111" s="129"/>
      <c r="P111" s="129"/>
    </row>
    <row r="112" spans="1:16" s="130" customFormat="1" ht="12.75" x14ac:dyDescent="0.2">
      <c r="A112" s="75">
        <v>104</v>
      </c>
      <c r="B112" s="234" t="str">
        <f>IF(ISBLANK('Schedule 2 - Pupil List'!A110),"",('Schedule 2 - Pupil List'!A110))</f>
        <v/>
      </c>
      <c r="C112" s="234" t="str">
        <f>IF(ISBLANK('Schedule 2 - Pupil List'!B110),"",('Schedule 2 - Pupil List'!B110))</f>
        <v/>
      </c>
      <c r="D112" s="61"/>
      <c r="E112" s="135"/>
      <c r="F112" s="136"/>
      <c r="G112" s="136"/>
      <c r="H112" s="136"/>
      <c r="I112" s="136"/>
      <c r="J112" s="136"/>
      <c r="K112" s="136"/>
      <c r="L112" s="137"/>
      <c r="M112" s="222" t="str">
        <f t="shared" si="1"/>
        <v/>
      </c>
      <c r="N112" s="207">
        <f>IF(M112&lt;&gt;"",0,IF(D112&gt;14,Cover!$E$25,D112/15*Cover!$E$25))</f>
        <v>0</v>
      </c>
      <c r="O112" s="129"/>
      <c r="P112" s="129"/>
    </row>
    <row r="113" spans="1:16" s="130" customFormat="1" ht="12.75" x14ac:dyDescent="0.2">
      <c r="A113" s="75">
        <v>105</v>
      </c>
      <c r="B113" s="234" t="str">
        <f>IF(ISBLANK('Schedule 2 - Pupil List'!A111),"",('Schedule 2 - Pupil List'!A111))</f>
        <v/>
      </c>
      <c r="C113" s="234" t="str">
        <f>IF(ISBLANK('Schedule 2 - Pupil List'!B111),"",('Schedule 2 - Pupil List'!B111))</f>
        <v/>
      </c>
      <c r="D113" s="61"/>
      <c r="E113" s="135"/>
      <c r="F113" s="136"/>
      <c r="G113" s="136"/>
      <c r="H113" s="136"/>
      <c r="I113" s="136"/>
      <c r="J113" s="136"/>
      <c r="K113" s="136"/>
      <c r="L113" s="137"/>
      <c r="M113" s="222" t="str">
        <f t="shared" si="1"/>
        <v/>
      </c>
      <c r="N113" s="207">
        <f>IF(M113&lt;&gt;"",0,IF(D113&gt;14,Cover!$E$25,D113/15*Cover!$E$25))</f>
        <v>0</v>
      </c>
      <c r="O113" s="129"/>
      <c r="P113" s="129"/>
    </row>
    <row r="114" spans="1:16" s="130" customFormat="1" ht="12.75" x14ac:dyDescent="0.2">
      <c r="A114" s="75">
        <v>106</v>
      </c>
      <c r="B114" s="234" t="str">
        <f>IF(ISBLANK('Schedule 2 - Pupil List'!A112),"",('Schedule 2 - Pupil List'!A112))</f>
        <v/>
      </c>
      <c r="C114" s="234" t="str">
        <f>IF(ISBLANK('Schedule 2 - Pupil List'!B112),"",('Schedule 2 - Pupil List'!B112))</f>
        <v/>
      </c>
      <c r="D114" s="61"/>
      <c r="E114" s="135"/>
      <c r="F114" s="136"/>
      <c r="G114" s="136"/>
      <c r="H114" s="136"/>
      <c r="I114" s="136"/>
      <c r="J114" s="136"/>
      <c r="K114" s="136"/>
      <c r="L114" s="137"/>
      <c r="M114" s="222" t="str">
        <f t="shared" si="1"/>
        <v/>
      </c>
      <c r="N114" s="207">
        <f>IF(M114&lt;&gt;"",0,IF(D114&gt;14,Cover!$E$25,D114/15*Cover!$E$25))</f>
        <v>0</v>
      </c>
      <c r="O114" s="129"/>
      <c r="P114" s="129"/>
    </row>
    <row r="115" spans="1:16" s="130" customFormat="1" ht="12.75" x14ac:dyDescent="0.2">
      <c r="A115" s="75">
        <v>107</v>
      </c>
      <c r="B115" s="234" t="str">
        <f>IF(ISBLANK('Schedule 2 - Pupil List'!A113),"",('Schedule 2 - Pupil List'!A113))</f>
        <v/>
      </c>
      <c r="C115" s="234" t="str">
        <f>IF(ISBLANK('Schedule 2 - Pupil List'!B113),"",('Schedule 2 - Pupil List'!B113))</f>
        <v/>
      </c>
      <c r="D115" s="61"/>
      <c r="E115" s="135"/>
      <c r="F115" s="136"/>
      <c r="G115" s="136"/>
      <c r="H115" s="136"/>
      <c r="I115" s="136"/>
      <c r="J115" s="136"/>
      <c r="K115" s="136"/>
      <c r="L115" s="137"/>
      <c r="M115" s="222" t="str">
        <f t="shared" si="1"/>
        <v/>
      </c>
      <c r="N115" s="207">
        <f>IF(M115&lt;&gt;"",0,IF(D115&gt;14,Cover!$E$25,D115/15*Cover!$E$25))</f>
        <v>0</v>
      </c>
      <c r="O115" s="129"/>
      <c r="P115" s="129"/>
    </row>
    <row r="116" spans="1:16" s="130" customFormat="1" ht="12.75" x14ac:dyDescent="0.2">
      <c r="A116" s="75">
        <v>108</v>
      </c>
      <c r="B116" s="234" t="str">
        <f>IF(ISBLANK('Schedule 2 - Pupil List'!A114),"",('Schedule 2 - Pupil List'!A114))</f>
        <v/>
      </c>
      <c r="C116" s="234" t="str">
        <f>IF(ISBLANK('Schedule 2 - Pupil List'!B114),"",('Schedule 2 - Pupil List'!B114))</f>
        <v/>
      </c>
      <c r="D116" s="61"/>
      <c r="E116" s="135"/>
      <c r="F116" s="136"/>
      <c r="G116" s="136"/>
      <c r="H116" s="136"/>
      <c r="I116" s="136"/>
      <c r="J116" s="136"/>
      <c r="K116" s="136"/>
      <c r="L116" s="137"/>
      <c r="M116" s="222" t="str">
        <f t="shared" si="1"/>
        <v/>
      </c>
      <c r="N116" s="207">
        <f>IF(M116&lt;&gt;"",0,IF(D116&gt;14,Cover!$E$25,D116/15*Cover!$E$25))</f>
        <v>0</v>
      </c>
      <c r="O116" s="129"/>
      <c r="P116" s="129"/>
    </row>
    <row r="117" spans="1:16" s="130" customFormat="1" ht="12.75" x14ac:dyDescent="0.2">
      <c r="A117" s="75">
        <v>109</v>
      </c>
      <c r="B117" s="234" t="str">
        <f>IF(ISBLANK('Schedule 2 - Pupil List'!A115),"",('Schedule 2 - Pupil List'!A115))</f>
        <v/>
      </c>
      <c r="C117" s="234" t="str">
        <f>IF(ISBLANK('Schedule 2 - Pupil List'!B115),"",('Schedule 2 - Pupil List'!B115))</f>
        <v/>
      </c>
      <c r="D117" s="61"/>
      <c r="E117" s="135"/>
      <c r="F117" s="136"/>
      <c r="G117" s="136"/>
      <c r="H117" s="136"/>
      <c r="I117" s="136"/>
      <c r="J117" s="136"/>
      <c r="K117" s="136"/>
      <c r="L117" s="137"/>
      <c r="M117" s="222" t="str">
        <f t="shared" si="1"/>
        <v/>
      </c>
      <c r="N117" s="207">
        <f>IF(M117&lt;&gt;"",0,IF(D117&gt;14,Cover!$E$25,D117/15*Cover!$E$25))</f>
        <v>0</v>
      </c>
      <c r="O117" s="129"/>
      <c r="P117" s="129"/>
    </row>
    <row r="118" spans="1:16" s="130" customFormat="1" ht="12.75" x14ac:dyDescent="0.2">
      <c r="A118" s="75">
        <v>110</v>
      </c>
      <c r="B118" s="234" t="str">
        <f>IF(ISBLANK('Schedule 2 - Pupil List'!A116),"",('Schedule 2 - Pupil List'!A116))</f>
        <v/>
      </c>
      <c r="C118" s="234" t="str">
        <f>IF(ISBLANK('Schedule 2 - Pupil List'!B116),"",('Schedule 2 - Pupil List'!B116))</f>
        <v/>
      </c>
      <c r="D118" s="61"/>
      <c r="E118" s="135"/>
      <c r="F118" s="136"/>
      <c r="G118" s="136"/>
      <c r="H118" s="136"/>
      <c r="I118" s="136"/>
      <c r="J118" s="136"/>
      <c r="K118" s="136"/>
      <c r="L118" s="137"/>
      <c r="M118" s="222" t="str">
        <f t="shared" si="1"/>
        <v/>
      </c>
      <c r="N118" s="207">
        <f>IF(M118&lt;&gt;"",0,IF(D118&gt;14,Cover!$E$25,D118/15*Cover!$E$25))</f>
        <v>0</v>
      </c>
      <c r="O118" s="129"/>
      <c r="P118" s="129"/>
    </row>
    <row r="119" spans="1:16" s="130" customFormat="1" ht="12.75" x14ac:dyDescent="0.2">
      <c r="A119" s="75">
        <v>111</v>
      </c>
      <c r="B119" s="234" t="str">
        <f>IF(ISBLANK('Schedule 2 - Pupil List'!A117),"",('Schedule 2 - Pupil List'!A117))</f>
        <v/>
      </c>
      <c r="C119" s="234" t="str">
        <f>IF(ISBLANK('Schedule 2 - Pupil List'!B117),"",('Schedule 2 - Pupil List'!B117))</f>
        <v/>
      </c>
      <c r="D119" s="61"/>
      <c r="E119" s="135"/>
      <c r="F119" s="136"/>
      <c r="G119" s="136"/>
      <c r="H119" s="136"/>
      <c r="I119" s="136"/>
      <c r="J119" s="136"/>
      <c r="K119" s="136"/>
      <c r="L119" s="137"/>
      <c r="M119" s="222" t="str">
        <f t="shared" si="1"/>
        <v/>
      </c>
      <c r="N119" s="207">
        <f>IF(M119&lt;&gt;"",0,IF(D119&gt;14,Cover!$E$25,D119/15*Cover!$E$25))</f>
        <v>0</v>
      </c>
      <c r="O119" s="129"/>
      <c r="P119" s="129"/>
    </row>
    <row r="120" spans="1:16" s="130" customFormat="1" ht="12.75" x14ac:dyDescent="0.2">
      <c r="A120" s="75">
        <v>112</v>
      </c>
      <c r="B120" s="234" t="str">
        <f>IF(ISBLANK('Schedule 2 - Pupil List'!A118),"",('Schedule 2 - Pupil List'!A118))</f>
        <v/>
      </c>
      <c r="C120" s="234" t="str">
        <f>IF(ISBLANK('Schedule 2 - Pupil List'!B118),"",('Schedule 2 - Pupil List'!B118))</f>
        <v/>
      </c>
      <c r="D120" s="61"/>
      <c r="E120" s="135"/>
      <c r="F120" s="136"/>
      <c r="G120" s="136"/>
      <c r="H120" s="136"/>
      <c r="I120" s="136"/>
      <c r="J120" s="136"/>
      <c r="K120" s="136"/>
      <c r="L120" s="137"/>
      <c r="M120" s="222" t="str">
        <f t="shared" si="1"/>
        <v/>
      </c>
      <c r="N120" s="207">
        <f>IF(M120&lt;&gt;"",0,IF(D120&gt;14,Cover!$E$25,D120/15*Cover!$E$25))</f>
        <v>0</v>
      </c>
      <c r="O120" s="129"/>
      <c r="P120" s="129"/>
    </row>
    <row r="121" spans="1:16" s="130" customFormat="1" ht="12.75" x14ac:dyDescent="0.2">
      <c r="A121" s="75">
        <v>113</v>
      </c>
      <c r="B121" s="234" t="str">
        <f>IF(ISBLANK('Schedule 2 - Pupil List'!A119),"",('Schedule 2 - Pupil List'!A119))</f>
        <v/>
      </c>
      <c r="C121" s="234" t="str">
        <f>IF(ISBLANK('Schedule 2 - Pupil List'!B119),"",('Schedule 2 - Pupil List'!B119))</f>
        <v/>
      </c>
      <c r="D121" s="61"/>
      <c r="E121" s="135"/>
      <c r="F121" s="136"/>
      <c r="G121" s="136"/>
      <c r="H121" s="136"/>
      <c r="I121" s="136"/>
      <c r="J121" s="136"/>
      <c r="K121" s="136"/>
      <c r="L121" s="137"/>
      <c r="M121" s="222" t="str">
        <f t="shared" si="1"/>
        <v/>
      </c>
      <c r="N121" s="207">
        <f>IF(M121&lt;&gt;"",0,IF(D121&gt;14,Cover!$E$25,D121/15*Cover!$E$25))</f>
        <v>0</v>
      </c>
      <c r="O121" s="129"/>
      <c r="P121" s="129"/>
    </row>
    <row r="122" spans="1:16" s="130" customFormat="1" ht="12.75" x14ac:dyDescent="0.2">
      <c r="A122" s="75">
        <v>114</v>
      </c>
      <c r="B122" s="234" t="str">
        <f>IF(ISBLANK('Schedule 2 - Pupil List'!A120),"",('Schedule 2 - Pupil List'!A120))</f>
        <v/>
      </c>
      <c r="C122" s="234" t="str">
        <f>IF(ISBLANK('Schedule 2 - Pupil List'!B120),"",('Schedule 2 - Pupil List'!B120))</f>
        <v/>
      </c>
      <c r="D122" s="61"/>
      <c r="E122" s="135"/>
      <c r="F122" s="136"/>
      <c r="G122" s="136"/>
      <c r="H122" s="136"/>
      <c r="I122" s="136"/>
      <c r="J122" s="136"/>
      <c r="K122" s="136"/>
      <c r="L122" s="137"/>
      <c r="M122" s="222" t="str">
        <f t="shared" si="1"/>
        <v/>
      </c>
      <c r="N122" s="207">
        <f>IF(M122&lt;&gt;"",0,IF(D122&gt;14,Cover!$E$25,D122/15*Cover!$E$25))</f>
        <v>0</v>
      </c>
      <c r="O122" s="129"/>
      <c r="P122" s="129"/>
    </row>
    <row r="123" spans="1:16" s="130" customFormat="1" ht="12.75" x14ac:dyDescent="0.2">
      <c r="A123" s="75">
        <v>115</v>
      </c>
      <c r="B123" s="234" t="str">
        <f>IF(ISBLANK('Schedule 2 - Pupil List'!A121),"",('Schedule 2 - Pupil List'!A121))</f>
        <v/>
      </c>
      <c r="C123" s="234" t="str">
        <f>IF(ISBLANK('Schedule 2 - Pupil List'!B121),"",('Schedule 2 - Pupil List'!B121))</f>
        <v/>
      </c>
      <c r="D123" s="61"/>
      <c r="E123" s="135"/>
      <c r="F123" s="136"/>
      <c r="G123" s="136"/>
      <c r="H123" s="136"/>
      <c r="I123" s="136"/>
      <c r="J123" s="136"/>
      <c r="K123" s="136"/>
      <c r="L123" s="137"/>
      <c r="M123" s="222" t="str">
        <f t="shared" si="1"/>
        <v/>
      </c>
      <c r="N123" s="207">
        <f>IF(M123&lt;&gt;"",0,IF(D123&gt;14,Cover!$E$25,D123/15*Cover!$E$25))</f>
        <v>0</v>
      </c>
      <c r="O123" s="129"/>
      <c r="P123" s="129"/>
    </row>
    <row r="124" spans="1:16" s="130" customFormat="1" ht="12.75" x14ac:dyDescent="0.2">
      <c r="A124" s="75">
        <v>116</v>
      </c>
      <c r="B124" s="234" t="str">
        <f>IF(ISBLANK('Schedule 2 - Pupil List'!A122),"",('Schedule 2 - Pupil List'!A122))</f>
        <v/>
      </c>
      <c r="C124" s="234" t="str">
        <f>IF(ISBLANK('Schedule 2 - Pupil List'!B122),"",('Schedule 2 - Pupil List'!B122))</f>
        <v/>
      </c>
      <c r="D124" s="61"/>
      <c r="E124" s="135"/>
      <c r="F124" s="136"/>
      <c r="G124" s="136"/>
      <c r="H124" s="136"/>
      <c r="I124" s="136"/>
      <c r="J124" s="136"/>
      <c r="K124" s="136"/>
      <c r="L124" s="137"/>
      <c r="M124" s="222" t="str">
        <f t="shared" si="1"/>
        <v/>
      </c>
      <c r="N124" s="207">
        <f>IF(M124&lt;&gt;"",0,IF(D124&gt;14,Cover!$E$25,D124/15*Cover!$E$25))</f>
        <v>0</v>
      </c>
      <c r="O124" s="129"/>
      <c r="P124" s="129"/>
    </row>
    <row r="125" spans="1:16" s="130" customFormat="1" ht="12.75" x14ac:dyDescent="0.2">
      <c r="A125" s="75">
        <v>117</v>
      </c>
      <c r="B125" s="234" t="str">
        <f>IF(ISBLANK('Schedule 2 - Pupil List'!A123),"",('Schedule 2 - Pupil List'!A123))</f>
        <v/>
      </c>
      <c r="C125" s="234" t="str">
        <f>IF(ISBLANK('Schedule 2 - Pupil List'!B123),"",('Schedule 2 - Pupil List'!B123))</f>
        <v/>
      </c>
      <c r="D125" s="61"/>
      <c r="E125" s="135"/>
      <c r="F125" s="136"/>
      <c r="G125" s="136"/>
      <c r="H125" s="136"/>
      <c r="I125" s="136"/>
      <c r="J125" s="136"/>
      <c r="K125" s="136"/>
      <c r="L125" s="137"/>
      <c r="M125" s="222" t="str">
        <f t="shared" si="1"/>
        <v/>
      </c>
      <c r="N125" s="207">
        <f>IF(M125&lt;&gt;"",0,IF(D125&gt;14,Cover!$E$25,D125/15*Cover!$E$25))</f>
        <v>0</v>
      </c>
      <c r="O125" s="129"/>
      <c r="P125" s="129"/>
    </row>
    <row r="126" spans="1:16" s="130" customFormat="1" ht="12.75" x14ac:dyDescent="0.2">
      <c r="A126" s="75">
        <v>118</v>
      </c>
      <c r="B126" s="234" t="str">
        <f>IF(ISBLANK('Schedule 2 - Pupil List'!A124),"",('Schedule 2 - Pupil List'!A124))</f>
        <v/>
      </c>
      <c r="C126" s="234" t="str">
        <f>IF(ISBLANK('Schedule 2 - Pupil List'!B124),"",('Schedule 2 - Pupil List'!B124))</f>
        <v/>
      </c>
      <c r="D126" s="61"/>
      <c r="E126" s="135"/>
      <c r="F126" s="136"/>
      <c r="G126" s="136"/>
      <c r="H126" s="136"/>
      <c r="I126" s="136"/>
      <c r="J126" s="136"/>
      <c r="K126" s="136"/>
      <c r="L126" s="137"/>
      <c r="M126" s="222" t="str">
        <f t="shared" si="1"/>
        <v/>
      </c>
      <c r="N126" s="207">
        <f>IF(M126&lt;&gt;"",0,IF(D126&gt;14,Cover!$E$25,D126/15*Cover!$E$25))</f>
        <v>0</v>
      </c>
      <c r="O126" s="129"/>
      <c r="P126" s="129"/>
    </row>
    <row r="127" spans="1:16" s="130" customFormat="1" ht="12.75" x14ac:dyDescent="0.2">
      <c r="A127" s="75">
        <v>119</v>
      </c>
      <c r="B127" s="234" t="str">
        <f>IF(ISBLANK('Schedule 2 - Pupil List'!A125),"",('Schedule 2 - Pupil List'!A125))</f>
        <v/>
      </c>
      <c r="C127" s="234" t="str">
        <f>IF(ISBLANK('Schedule 2 - Pupil List'!B125),"",('Schedule 2 - Pupil List'!B125))</f>
        <v/>
      </c>
      <c r="D127" s="61"/>
      <c r="E127" s="135"/>
      <c r="F127" s="136"/>
      <c r="G127" s="136"/>
      <c r="H127" s="136"/>
      <c r="I127" s="136"/>
      <c r="J127" s="136"/>
      <c r="K127" s="136"/>
      <c r="L127" s="137"/>
      <c r="M127" s="222" t="str">
        <f t="shared" si="1"/>
        <v/>
      </c>
      <c r="N127" s="207">
        <f>IF(M127&lt;&gt;"",0,IF(D127&gt;14,Cover!$E$25,D127/15*Cover!$E$25))</f>
        <v>0</v>
      </c>
      <c r="O127" s="129"/>
      <c r="P127" s="129"/>
    </row>
    <row r="128" spans="1:16" s="130" customFormat="1" ht="12.75" x14ac:dyDescent="0.2">
      <c r="A128" s="75">
        <v>120</v>
      </c>
      <c r="B128" s="234" t="str">
        <f>IF(ISBLANK('Schedule 2 - Pupil List'!A126),"",('Schedule 2 - Pupil List'!A126))</f>
        <v/>
      </c>
      <c r="C128" s="234" t="str">
        <f>IF(ISBLANK('Schedule 2 - Pupil List'!B126),"",('Schedule 2 - Pupil List'!B126))</f>
        <v/>
      </c>
      <c r="D128" s="61"/>
      <c r="E128" s="135"/>
      <c r="F128" s="136"/>
      <c r="G128" s="136"/>
      <c r="H128" s="136"/>
      <c r="I128" s="136"/>
      <c r="J128" s="136"/>
      <c r="K128" s="136"/>
      <c r="L128" s="137"/>
      <c r="M128" s="222" t="str">
        <f t="shared" si="1"/>
        <v/>
      </c>
      <c r="N128" s="207">
        <f>IF(M128&lt;&gt;"",0,IF(D128&gt;14,Cover!$E$25,D128/15*Cover!$E$25))</f>
        <v>0</v>
      </c>
      <c r="O128" s="129"/>
      <c r="P128" s="129"/>
    </row>
    <row r="129" spans="1:16" s="130" customFormat="1" ht="12.75" x14ac:dyDescent="0.2">
      <c r="A129" s="75">
        <v>121</v>
      </c>
      <c r="B129" s="234" t="str">
        <f>IF(ISBLANK('Schedule 2 - Pupil List'!A127),"",('Schedule 2 - Pupil List'!A127))</f>
        <v/>
      </c>
      <c r="C129" s="234" t="str">
        <f>IF(ISBLANK('Schedule 2 - Pupil List'!B127),"",('Schedule 2 - Pupil List'!B127))</f>
        <v/>
      </c>
      <c r="D129" s="61"/>
      <c r="E129" s="135"/>
      <c r="F129" s="136"/>
      <c r="G129" s="136"/>
      <c r="H129" s="136"/>
      <c r="I129" s="136"/>
      <c r="J129" s="136"/>
      <c r="K129" s="136"/>
      <c r="L129" s="137"/>
      <c r="M129" s="222" t="str">
        <f t="shared" si="1"/>
        <v/>
      </c>
      <c r="N129" s="207">
        <f>IF(M129&lt;&gt;"",0,IF(D129&gt;14,Cover!$E$25,D129/15*Cover!$E$25))</f>
        <v>0</v>
      </c>
      <c r="O129" s="129"/>
      <c r="P129" s="129"/>
    </row>
    <row r="130" spans="1:16" s="130" customFormat="1" ht="12.75" x14ac:dyDescent="0.2">
      <c r="A130" s="75">
        <v>122</v>
      </c>
      <c r="B130" s="234" t="str">
        <f>IF(ISBLANK('Schedule 2 - Pupil List'!A128),"",('Schedule 2 - Pupil List'!A128))</f>
        <v/>
      </c>
      <c r="C130" s="234" t="str">
        <f>IF(ISBLANK('Schedule 2 - Pupil List'!B128),"",('Schedule 2 - Pupil List'!B128))</f>
        <v/>
      </c>
      <c r="D130" s="61"/>
      <c r="E130" s="135"/>
      <c r="F130" s="136"/>
      <c r="G130" s="136"/>
      <c r="H130" s="136"/>
      <c r="I130" s="136"/>
      <c r="J130" s="136"/>
      <c r="K130" s="136"/>
      <c r="L130" s="137"/>
      <c r="M130" s="222" t="str">
        <f t="shared" si="1"/>
        <v/>
      </c>
      <c r="N130" s="207">
        <f>IF(M130&lt;&gt;"",0,IF(D130&gt;14,Cover!$E$25,D130/15*Cover!$E$25))</f>
        <v>0</v>
      </c>
      <c r="O130" s="129"/>
      <c r="P130" s="129"/>
    </row>
    <row r="131" spans="1:16" s="130" customFormat="1" ht="12.75" x14ac:dyDescent="0.2">
      <c r="A131" s="75">
        <v>123</v>
      </c>
      <c r="B131" s="234" t="str">
        <f>IF(ISBLANK('Schedule 2 - Pupil List'!A129),"",('Schedule 2 - Pupil List'!A129))</f>
        <v/>
      </c>
      <c r="C131" s="234" t="str">
        <f>IF(ISBLANK('Schedule 2 - Pupil List'!B129),"",('Schedule 2 - Pupil List'!B129))</f>
        <v/>
      </c>
      <c r="D131" s="61"/>
      <c r="E131" s="135"/>
      <c r="F131" s="136"/>
      <c r="G131" s="136"/>
      <c r="H131" s="136"/>
      <c r="I131" s="136"/>
      <c r="J131" s="136"/>
      <c r="K131" s="136"/>
      <c r="L131" s="137"/>
      <c r="M131" s="222" t="str">
        <f t="shared" si="1"/>
        <v/>
      </c>
      <c r="N131" s="207">
        <f>IF(M131&lt;&gt;"",0,IF(D131&gt;14,Cover!$E$25,D131/15*Cover!$E$25))</f>
        <v>0</v>
      </c>
      <c r="O131" s="129"/>
      <c r="P131" s="129"/>
    </row>
    <row r="132" spans="1:16" s="130" customFormat="1" ht="12.75" x14ac:dyDescent="0.2">
      <c r="A132" s="75">
        <v>124</v>
      </c>
      <c r="B132" s="234" t="str">
        <f>IF(ISBLANK('Schedule 2 - Pupil List'!A130),"",('Schedule 2 - Pupil List'!A130))</f>
        <v/>
      </c>
      <c r="C132" s="234" t="str">
        <f>IF(ISBLANK('Schedule 2 - Pupil List'!B130),"",('Schedule 2 - Pupil List'!B130))</f>
        <v/>
      </c>
      <c r="D132" s="61"/>
      <c r="E132" s="135"/>
      <c r="F132" s="136"/>
      <c r="G132" s="136"/>
      <c r="H132" s="136"/>
      <c r="I132" s="136"/>
      <c r="J132" s="136"/>
      <c r="K132" s="136"/>
      <c r="L132" s="137"/>
      <c r="M132" s="222" t="str">
        <f t="shared" si="1"/>
        <v/>
      </c>
      <c r="N132" s="207">
        <f>IF(M132&lt;&gt;"",0,IF(D132&gt;14,Cover!$E$25,D132/15*Cover!$E$25))</f>
        <v>0</v>
      </c>
      <c r="O132" s="129"/>
      <c r="P132" s="129"/>
    </row>
    <row r="133" spans="1:16" s="130" customFormat="1" ht="12.75" x14ac:dyDescent="0.2">
      <c r="A133" s="75">
        <v>125</v>
      </c>
      <c r="B133" s="234" t="str">
        <f>IF(ISBLANK('Schedule 2 - Pupil List'!A131),"",('Schedule 2 - Pupil List'!A131))</f>
        <v/>
      </c>
      <c r="C133" s="234" t="str">
        <f>IF(ISBLANK('Schedule 2 - Pupil List'!B131),"",('Schedule 2 - Pupil List'!B131))</f>
        <v/>
      </c>
      <c r="D133" s="61"/>
      <c r="E133" s="135"/>
      <c r="F133" s="136"/>
      <c r="G133" s="136"/>
      <c r="H133" s="136"/>
      <c r="I133" s="136"/>
      <c r="J133" s="136"/>
      <c r="K133" s="136"/>
      <c r="L133" s="137"/>
      <c r="M133" s="222" t="str">
        <f t="shared" si="1"/>
        <v/>
      </c>
      <c r="N133" s="207">
        <f>IF(M133&lt;&gt;"",0,IF(D133&gt;14,Cover!$E$25,D133/15*Cover!$E$25))</f>
        <v>0</v>
      </c>
      <c r="O133" s="129"/>
      <c r="P133" s="129"/>
    </row>
    <row r="134" spans="1:16" s="130" customFormat="1" ht="12.75" x14ac:dyDescent="0.2">
      <c r="A134" s="75">
        <v>126</v>
      </c>
      <c r="B134" s="234" t="str">
        <f>IF(ISBLANK('Schedule 2 - Pupil List'!A132),"",('Schedule 2 - Pupil List'!A132))</f>
        <v/>
      </c>
      <c r="C134" s="234" t="str">
        <f>IF(ISBLANK('Schedule 2 - Pupil List'!B132),"",('Schedule 2 - Pupil List'!B132))</f>
        <v/>
      </c>
      <c r="D134" s="61"/>
      <c r="E134" s="135"/>
      <c r="F134" s="136"/>
      <c r="G134" s="136"/>
      <c r="H134" s="136"/>
      <c r="I134" s="136"/>
      <c r="J134" s="136"/>
      <c r="K134" s="136"/>
      <c r="L134" s="137"/>
      <c r="M134" s="222" t="str">
        <f t="shared" si="1"/>
        <v/>
      </c>
      <c r="N134" s="207">
        <f>IF(M134&lt;&gt;"",0,IF(D134&gt;14,Cover!$E$25,D134/15*Cover!$E$25))</f>
        <v>0</v>
      </c>
      <c r="O134" s="129"/>
      <c r="P134" s="129"/>
    </row>
    <row r="135" spans="1:16" s="130" customFormat="1" ht="12.75" x14ac:dyDescent="0.2">
      <c r="A135" s="75">
        <v>127</v>
      </c>
      <c r="B135" s="234" t="str">
        <f>IF(ISBLANK('Schedule 2 - Pupil List'!A133),"",('Schedule 2 - Pupil List'!A133))</f>
        <v/>
      </c>
      <c r="C135" s="234" t="str">
        <f>IF(ISBLANK('Schedule 2 - Pupil List'!B133),"",('Schedule 2 - Pupil List'!B133))</f>
        <v/>
      </c>
      <c r="D135" s="61"/>
      <c r="E135" s="135"/>
      <c r="F135" s="136"/>
      <c r="G135" s="136"/>
      <c r="H135" s="136"/>
      <c r="I135" s="136"/>
      <c r="J135" s="136"/>
      <c r="K135" s="136"/>
      <c r="L135" s="137"/>
      <c r="M135" s="222" t="str">
        <f t="shared" si="1"/>
        <v/>
      </c>
      <c r="N135" s="207">
        <f>IF(M135&lt;&gt;"",0,IF(D135&gt;14,Cover!$E$25,D135/15*Cover!$E$25))</f>
        <v>0</v>
      </c>
      <c r="O135" s="129"/>
      <c r="P135" s="129"/>
    </row>
    <row r="136" spans="1:16" s="130" customFormat="1" ht="12.75" x14ac:dyDescent="0.2">
      <c r="A136" s="75">
        <v>128</v>
      </c>
      <c r="B136" s="234" t="str">
        <f>IF(ISBLANK('Schedule 2 - Pupil List'!A134),"",('Schedule 2 - Pupil List'!A134))</f>
        <v/>
      </c>
      <c r="C136" s="234" t="str">
        <f>IF(ISBLANK('Schedule 2 - Pupil List'!B134),"",('Schedule 2 - Pupil List'!B134))</f>
        <v/>
      </c>
      <c r="D136" s="61"/>
      <c r="E136" s="135"/>
      <c r="F136" s="136"/>
      <c r="G136" s="136"/>
      <c r="H136" s="136"/>
      <c r="I136" s="136"/>
      <c r="J136" s="136"/>
      <c r="K136" s="136"/>
      <c r="L136" s="137"/>
      <c r="M136" s="222" t="str">
        <f t="shared" si="1"/>
        <v/>
      </c>
      <c r="N136" s="207">
        <f>IF(M136&lt;&gt;"",0,IF(D136&gt;14,Cover!$E$25,D136/15*Cover!$E$25))</f>
        <v>0</v>
      </c>
      <c r="O136" s="129"/>
      <c r="P136" s="129"/>
    </row>
    <row r="137" spans="1:16" s="130" customFormat="1" ht="12.75" x14ac:dyDescent="0.2">
      <c r="A137" s="75">
        <v>129</v>
      </c>
      <c r="B137" s="234" t="str">
        <f>IF(ISBLANK('Schedule 2 - Pupil List'!A135),"",('Schedule 2 - Pupil List'!A135))</f>
        <v/>
      </c>
      <c r="C137" s="234" t="str">
        <f>IF(ISBLANK('Schedule 2 - Pupil List'!B135),"",('Schedule 2 - Pupil List'!B135))</f>
        <v/>
      </c>
      <c r="D137" s="61"/>
      <c r="E137" s="135"/>
      <c r="F137" s="136"/>
      <c r="G137" s="136"/>
      <c r="H137" s="136"/>
      <c r="I137" s="136"/>
      <c r="J137" s="136"/>
      <c r="K137" s="136"/>
      <c r="L137" s="137"/>
      <c r="M137" s="222" t="str">
        <f t="shared" si="1"/>
        <v/>
      </c>
      <c r="N137" s="207">
        <f>IF(M137&lt;&gt;"",0,IF(D137&gt;14,Cover!$E$25,D137/15*Cover!$E$25))</f>
        <v>0</v>
      </c>
      <c r="O137" s="129"/>
      <c r="P137" s="129"/>
    </row>
    <row r="138" spans="1:16" s="130" customFormat="1" ht="12.75" x14ac:dyDescent="0.2">
      <c r="A138" s="75">
        <v>130</v>
      </c>
      <c r="B138" s="234" t="str">
        <f>IF(ISBLANK('Schedule 2 - Pupil List'!A136),"",('Schedule 2 - Pupil List'!A136))</f>
        <v/>
      </c>
      <c r="C138" s="234" t="str">
        <f>IF(ISBLANK('Schedule 2 - Pupil List'!B136),"",('Schedule 2 - Pupil List'!B136))</f>
        <v/>
      </c>
      <c r="D138" s="61"/>
      <c r="E138" s="135"/>
      <c r="F138" s="136"/>
      <c r="G138" s="136"/>
      <c r="H138" s="136"/>
      <c r="I138" s="136"/>
      <c r="J138" s="136"/>
      <c r="K138" s="136"/>
      <c r="L138" s="137"/>
      <c r="M138" s="222" t="str">
        <f t="shared" ref="M138:M201" si="2">IF(COUNTIFS(B138:L138,"")=11, "", IF(B138="", "No Name ", "")&amp;IF(D138="", "No Days ", "")&amp;IF(COUNTIFS(E138:L138, "")=8, "No Courses", ""))</f>
        <v/>
      </c>
      <c r="N138" s="207">
        <f>IF(M138&lt;&gt;"",0,IF(D138&gt;14,Cover!$E$25,D138/15*Cover!$E$25))</f>
        <v>0</v>
      </c>
      <c r="O138" s="129"/>
      <c r="P138" s="129"/>
    </row>
    <row r="139" spans="1:16" s="130" customFormat="1" ht="12.75" x14ac:dyDescent="0.2">
      <c r="A139" s="75">
        <v>131</v>
      </c>
      <c r="B139" s="234" t="str">
        <f>IF(ISBLANK('Schedule 2 - Pupil List'!A137),"",('Schedule 2 - Pupil List'!A137))</f>
        <v/>
      </c>
      <c r="C139" s="234" t="str">
        <f>IF(ISBLANK('Schedule 2 - Pupil List'!B137),"",('Schedule 2 - Pupil List'!B137))</f>
        <v/>
      </c>
      <c r="D139" s="61"/>
      <c r="E139" s="135"/>
      <c r="F139" s="136"/>
      <c r="G139" s="136"/>
      <c r="H139" s="136"/>
      <c r="I139" s="136"/>
      <c r="J139" s="136"/>
      <c r="K139" s="136"/>
      <c r="L139" s="137"/>
      <c r="M139" s="222" t="str">
        <f t="shared" si="2"/>
        <v/>
      </c>
      <c r="N139" s="207">
        <f>IF(M139&lt;&gt;"",0,IF(D139&gt;14,Cover!$E$25,D139/15*Cover!$E$25))</f>
        <v>0</v>
      </c>
      <c r="O139" s="129"/>
      <c r="P139" s="129"/>
    </row>
    <row r="140" spans="1:16" s="130" customFormat="1" ht="12.75" x14ac:dyDescent="0.2">
      <c r="A140" s="75">
        <v>132</v>
      </c>
      <c r="B140" s="234" t="str">
        <f>IF(ISBLANK('Schedule 2 - Pupil List'!A138),"",('Schedule 2 - Pupil List'!A138))</f>
        <v/>
      </c>
      <c r="C140" s="234" t="str">
        <f>IF(ISBLANK('Schedule 2 - Pupil List'!B138),"",('Schedule 2 - Pupil List'!B138))</f>
        <v/>
      </c>
      <c r="D140" s="61"/>
      <c r="E140" s="135"/>
      <c r="F140" s="136"/>
      <c r="G140" s="136"/>
      <c r="H140" s="136"/>
      <c r="I140" s="136"/>
      <c r="J140" s="136"/>
      <c r="K140" s="136"/>
      <c r="L140" s="137"/>
      <c r="M140" s="222" t="str">
        <f t="shared" si="2"/>
        <v/>
      </c>
      <c r="N140" s="207">
        <f>IF(M140&lt;&gt;"",0,IF(D140&gt;14,Cover!$E$25,D140/15*Cover!$E$25))</f>
        <v>0</v>
      </c>
      <c r="O140" s="129"/>
      <c r="P140" s="129"/>
    </row>
    <row r="141" spans="1:16" s="130" customFormat="1" ht="12.75" x14ac:dyDescent="0.2">
      <c r="A141" s="75">
        <v>133</v>
      </c>
      <c r="B141" s="234" t="str">
        <f>IF(ISBLANK('Schedule 2 - Pupil List'!A139),"",('Schedule 2 - Pupil List'!A139))</f>
        <v/>
      </c>
      <c r="C141" s="234" t="str">
        <f>IF(ISBLANK('Schedule 2 - Pupil List'!B139),"",('Schedule 2 - Pupil List'!B139))</f>
        <v/>
      </c>
      <c r="D141" s="61"/>
      <c r="E141" s="135"/>
      <c r="F141" s="136"/>
      <c r="G141" s="136"/>
      <c r="H141" s="136"/>
      <c r="I141" s="136"/>
      <c r="J141" s="136"/>
      <c r="K141" s="136"/>
      <c r="L141" s="137"/>
      <c r="M141" s="222" t="str">
        <f t="shared" si="2"/>
        <v/>
      </c>
      <c r="N141" s="207">
        <f>IF(M141&lt;&gt;"",0,IF(D141&gt;14,Cover!$E$25,D141/15*Cover!$E$25))</f>
        <v>0</v>
      </c>
      <c r="O141" s="129"/>
      <c r="P141" s="129"/>
    </row>
    <row r="142" spans="1:16" s="130" customFormat="1" ht="12.75" x14ac:dyDescent="0.2">
      <c r="A142" s="75">
        <v>134</v>
      </c>
      <c r="B142" s="234" t="str">
        <f>IF(ISBLANK('Schedule 2 - Pupil List'!A140),"",('Schedule 2 - Pupil List'!A140))</f>
        <v/>
      </c>
      <c r="C142" s="234" t="str">
        <f>IF(ISBLANK('Schedule 2 - Pupil List'!B140),"",('Schedule 2 - Pupil List'!B140))</f>
        <v/>
      </c>
      <c r="D142" s="61"/>
      <c r="E142" s="135"/>
      <c r="F142" s="136"/>
      <c r="G142" s="136"/>
      <c r="H142" s="136"/>
      <c r="I142" s="136"/>
      <c r="J142" s="136"/>
      <c r="K142" s="136"/>
      <c r="L142" s="137"/>
      <c r="M142" s="222" t="str">
        <f t="shared" si="2"/>
        <v/>
      </c>
      <c r="N142" s="207">
        <f>IF(M142&lt;&gt;"",0,IF(D142&gt;14,Cover!$E$25,D142/15*Cover!$E$25))</f>
        <v>0</v>
      </c>
      <c r="O142" s="129"/>
      <c r="P142" s="129"/>
    </row>
    <row r="143" spans="1:16" s="130" customFormat="1" ht="12.75" x14ac:dyDescent="0.2">
      <c r="A143" s="75">
        <v>135</v>
      </c>
      <c r="B143" s="234" t="str">
        <f>IF(ISBLANK('Schedule 2 - Pupil List'!A141),"",('Schedule 2 - Pupil List'!A141))</f>
        <v/>
      </c>
      <c r="C143" s="234" t="str">
        <f>IF(ISBLANK('Schedule 2 - Pupil List'!B141),"",('Schedule 2 - Pupil List'!B141))</f>
        <v/>
      </c>
      <c r="D143" s="61"/>
      <c r="E143" s="135"/>
      <c r="F143" s="136"/>
      <c r="G143" s="136"/>
      <c r="H143" s="136"/>
      <c r="I143" s="136"/>
      <c r="J143" s="136"/>
      <c r="K143" s="136"/>
      <c r="L143" s="137"/>
      <c r="M143" s="222" t="str">
        <f t="shared" si="2"/>
        <v/>
      </c>
      <c r="N143" s="207">
        <f>IF(M143&lt;&gt;"",0,IF(D143&gt;14,Cover!$E$25,D143/15*Cover!$E$25))</f>
        <v>0</v>
      </c>
      <c r="O143" s="129"/>
      <c r="P143" s="129"/>
    </row>
    <row r="144" spans="1:16" s="130" customFormat="1" ht="12.75" x14ac:dyDescent="0.2">
      <c r="A144" s="75">
        <v>136</v>
      </c>
      <c r="B144" s="234" t="str">
        <f>IF(ISBLANK('Schedule 2 - Pupil List'!A142),"",('Schedule 2 - Pupil List'!A142))</f>
        <v/>
      </c>
      <c r="C144" s="234" t="str">
        <f>IF(ISBLANK('Schedule 2 - Pupil List'!B142),"",('Schedule 2 - Pupil List'!B142))</f>
        <v/>
      </c>
      <c r="D144" s="61"/>
      <c r="E144" s="135"/>
      <c r="F144" s="136"/>
      <c r="G144" s="136"/>
      <c r="H144" s="136"/>
      <c r="I144" s="136"/>
      <c r="J144" s="136"/>
      <c r="K144" s="136"/>
      <c r="L144" s="137"/>
      <c r="M144" s="222" t="str">
        <f t="shared" si="2"/>
        <v/>
      </c>
      <c r="N144" s="207">
        <f>IF(M144&lt;&gt;"",0,IF(D144&gt;14,Cover!$E$25,D144/15*Cover!$E$25))</f>
        <v>0</v>
      </c>
      <c r="O144" s="129"/>
      <c r="P144" s="129"/>
    </row>
    <row r="145" spans="1:16" s="130" customFormat="1" ht="12.75" x14ac:dyDescent="0.2">
      <c r="A145" s="75">
        <v>137</v>
      </c>
      <c r="B145" s="234" t="str">
        <f>IF(ISBLANK('Schedule 2 - Pupil List'!A143),"",('Schedule 2 - Pupil List'!A143))</f>
        <v/>
      </c>
      <c r="C145" s="234" t="str">
        <f>IF(ISBLANK('Schedule 2 - Pupil List'!B143),"",('Schedule 2 - Pupil List'!B143))</f>
        <v/>
      </c>
      <c r="D145" s="61"/>
      <c r="E145" s="135"/>
      <c r="F145" s="136"/>
      <c r="G145" s="136"/>
      <c r="H145" s="136"/>
      <c r="I145" s="136"/>
      <c r="J145" s="136"/>
      <c r="K145" s="136"/>
      <c r="L145" s="137"/>
      <c r="M145" s="222" t="str">
        <f t="shared" si="2"/>
        <v/>
      </c>
      <c r="N145" s="207">
        <f>IF(M145&lt;&gt;"",0,IF(D145&gt;14,Cover!$E$25,D145/15*Cover!$E$25))</f>
        <v>0</v>
      </c>
      <c r="O145" s="129"/>
      <c r="P145" s="129"/>
    </row>
    <row r="146" spans="1:16" s="130" customFormat="1" ht="12.75" x14ac:dyDescent="0.2">
      <c r="A146" s="75">
        <v>138</v>
      </c>
      <c r="B146" s="234" t="str">
        <f>IF(ISBLANK('Schedule 2 - Pupil List'!A144),"",('Schedule 2 - Pupil List'!A144))</f>
        <v/>
      </c>
      <c r="C146" s="234" t="str">
        <f>IF(ISBLANK('Schedule 2 - Pupil List'!B144),"",('Schedule 2 - Pupil List'!B144))</f>
        <v/>
      </c>
      <c r="D146" s="61"/>
      <c r="E146" s="135"/>
      <c r="F146" s="136"/>
      <c r="G146" s="136"/>
      <c r="H146" s="136"/>
      <c r="I146" s="136"/>
      <c r="J146" s="136"/>
      <c r="K146" s="136"/>
      <c r="L146" s="137"/>
      <c r="M146" s="222" t="str">
        <f t="shared" si="2"/>
        <v/>
      </c>
      <c r="N146" s="207">
        <f>IF(M146&lt;&gt;"",0,IF(D146&gt;14,Cover!$E$25,D146/15*Cover!$E$25))</f>
        <v>0</v>
      </c>
      <c r="O146" s="129"/>
      <c r="P146" s="129"/>
    </row>
    <row r="147" spans="1:16" s="130" customFormat="1" ht="12.75" x14ac:dyDescent="0.2">
      <c r="A147" s="75">
        <v>139</v>
      </c>
      <c r="B147" s="234" t="str">
        <f>IF(ISBLANK('Schedule 2 - Pupil List'!A145),"",('Schedule 2 - Pupil List'!A145))</f>
        <v/>
      </c>
      <c r="C147" s="234" t="str">
        <f>IF(ISBLANK('Schedule 2 - Pupil List'!B145),"",('Schedule 2 - Pupil List'!B145))</f>
        <v/>
      </c>
      <c r="D147" s="61"/>
      <c r="E147" s="135"/>
      <c r="F147" s="136"/>
      <c r="G147" s="136"/>
      <c r="H147" s="136"/>
      <c r="I147" s="136"/>
      <c r="J147" s="136"/>
      <c r="K147" s="136"/>
      <c r="L147" s="137"/>
      <c r="M147" s="222" t="str">
        <f t="shared" si="2"/>
        <v/>
      </c>
      <c r="N147" s="207">
        <f>IF(M147&lt;&gt;"",0,IF(D147&gt;14,Cover!$E$25,D147/15*Cover!$E$25))</f>
        <v>0</v>
      </c>
      <c r="O147" s="129"/>
      <c r="P147" s="129"/>
    </row>
    <row r="148" spans="1:16" s="130" customFormat="1" ht="12.75" x14ac:dyDescent="0.2">
      <c r="A148" s="75">
        <v>140</v>
      </c>
      <c r="B148" s="234" t="str">
        <f>IF(ISBLANK('Schedule 2 - Pupil List'!A146),"",('Schedule 2 - Pupil List'!A146))</f>
        <v/>
      </c>
      <c r="C148" s="234" t="str">
        <f>IF(ISBLANK('Schedule 2 - Pupil List'!B146),"",('Schedule 2 - Pupil List'!B146))</f>
        <v/>
      </c>
      <c r="D148" s="61"/>
      <c r="E148" s="135"/>
      <c r="F148" s="136"/>
      <c r="G148" s="136"/>
      <c r="H148" s="136"/>
      <c r="I148" s="136"/>
      <c r="J148" s="136"/>
      <c r="K148" s="136"/>
      <c r="L148" s="137"/>
      <c r="M148" s="222" t="str">
        <f t="shared" si="2"/>
        <v/>
      </c>
      <c r="N148" s="207">
        <f>IF(M148&lt;&gt;"",0,IF(D148&gt;14,Cover!$E$25,D148/15*Cover!$E$25))</f>
        <v>0</v>
      </c>
      <c r="O148" s="129"/>
      <c r="P148" s="129"/>
    </row>
    <row r="149" spans="1:16" s="130" customFormat="1" ht="12.75" x14ac:dyDescent="0.2">
      <c r="A149" s="75">
        <v>141</v>
      </c>
      <c r="B149" s="234" t="str">
        <f>IF(ISBLANK('Schedule 2 - Pupil List'!A147),"",('Schedule 2 - Pupil List'!A147))</f>
        <v/>
      </c>
      <c r="C149" s="234" t="str">
        <f>IF(ISBLANK('Schedule 2 - Pupil List'!B147),"",('Schedule 2 - Pupil List'!B147))</f>
        <v/>
      </c>
      <c r="D149" s="61"/>
      <c r="E149" s="135"/>
      <c r="F149" s="136"/>
      <c r="G149" s="136"/>
      <c r="H149" s="136"/>
      <c r="I149" s="136"/>
      <c r="J149" s="136"/>
      <c r="K149" s="136"/>
      <c r="L149" s="137"/>
      <c r="M149" s="222" t="str">
        <f t="shared" si="2"/>
        <v/>
      </c>
      <c r="N149" s="207">
        <f>IF(M149&lt;&gt;"",0,IF(D149&gt;14,Cover!$E$25,D149/15*Cover!$E$25))</f>
        <v>0</v>
      </c>
      <c r="O149" s="129"/>
      <c r="P149" s="129"/>
    </row>
    <row r="150" spans="1:16" s="130" customFormat="1" ht="12.75" x14ac:dyDescent="0.2">
      <c r="A150" s="75">
        <v>142</v>
      </c>
      <c r="B150" s="234" t="str">
        <f>IF(ISBLANK('Schedule 2 - Pupil List'!A148),"",('Schedule 2 - Pupil List'!A148))</f>
        <v/>
      </c>
      <c r="C150" s="234" t="str">
        <f>IF(ISBLANK('Schedule 2 - Pupil List'!B148),"",('Schedule 2 - Pupil List'!B148))</f>
        <v/>
      </c>
      <c r="D150" s="61"/>
      <c r="E150" s="135"/>
      <c r="F150" s="136"/>
      <c r="G150" s="136"/>
      <c r="H150" s="136"/>
      <c r="I150" s="136"/>
      <c r="J150" s="136"/>
      <c r="K150" s="136"/>
      <c r="L150" s="137"/>
      <c r="M150" s="222" t="str">
        <f t="shared" si="2"/>
        <v/>
      </c>
      <c r="N150" s="207">
        <f>IF(M150&lt;&gt;"",0,IF(D150&gt;14,Cover!$E$25,D150/15*Cover!$E$25))</f>
        <v>0</v>
      </c>
      <c r="O150" s="129"/>
      <c r="P150" s="129"/>
    </row>
    <row r="151" spans="1:16" s="130" customFormat="1" ht="12.75" x14ac:dyDescent="0.2">
      <c r="A151" s="75">
        <v>143</v>
      </c>
      <c r="B151" s="234" t="str">
        <f>IF(ISBLANK('Schedule 2 - Pupil List'!A149),"",('Schedule 2 - Pupil List'!A149))</f>
        <v/>
      </c>
      <c r="C151" s="234" t="str">
        <f>IF(ISBLANK('Schedule 2 - Pupil List'!B149),"",('Schedule 2 - Pupil List'!B149))</f>
        <v/>
      </c>
      <c r="D151" s="61"/>
      <c r="E151" s="135"/>
      <c r="F151" s="136"/>
      <c r="G151" s="136"/>
      <c r="H151" s="136"/>
      <c r="I151" s="136"/>
      <c r="J151" s="136"/>
      <c r="K151" s="136"/>
      <c r="L151" s="137"/>
      <c r="M151" s="222" t="str">
        <f t="shared" si="2"/>
        <v/>
      </c>
      <c r="N151" s="207">
        <f>IF(M151&lt;&gt;"",0,IF(D151&gt;14,Cover!$E$25,D151/15*Cover!$E$25))</f>
        <v>0</v>
      </c>
      <c r="O151" s="129"/>
      <c r="P151" s="129"/>
    </row>
    <row r="152" spans="1:16" s="130" customFormat="1" ht="12.75" x14ac:dyDescent="0.2">
      <c r="A152" s="75">
        <v>144</v>
      </c>
      <c r="B152" s="234" t="str">
        <f>IF(ISBLANK('Schedule 2 - Pupil List'!A150),"",('Schedule 2 - Pupil List'!A150))</f>
        <v/>
      </c>
      <c r="C152" s="234" t="str">
        <f>IF(ISBLANK('Schedule 2 - Pupil List'!B150),"",('Schedule 2 - Pupil List'!B150))</f>
        <v/>
      </c>
      <c r="D152" s="61"/>
      <c r="E152" s="135"/>
      <c r="F152" s="136"/>
      <c r="G152" s="136"/>
      <c r="H152" s="136"/>
      <c r="I152" s="136"/>
      <c r="J152" s="136"/>
      <c r="K152" s="136"/>
      <c r="L152" s="137"/>
      <c r="M152" s="222" t="str">
        <f t="shared" si="2"/>
        <v/>
      </c>
      <c r="N152" s="207">
        <f>IF(M152&lt;&gt;"",0,IF(D152&gt;14,Cover!$E$25,D152/15*Cover!$E$25))</f>
        <v>0</v>
      </c>
      <c r="O152" s="129"/>
      <c r="P152" s="129"/>
    </row>
    <row r="153" spans="1:16" s="130" customFormat="1" ht="12.75" x14ac:dyDescent="0.2">
      <c r="A153" s="75">
        <v>145</v>
      </c>
      <c r="B153" s="234" t="str">
        <f>IF(ISBLANK('Schedule 2 - Pupil List'!A151),"",('Schedule 2 - Pupil List'!A151))</f>
        <v/>
      </c>
      <c r="C153" s="234" t="str">
        <f>IF(ISBLANK('Schedule 2 - Pupil List'!B151),"",('Schedule 2 - Pupil List'!B151))</f>
        <v/>
      </c>
      <c r="D153" s="61"/>
      <c r="E153" s="135"/>
      <c r="F153" s="136"/>
      <c r="G153" s="136"/>
      <c r="H153" s="136"/>
      <c r="I153" s="136"/>
      <c r="J153" s="136"/>
      <c r="K153" s="136"/>
      <c r="L153" s="137"/>
      <c r="M153" s="222" t="str">
        <f t="shared" si="2"/>
        <v/>
      </c>
      <c r="N153" s="207">
        <f>IF(M153&lt;&gt;"",0,IF(D153&gt;14,Cover!$E$25,D153/15*Cover!$E$25))</f>
        <v>0</v>
      </c>
      <c r="O153" s="129"/>
      <c r="P153" s="129"/>
    </row>
    <row r="154" spans="1:16" s="130" customFormat="1" ht="12.75" x14ac:dyDescent="0.2">
      <c r="A154" s="75">
        <v>146</v>
      </c>
      <c r="B154" s="234" t="str">
        <f>IF(ISBLANK('Schedule 2 - Pupil List'!A152),"",('Schedule 2 - Pupil List'!A152))</f>
        <v/>
      </c>
      <c r="C154" s="234" t="str">
        <f>IF(ISBLANK('Schedule 2 - Pupil List'!B152),"",('Schedule 2 - Pupil List'!B152))</f>
        <v/>
      </c>
      <c r="D154" s="61"/>
      <c r="E154" s="135"/>
      <c r="F154" s="136"/>
      <c r="G154" s="136"/>
      <c r="H154" s="136"/>
      <c r="I154" s="136"/>
      <c r="J154" s="136"/>
      <c r="K154" s="136"/>
      <c r="L154" s="137"/>
      <c r="M154" s="222" t="str">
        <f t="shared" si="2"/>
        <v/>
      </c>
      <c r="N154" s="207">
        <f>IF(M154&lt;&gt;"",0,IF(D154&gt;14,Cover!$E$25,D154/15*Cover!$E$25))</f>
        <v>0</v>
      </c>
      <c r="O154" s="129"/>
      <c r="P154" s="129"/>
    </row>
    <row r="155" spans="1:16" s="130" customFormat="1" ht="12.75" x14ac:dyDescent="0.2">
      <c r="A155" s="75">
        <v>147</v>
      </c>
      <c r="B155" s="234" t="str">
        <f>IF(ISBLANK('Schedule 2 - Pupil List'!A153),"",('Schedule 2 - Pupil List'!A153))</f>
        <v/>
      </c>
      <c r="C155" s="234" t="str">
        <f>IF(ISBLANK('Schedule 2 - Pupil List'!B153),"",('Schedule 2 - Pupil List'!B153))</f>
        <v/>
      </c>
      <c r="D155" s="61"/>
      <c r="E155" s="135"/>
      <c r="F155" s="136"/>
      <c r="G155" s="136"/>
      <c r="H155" s="136"/>
      <c r="I155" s="136"/>
      <c r="J155" s="136"/>
      <c r="K155" s="136"/>
      <c r="L155" s="137"/>
      <c r="M155" s="222" t="str">
        <f t="shared" si="2"/>
        <v/>
      </c>
      <c r="N155" s="207">
        <f>IF(M155&lt;&gt;"",0,IF(D155&gt;14,Cover!$E$25,D155/15*Cover!$E$25))</f>
        <v>0</v>
      </c>
      <c r="O155" s="129"/>
      <c r="P155" s="129"/>
    </row>
    <row r="156" spans="1:16" s="130" customFormat="1" ht="12.75" x14ac:dyDescent="0.2">
      <c r="A156" s="75">
        <v>148</v>
      </c>
      <c r="B156" s="234" t="str">
        <f>IF(ISBLANK('Schedule 2 - Pupil List'!A154),"",('Schedule 2 - Pupil List'!A154))</f>
        <v/>
      </c>
      <c r="C156" s="234" t="str">
        <f>IF(ISBLANK('Schedule 2 - Pupil List'!B154),"",('Schedule 2 - Pupil List'!B154))</f>
        <v/>
      </c>
      <c r="D156" s="61"/>
      <c r="E156" s="135"/>
      <c r="F156" s="136"/>
      <c r="G156" s="136"/>
      <c r="H156" s="136"/>
      <c r="I156" s="136"/>
      <c r="J156" s="136"/>
      <c r="K156" s="136"/>
      <c r="L156" s="137"/>
      <c r="M156" s="222" t="str">
        <f t="shared" si="2"/>
        <v/>
      </c>
      <c r="N156" s="207">
        <f>IF(M156&lt;&gt;"",0,IF(D156&gt;14,Cover!$E$25,D156/15*Cover!$E$25))</f>
        <v>0</v>
      </c>
      <c r="O156" s="129"/>
      <c r="P156" s="129"/>
    </row>
    <row r="157" spans="1:16" s="130" customFormat="1" ht="12.75" x14ac:dyDescent="0.2">
      <c r="A157" s="75">
        <v>149</v>
      </c>
      <c r="B157" s="234" t="str">
        <f>IF(ISBLANK('Schedule 2 - Pupil List'!A155),"",('Schedule 2 - Pupil List'!A155))</f>
        <v/>
      </c>
      <c r="C157" s="234" t="str">
        <f>IF(ISBLANK('Schedule 2 - Pupil List'!B155),"",('Schedule 2 - Pupil List'!B155))</f>
        <v/>
      </c>
      <c r="D157" s="61"/>
      <c r="E157" s="135"/>
      <c r="F157" s="136"/>
      <c r="G157" s="136"/>
      <c r="H157" s="136"/>
      <c r="I157" s="136"/>
      <c r="J157" s="136"/>
      <c r="K157" s="136"/>
      <c r="L157" s="137"/>
      <c r="M157" s="222" t="str">
        <f t="shared" si="2"/>
        <v/>
      </c>
      <c r="N157" s="207">
        <f>IF(M157&lt;&gt;"",0,IF(D157&gt;14,Cover!$E$25,D157/15*Cover!$E$25))</f>
        <v>0</v>
      </c>
      <c r="O157" s="129"/>
      <c r="P157" s="129"/>
    </row>
    <row r="158" spans="1:16" s="130" customFormat="1" ht="12.75" x14ac:dyDescent="0.2">
      <c r="A158" s="75">
        <v>150</v>
      </c>
      <c r="B158" s="234" t="str">
        <f>IF(ISBLANK('Schedule 2 - Pupil List'!A156),"",('Schedule 2 - Pupil List'!A156))</f>
        <v/>
      </c>
      <c r="C158" s="234" t="str">
        <f>IF(ISBLANK('Schedule 2 - Pupil List'!B156),"",('Schedule 2 - Pupil List'!B156))</f>
        <v/>
      </c>
      <c r="D158" s="61"/>
      <c r="E158" s="135"/>
      <c r="F158" s="136"/>
      <c r="G158" s="136"/>
      <c r="H158" s="136"/>
      <c r="I158" s="136"/>
      <c r="J158" s="136"/>
      <c r="K158" s="136"/>
      <c r="L158" s="137"/>
      <c r="M158" s="222" t="str">
        <f t="shared" si="2"/>
        <v/>
      </c>
      <c r="N158" s="207">
        <f>IF(M158&lt;&gt;"",0,IF(D158&gt;14,Cover!$E$25,D158/15*Cover!$E$25))</f>
        <v>0</v>
      </c>
      <c r="O158" s="129"/>
      <c r="P158" s="129"/>
    </row>
    <row r="159" spans="1:16" s="130" customFormat="1" ht="12.75" x14ac:dyDescent="0.2">
      <c r="A159" s="75">
        <v>151</v>
      </c>
      <c r="B159" s="234" t="str">
        <f>IF(ISBLANK('Schedule 2 - Pupil List'!A157),"",('Schedule 2 - Pupil List'!A157))</f>
        <v/>
      </c>
      <c r="C159" s="234" t="str">
        <f>IF(ISBLANK('Schedule 2 - Pupil List'!B157),"",('Schedule 2 - Pupil List'!B157))</f>
        <v/>
      </c>
      <c r="D159" s="61"/>
      <c r="E159" s="135"/>
      <c r="F159" s="136"/>
      <c r="G159" s="136"/>
      <c r="H159" s="136"/>
      <c r="I159" s="136"/>
      <c r="J159" s="136"/>
      <c r="K159" s="136"/>
      <c r="L159" s="137"/>
      <c r="M159" s="222" t="str">
        <f t="shared" si="2"/>
        <v/>
      </c>
      <c r="N159" s="207">
        <f>IF(M159&lt;&gt;"",0,IF(D159&gt;14,Cover!$E$25,D159/15*Cover!$E$25))</f>
        <v>0</v>
      </c>
      <c r="O159" s="129"/>
      <c r="P159" s="129"/>
    </row>
    <row r="160" spans="1:16" s="130" customFormat="1" ht="12.75" x14ac:dyDescent="0.2">
      <c r="A160" s="75">
        <v>152</v>
      </c>
      <c r="B160" s="234" t="str">
        <f>IF(ISBLANK('Schedule 2 - Pupil List'!A158),"",('Schedule 2 - Pupil List'!A158))</f>
        <v/>
      </c>
      <c r="C160" s="234" t="str">
        <f>IF(ISBLANK('Schedule 2 - Pupil List'!B158),"",('Schedule 2 - Pupil List'!B158))</f>
        <v/>
      </c>
      <c r="D160" s="61"/>
      <c r="E160" s="135"/>
      <c r="F160" s="136"/>
      <c r="G160" s="136"/>
      <c r="H160" s="136"/>
      <c r="I160" s="136"/>
      <c r="J160" s="136"/>
      <c r="K160" s="136"/>
      <c r="L160" s="137"/>
      <c r="M160" s="222" t="str">
        <f t="shared" si="2"/>
        <v/>
      </c>
      <c r="N160" s="207">
        <f>IF(M160&lt;&gt;"",0,IF(D160&gt;14,Cover!$E$25,D160/15*Cover!$E$25))</f>
        <v>0</v>
      </c>
      <c r="O160" s="129"/>
      <c r="P160" s="129"/>
    </row>
    <row r="161" spans="1:16" s="130" customFormat="1" ht="12.75" x14ac:dyDescent="0.2">
      <c r="A161" s="75">
        <v>153</v>
      </c>
      <c r="B161" s="234" t="str">
        <f>IF(ISBLANK('Schedule 2 - Pupil List'!A159),"",('Schedule 2 - Pupil List'!A159))</f>
        <v/>
      </c>
      <c r="C161" s="234" t="str">
        <f>IF(ISBLANK('Schedule 2 - Pupil List'!B159),"",('Schedule 2 - Pupil List'!B159))</f>
        <v/>
      </c>
      <c r="D161" s="61"/>
      <c r="E161" s="135"/>
      <c r="F161" s="136"/>
      <c r="G161" s="136"/>
      <c r="H161" s="136"/>
      <c r="I161" s="136"/>
      <c r="J161" s="136"/>
      <c r="K161" s="136"/>
      <c r="L161" s="137"/>
      <c r="M161" s="222" t="str">
        <f t="shared" si="2"/>
        <v/>
      </c>
      <c r="N161" s="207">
        <f>IF(M161&lt;&gt;"",0,IF(D161&gt;14,Cover!$E$25,D161/15*Cover!$E$25))</f>
        <v>0</v>
      </c>
      <c r="O161" s="129"/>
      <c r="P161" s="129"/>
    </row>
    <row r="162" spans="1:16" s="130" customFormat="1" ht="12.75" x14ac:dyDescent="0.2">
      <c r="A162" s="75">
        <v>154</v>
      </c>
      <c r="B162" s="234" t="str">
        <f>IF(ISBLANK('Schedule 2 - Pupil List'!A160),"",('Schedule 2 - Pupil List'!A160))</f>
        <v/>
      </c>
      <c r="C162" s="234" t="str">
        <f>IF(ISBLANK('Schedule 2 - Pupil List'!B160),"",('Schedule 2 - Pupil List'!B160))</f>
        <v/>
      </c>
      <c r="D162" s="61"/>
      <c r="E162" s="135"/>
      <c r="F162" s="136"/>
      <c r="G162" s="136"/>
      <c r="H162" s="136"/>
      <c r="I162" s="136"/>
      <c r="J162" s="136"/>
      <c r="K162" s="136"/>
      <c r="L162" s="137"/>
      <c r="M162" s="222" t="str">
        <f t="shared" si="2"/>
        <v/>
      </c>
      <c r="N162" s="207">
        <f>IF(M162&lt;&gt;"",0,IF(D162&gt;14,Cover!$E$25,D162/15*Cover!$E$25))</f>
        <v>0</v>
      </c>
      <c r="O162" s="129"/>
      <c r="P162" s="129"/>
    </row>
    <row r="163" spans="1:16" s="130" customFormat="1" ht="12.75" x14ac:dyDescent="0.2">
      <c r="A163" s="75">
        <v>155</v>
      </c>
      <c r="B163" s="234" t="str">
        <f>IF(ISBLANK('Schedule 2 - Pupil List'!A161),"",('Schedule 2 - Pupil List'!A161))</f>
        <v/>
      </c>
      <c r="C163" s="234" t="str">
        <f>IF(ISBLANK('Schedule 2 - Pupil List'!B161),"",('Schedule 2 - Pupil List'!B161))</f>
        <v/>
      </c>
      <c r="D163" s="61"/>
      <c r="E163" s="135"/>
      <c r="F163" s="136"/>
      <c r="G163" s="136"/>
      <c r="H163" s="136"/>
      <c r="I163" s="136"/>
      <c r="J163" s="136"/>
      <c r="K163" s="136"/>
      <c r="L163" s="137"/>
      <c r="M163" s="222" t="str">
        <f t="shared" si="2"/>
        <v/>
      </c>
      <c r="N163" s="207">
        <f>IF(M163&lt;&gt;"",0,IF(D163&gt;14,Cover!$E$25,D163/15*Cover!$E$25))</f>
        <v>0</v>
      </c>
      <c r="O163" s="129"/>
      <c r="P163" s="129"/>
    </row>
    <row r="164" spans="1:16" s="130" customFormat="1" ht="12.75" x14ac:dyDescent="0.2">
      <c r="A164" s="75">
        <v>156</v>
      </c>
      <c r="B164" s="234" t="str">
        <f>IF(ISBLANK('Schedule 2 - Pupil List'!A162),"",('Schedule 2 - Pupil List'!A162))</f>
        <v/>
      </c>
      <c r="C164" s="234" t="str">
        <f>IF(ISBLANK('Schedule 2 - Pupil List'!B162),"",('Schedule 2 - Pupil List'!B162))</f>
        <v/>
      </c>
      <c r="D164" s="61"/>
      <c r="E164" s="135"/>
      <c r="F164" s="136"/>
      <c r="G164" s="136"/>
      <c r="H164" s="136"/>
      <c r="I164" s="136"/>
      <c r="J164" s="136"/>
      <c r="K164" s="136"/>
      <c r="L164" s="137"/>
      <c r="M164" s="222" t="str">
        <f t="shared" si="2"/>
        <v/>
      </c>
      <c r="N164" s="207">
        <f>IF(M164&lt;&gt;"",0,IF(D164&gt;14,Cover!$E$25,D164/15*Cover!$E$25))</f>
        <v>0</v>
      </c>
      <c r="O164" s="129"/>
      <c r="P164" s="129"/>
    </row>
    <row r="165" spans="1:16" s="130" customFormat="1" ht="12.75" x14ac:dyDescent="0.2">
      <c r="A165" s="75">
        <v>157</v>
      </c>
      <c r="B165" s="234" t="str">
        <f>IF(ISBLANK('Schedule 2 - Pupil List'!A163),"",('Schedule 2 - Pupil List'!A163))</f>
        <v/>
      </c>
      <c r="C165" s="234" t="str">
        <f>IF(ISBLANK('Schedule 2 - Pupil List'!B163),"",('Schedule 2 - Pupil List'!B163))</f>
        <v/>
      </c>
      <c r="D165" s="61"/>
      <c r="E165" s="135"/>
      <c r="F165" s="136"/>
      <c r="G165" s="136"/>
      <c r="H165" s="136"/>
      <c r="I165" s="136"/>
      <c r="J165" s="136"/>
      <c r="K165" s="136"/>
      <c r="L165" s="137"/>
      <c r="M165" s="222" t="str">
        <f t="shared" si="2"/>
        <v/>
      </c>
      <c r="N165" s="207">
        <f>IF(M165&lt;&gt;"",0,IF(D165&gt;14,Cover!$E$25,D165/15*Cover!$E$25))</f>
        <v>0</v>
      </c>
      <c r="O165" s="129"/>
      <c r="P165" s="129"/>
    </row>
    <row r="166" spans="1:16" s="130" customFormat="1" ht="12.75" x14ac:dyDescent="0.2">
      <c r="A166" s="75">
        <v>158</v>
      </c>
      <c r="B166" s="234" t="str">
        <f>IF(ISBLANK('Schedule 2 - Pupil List'!A164),"",('Schedule 2 - Pupil List'!A164))</f>
        <v/>
      </c>
      <c r="C166" s="234" t="str">
        <f>IF(ISBLANK('Schedule 2 - Pupil List'!B164),"",('Schedule 2 - Pupil List'!B164))</f>
        <v/>
      </c>
      <c r="D166" s="61"/>
      <c r="E166" s="135"/>
      <c r="F166" s="136"/>
      <c r="G166" s="136"/>
      <c r="H166" s="136"/>
      <c r="I166" s="136"/>
      <c r="J166" s="136"/>
      <c r="K166" s="136"/>
      <c r="L166" s="137"/>
      <c r="M166" s="222" t="str">
        <f t="shared" si="2"/>
        <v/>
      </c>
      <c r="N166" s="207">
        <f>IF(M166&lt;&gt;"",0,IF(D166&gt;14,Cover!$E$25,D166/15*Cover!$E$25))</f>
        <v>0</v>
      </c>
      <c r="O166" s="129"/>
      <c r="P166" s="129"/>
    </row>
    <row r="167" spans="1:16" s="130" customFormat="1" ht="12.75" x14ac:dyDescent="0.2">
      <c r="A167" s="75">
        <v>159</v>
      </c>
      <c r="B167" s="234" t="str">
        <f>IF(ISBLANK('Schedule 2 - Pupil List'!A165),"",('Schedule 2 - Pupil List'!A165))</f>
        <v/>
      </c>
      <c r="C167" s="234" t="str">
        <f>IF(ISBLANK('Schedule 2 - Pupil List'!B165),"",('Schedule 2 - Pupil List'!B165))</f>
        <v/>
      </c>
      <c r="D167" s="61"/>
      <c r="E167" s="135"/>
      <c r="F167" s="136"/>
      <c r="G167" s="136"/>
      <c r="H167" s="136"/>
      <c r="I167" s="136"/>
      <c r="J167" s="136"/>
      <c r="K167" s="136"/>
      <c r="L167" s="137"/>
      <c r="M167" s="222" t="str">
        <f t="shared" si="2"/>
        <v/>
      </c>
      <c r="N167" s="207">
        <f>IF(M167&lt;&gt;"",0,IF(D167&gt;14,Cover!$E$25,D167/15*Cover!$E$25))</f>
        <v>0</v>
      </c>
      <c r="O167" s="129"/>
      <c r="P167" s="129"/>
    </row>
    <row r="168" spans="1:16" s="130" customFormat="1" ht="12.75" x14ac:dyDescent="0.2">
      <c r="A168" s="75">
        <v>160</v>
      </c>
      <c r="B168" s="234" t="str">
        <f>IF(ISBLANK('Schedule 2 - Pupil List'!A166),"",('Schedule 2 - Pupil List'!A166))</f>
        <v/>
      </c>
      <c r="C168" s="234" t="str">
        <f>IF(ISBLANK('Schedule 2 - Pupil List'!B166),"",('Schedule 2 - Pupil List'!B166))</f>
        <v/>
      </c>
      <c r="D168" s="61"/>
      <c r="E168" s="135"/>
      <c r="F168" s="136"/>
      <c r="G168" s="136"/>
      <c r="H168" s="136"/>
      <c r="I168" s="136"/>
      <c r="J168" s="136"/>
      <c r="K168" s="136"/>
      <c r="L168" s="137"/>
      <c r="M168" s="222" t="str">
        <f t="shared" si="2"/>
        <v/>
      </c>
      <c r="N168" s="207">
        <f>IF(M168&lt;&gt;"",0,IF(D168&gt;14,Cover!$E$25,D168/15*Cover!$E$25))</f>
        <v>0</v>
      </c>
      <c r="O168" s="129"/>
      <c r="P168" s="129"/>
    </row>
    <row r="169" spans="1:16" s="130" customFormat="1" ht="12.75" x14ac:dyDescent="0.2">
      <c r="A169" s="75">
        <v>161</v>
      </c>
      <c r="B169" s="234" t="str">
        <f>IF(ISBLANK('Schedule 2 - Pupil List'!A167),"",('Schedule 2 - Pupil List'!A167))</f>
        <v/>
      </c>
      <c r="C169" s="234" t="str">
        <f>IF(ISBLANK('Schedule 2 - Pupil List'!B167),"",('Schedule 2 - Pupil List'!B167))</f>
        <v/>
      </c>
      <c r="D169" s="61"/>
      <c r="E169" s="135"/>
      <c r="F169" s="136"/>
      <c r="G169" s="136"/>
      <c r="H169" s="136"/>
      <c r="I169" s="136"/>
      <c r="J169" s="136"/>
      <c r="K169" s="136"/>
      <c r="L169" s="137"/>
      <c r="M169" s="222" t="str">
        <f t="shared" si="2"/>
        <v/>
      </c>
      <c r="N169" s="207">
        <f>IF(M169&lt;&gt;"",0,IF(D169&gt;14,Cover!$E$25,D169/15*Cover!$E$25))</f>
        <v>0</v>
      </c>
      <c r="O169" s="129"/>
      <c r="P169" s="129"/>
    </row>
    <row r="170" spans="1:16" s="130" customFormat="1" ht="12.75" x14ac:dyDescent="0.2">
      <c r="A170" s="75">
        <v>162</v>
      </c>
      <c r="B170" s="234" t="str">
        <f>IF(ISBLANK('Schedule 2 - Pupil List'!A168),"",('Schedule 2 - Pupil List'!A168))</f>
        <v/>
      </c>
      <c r="C170" s="234" t="str">
        <f>IF(ISBLANK('Schedule 2 - Pupil List'!B168),"",('Schedule 2 - Pupil List'!B168))</f>
        <v/>
      </c>
      <c r="D170" s="61"/>
      <c r="E170" s="135"/>
      <c r="F170" s="136"/>
      <c r="G170" s="136"/>
      <c r="H170" s="136"/>
      <c r="I170" s="136"/>
      <c r="J170" s="136"/>
      <c r="K170" s="136"/>
      <c r="L170" s="137"/>
      <c r="M170" s="222" t="str">
        <f t="shared" si="2"/>
        <v/>
      </c>
      <c r="N170" s="207">
        <f>IF(M170&lt;&gt;"",0,IF(D170&gt;14,Cover!$E$25,D170/15*Cover!$E$25))</f>
        <v>0</v>
      </c>
      <c r="O170" s="129"/>
      <c r="P170" s="129"/>
    </row>
    <row r="171" spans="1:16" s="130" customFormat="1" ht="12.75" x14ac:dyDescent="0.2">
      <c r="A171" s="75">
        <v>163</v>
      </c>
      <c r="B171" s="234" t="str">
        <f>IF(ISBLANK('Schedule 2 - Pupil List'!A169),"",('Schedule 2 - Pupil List'!A169))</f>
        <v/>
      </c>
      <c r="C171" s="234" t="str">
        <f>IF(ISBLANK('Schedule 2 - Pupil List'!B169),"",('Schedule 2 - Pupil List'!B169))</f>
        <v/>
      </c>
      <c r="D171" s="61"/>
      <c r="E171" s="135"/>
      <c r="F171" s="136"/>
      <c r="G171" s="136"/>
      <c r="H171" s="136"/>
      <c r="I171" s="136"/>
      <c r="J171" s="136"/>
      <c r="K171" s="136"/>
      <c r="L171" s="137"/>
      <c r="M171" s="222" t="str">
        <f t="shared" si="2"/>
        <v/>
      </c>
      <c r="N171" s="207">
        <f>IF(M171&lt;&gt;"",0,IF(D171&gt;14,Cover!$E$25,D171/15*Cover!$E$25))</f>
        <v>0</v>
      </c>
      <c r="O171" s="129"/>
      <c r="P171" s="129"/>
    </row>
    <row r="172" spans="1:16" s="130" customFormat="1" ht="12.75" x14ac:dyDescent="0.2">
      <c r="A172" s="75">
        <v>164</v>
      </c>
      <c r="B172" s="234" t="str">
        <f>IF(ISBLANK('Schedule 2 - Pupil List'!A170),"",('Schedule 2 - Pupil List'!A170))</f>
        <v/>
      </c>
      <c r="C172" s="234" t="str">
        <f>IF(ISBLANK('Schedule 2 - Pupil List'!B170),"",('Schedule 2 - Pupil List'!B170))</f>
        <v/>
      </c>
      <c r="D172" s="61"/>
      <c r="E172" s="135"/>
      <c r="F172" s="136"/>
      <c r="G172" s="136"/>
      <c r="H172" s="136"/>
      <c r="I172" s="136"/>
      <c r="J172" s="136"/>
      <c r="K172" s="136"/>
      <c r="L172" s="137"/>
      <c r="M172" s="222" t="str">
        <f t="shared" si="2"/>
        <v/>
      </c>
      <c r="N172" s="207">
        <f>IF(M172&lt;&gt;"",0,IF(D172&gt;14,Cover!$E$25,D172/15*Cover!$E$25))</f>
        <v>0</v>
      </c>
      <c r="O172" s="129"/>
      <c r="P172" s="129"/>
    </row>
    <row r="173" spans="1:16" s="130" customFormat="1" ht="12.75" x14ac:dyDescent="0.2">
      <c r="A173" s="75">
        <v>165</v>
      </c>
      <c r="B173" s="234" t="str">
        <f>IF(ISBLANK('Schedule 2 - Pupil List'!A171),"",('Schedule 2 - Pupil List'!A171))</f>
        <v/>
      </c>
      <c r="C173" s="234" t="str">
        <f>IF(ISBLANK('Schedule 2 - Pupil List'!B171),"",('Schedule 2 - Pupil List'!B171))</f>
        <v/>
      </c>
      <c r="D173" s="61"/>
      <c r="E173" s="135"/>
      <c r="F173" s="136"/>
      <c r="G173" s="136"/>
      <c r="H173" s="136"/>
      <c r="I173" s="136"/>
      <c r="J173" s="136"/>
      <c r="K173" s="136"/>
      <c r="L173" s="137"/>
      <c r="M173" s="222" t="str">
        <f t="shared" si="2"/>
        <v/>
      </c>
      <c r="N173" s="207">
        <f>IF(M173&lt;&gt;"",0,IF(D173&gt;14,Cover!$E$25,D173/15*Cover!$E$25))</f>
        <v>0</v>
      </c>
      <c r="O173" s="129"/>
      <c r="P173" s="129"/>
    </row>
    <row r="174" spans="1:16" s="130" customFormat="1" ht="12.75" x14ac:dyDescent="0.2">
      <c r="A174" s="75">
        <v>166</v>
      </c>
      <c r="B174" s="234" t="str">
        <f>IF(ISBLANK('Schedule 2 - Pupil List'!A172),"",('Schedule 2 - Pupil List'!A172))</f>
        <v/>
      </c>
      <c r="C174" s="234" t="str">
        <f>IF(ISBLANK('Schedule 2 - Pupil List'!B172),"",('Schedule 2 - Pupil List'!B172))</f>
        <v/>
      </c>
      <c r="D174" s="61"/>
      <c r="E174" s="135"/>
      <c r="F174" s="136"/>
      <c r="G174" s="136"/>
      <c r="H174" s="136"/>
      <c r="I174" s="136"/>
      <c r="J174" s="136"/>
      <c r="K174" s="136"/>
      <c r="L174" s="137"/>
      <c r="M174" s="222" t="str">
        <f t="shared" si="2"/>
        <v/>
      </c>
      <c r="N174" s="207">
        <f>IF(M174&lt;&gt;"",0,IF(D174&gt;14,Cover!$E$25,D174/15*Cover!$E$25))</f>
        <v>0</v>
      </c>
      <c r="O174" s="129"/>
      <c r="P174" s="129"/>
    </row>
    <row r="175" spans="1:16" s="130" customFormat="1" ht="12.75" x14ac:dyDescent="0.2">
      <c r="A175" s="75">
        <v>167</v>
      </c>
      <c r="B175" s="234" t="str">
        <f>IF(ISBLANK('Schedule 2 - Pupil List'!A173),"",('Schedule 2 - Pupil List'!A173))</f>
        <v/>
      </c>
      <c r="C175" s="234" t="str">
        <f>IF(ISBLANK('Schedule 2 - Pupil List'!B173),"",('Schedule 2 - Pupil List'!B173))</f>
        <v/>
      </c>
      <c r="D175" s="61"/>
      <c r="E175" s="135"/>
      <c r="F175" s="136"/>
      <c r="G175" s="136"/>
      <c r="H175" s="136"/>
      <c r="I175" s="136"/>
      <c r="J175" s="136"/>
      <c r="K175" s="136"/>
      <c r="L175" s="137"/>
      <c r="M175" s="222" t="str">
        <f t="shared" si="2"/>
        <v/>
      </c>
      <c r="N175" s="207">
        <f>IF(M175&lt;&gt;"",0,IF(D175&gt;14,Cover!$E$25,D175/15*Cover!$E$25))</f>
        <v>0</v>
      </c>
      <c r="O175" s="129"/>
      <c r="P175" s="129"/>
    </row>
    <row r="176" spans="1:16" s="130" customFormat="1" ht="12.75" x14ac:dyDescent="0.2">
      <c r="A176" s="75">
        <v>168</v>
      </c>
      <c r="B176" s="234" t="str">
        <f>IF(ISBLANK('Schedule 2 - Pupil List'!A174),"",('Schedule 2 - Pupil List'!A174))</f>
        <v/>
      </c>
      <c r="C176" s="234" t="str">
        <f>IF(ISBLANK('Schedule 2 - Pupil List'!B174),"",('Schedule 2 - Pupil List'!B174))</f>
        <v/>
      </c>
      <c r="D176" s="61"/>
      <c r="E176" s="135"/>
      <c r="F176" s="136"/>
      <c r="G176" s="136"/>
      <c r="H176" s="136"/>
      <c r="I176" s="136"/>
      <c r="J176" s="136"/>
      <c r="K176" s="136"/>
      <c r="L176" s="137"/>
      <c r="M176" s="222" t="str">
        <f t="shared" si="2"/>
        <v/>
      </c>
      <c r="N176" s="207">
        <f>IF(M176&lt;&gt;"",0,IF(D176&gt;14,Cover!$E$25,D176/15*Cover!$E$25))</f>
        <v>0</v>
      </c>
      <c r="O176" s="129"/>
      <c r="P176" s="129"/>
    </row>
    <row r="177" spans="1:16" s="130" customFormat="1" ht="12.75" x14ac:dyDescent="0.2">
      <c r="A177" s="75">
        <v>169</v>
      </c>
      <c r="B177" s="234" t="str">
        <f>IF(ISBLANK('Schedule 2 - Pupil List'!A175),"",('Schedule 2 - Pupil List'!A175))</f>
        <v/>
      </c>
      <c r="C177" s="234" t="str">
        <f>IF(ISBLANK('Schedule 2 - Pupil List'!B175),"",('Schedule 2 - Pupil List'!B175))</f>
        <v/>
      </c>
      <c r="D177" s="61"/>
      <c r="E177" s="135"/>
      <c r="F177" s="136"/>
      <c r="G177" s="136"/>
      <c r="H177" s="136"/>
      <c r="I177" s="136"/>
      <c r="J177" s="136"/>
      <c r="K177" s="136"/>
      <c r="L177" s="137"/>
      <c r="M177" s="222" t="str">
        <f t="shared" si="2"/>
        <v/>
      </c>
      <c r="N177" s="207">
        <f>IF(M177&lt;&gt;"",0,IF(D177&gt;14,Cover!$E$25,D177/15*Cover!$E$25))</f>
        <v>0</v>
      </c>
      <c r="O177" s="129"/>
      <c r="P177" s="129"/>
    </row>
    <row r="178" spans="1:16" s="130" customFormat="1" ht="12.75" x14ac:dyDescent="0.2">
      <c r="A178" s="75">
        <v>170</v>
      </c>
      <c r="B178" s="234" t="str">
        <f>IF(ISBLANK('Schedule 2 - Pupil List'!A176),"",('Schedule 2 - Pupil List'!A176))</f>
        <v/>
      </c>
      <c r="C178" s="234" t="str">
        <f>IF(ISBLANK('Schedule 2 - Pupil List'!B176),"",('Schedule 2 - Pupil List'!B176))</f>
        <v/>
      </c>
      <c r="D178" s="61"/>
      <c r="E178" s="135"/>
      <c r="F178" s="136"/>
      <c r="G178" s="136"/>
      <c r="H178" s="136"/>
      <c r="I178" s="136"/>
      <c r="J178" s="136"/>
      <c r="K178" s="136"/>
      <c r="L178" s="137"/>
      <c r="M178" s="222" t="str">
        <f t="shared" si="2"/>
        <v/>
      </c>
      <c r="N178" s="207">
        <f>IF(M178&lt;&gt;"",0,IF(D178&gt;14,Cover!$E$25,D178/15*Cover!$E$25))</f>
        <v>0</v>
      </c>
      <c r="O178" s="129"/>
      <c r="P178" s="129"/>
    </row>
    <row r="179" spans="1:16" s="130" customFormat="1" ht="12.75" x14ac:dyDescent="0.2">
      <c r="A179" s="75">
        <v>171</v>
      </c>
      <c r="B179" s="234" t="str">
        <f>IF(ISBLANK('Schedule 2 - Pupil List'!A177),"",('Schedule 2 - Pupil List'!A177))</f>
        <v/>
      </c>
      <c r="C179" s="234" t="str">
        <f>IF(ISBLANK('Schedule 2 - Pupil List'!B177),"",('Schedule 2 - Pupil List'!B177))</f>
        <v/>
      </c>
      <c r="D179" s="61"/>
      <c r="E179" s="135"/>
      <c r="F179" s="136"/>
      <c r="G179" s="136"/>
      <c r="H179" s="136"/>
      <c r="I179" s="136"/>
      <c r="J179" s="136"/>
      <c r="K179" s="136"/>
      <c r="L179" s="137"/>
      <c r="M179" s="222" t="str">
        <f t="shared" si="2"/>
        <v/>
      </c>
      <c r="N179" s="207">
        <f>IF(M179&lt;&gt;"",0,IF(D179&gt;14,Cover!$E$25,D179/15*Cover!$E$25))</f>
        <v>0</v>
      </c>
      <c r="O179" s="129"/>
      <c r="P179" s="129"/>
    </row>
    <row r="180" spans="1:16" s="130" customFormat="1" ht="12.75" x14ac:dyDescent="0.2">
      <c r="A180" s="75">
        <v>172</v>
      </c>
      <c r="B180" s="234" t="str">
        <f>IF(ISBLANK('Schedule 2 - Pupil List'!A178),"",('Schedule 2 - Pupil List'!A178))</f>
        <v/>
      </c>
      <c r="C180" s="234" t="str">
        <f>IF(ISBLANK('Schedule 2 - Pupil List'!B178),"",('Schedule 2 - Pupil List'!B178))</f>
        <v/>
      </c>
      <c r="D180" s="61"/>
      <c r="E180" s="135"/>
      <c r="F180" s="136"/>
      <c r="G180" s="136"/>
      <c r="H180" s="136"/>
      <c r="I180" s="136"/>
      <c r="J180" s="136"/>
      <c r="K180" s="136"/>
      <c r="L180" s="137"/>
      <c r="M180" s="222" t="str">
        <f t="shared" si="2"/>
        <v/>
      </c>
      <c r="N180" s="207">
        <f>IF(M180&lt;&gt;"",0,IF(D180&gt;14,Cover!$E$25,D180/15*Cover!$E$25))</f>
        <v>0</v>
      </c>
      <c r="O180" s="129"/>
      <c r="P180" s="129"/>
    </row>
    <row r="181" spans="1:16" s="130" customFormat="1" ht="12.75" x14ac:dyDescent="0.2">
      <c r="A181" s="75">
        <v>173</v>
      </c>
      <c r="B181" s="234" t="str">
        <f>IF(ISBLANK('Schedule 2 - Pupil List'!A179),"",('Schedule 2 - Pupil List'!A179))</f>
        <v/>
      </c>
      <c r="C181" s="234" t="str">
        <f>IF(ISBLANK('Schedule 2 - Pupil List'!B179),"",('Schedule 2 - Pupil List'!B179))</f>
        <v/>
      </c>
      <c r="D181" s="61"/>
      <c r="E181" s="135"/>
      <c r="F181" s="136"/>
      <c r="G181" s="136"/>
      <c r="H181" s="136"/>
      <c r="I181" s="136"/>
      <c r="J181" s="136"/>
      <c r="K181" s="136"/>
      <c r="L181" s="137"/>
      <c r="M181" s="222" t="str">
        <f t="shared" si="2"/>
        <v/>
      </c>
      <c r="N181" s="207">
        <f>IF(M181&lt;&gt;"",0,IF(D181&gt;14,Cover!$E$25,D181/15*Cover!$E$25))</f>
        <v>0</v>
      </c>
      <c r="O181" s="129"/>
      <c r="P181" s="129"/>
    </row>
    <row r="182" spans="1:16" s="130" customFormat="1" ht="12.75" x14ac:dyDescent="0.2">
      <c r="A182" s="75">
        <v>174</v>
      </c>
      <c r="B182" s="234" t="str">
        <f>IF(ISBLANK('Schedule 2 - Pupil List'!A180),"",('Schedule 2 - Pupil List'!A180))</f>
        <v/>
      </c>
      <c r="C182" s="234" t="str">
        <f>IF(ISBLANK('Schedule 2 - Pupil List'!B180),"",('Schedule 2 - Pupil List'!B180))</f>
        <v/>
      </c>
      <c r="D182" s="61"/>
      <c r="E182" s="135"/>
      <c r="F182" s="136"/>
      <c r="G182" s="136"/>
      <c r="H182" s="136"/>
      <c r="I182" s="136"/>
      <c r="J182" s="136"/>
      <c r="K182" s="136"/>
      <c r="L182" s="137"/>
      <c r="M182" s="222" t="str">
        <f t="shared" si="2"/>
        <v/>
      </c>
      <c r="N182" s="207">
        <f>IF(M182&lt;&gt;"",0,IF(D182&gt;14,Cover!$E$25,D182/15*Cover!$E$25))</f>
        <v>0</v>
      </c>
      <c r="O182" s="129"/>
      <c r="P182" s="129"/>
    </row>
    <row r="183" spans="1:16" s="130" customFormat="1" ht="12.75" x14ac:dyDescent="0.2">
      <c r="A183" s="75">
        <v>175</v>
      </c>
      <c r="B183" s="234" t="str">
        <f>IF(ISBLANK('Schedule 2 - Pupil List'!A181),"",('Schedule 2 - Pupil List'!A181))</f>
        <v/>
      </c>
      <c r="C183" s="234" t="str">
        <f>IF(ISBLANK('Schedule 2 - Pupil List'!B181),"",('Schedule 2 - Pupil List'!B181))</f>
        <v/>
      </c>
      <c r="D183" s="61"/>
      <c r="E183" s="135"/>
      <c r="F183" s="136"/>
      <c r="G183" s="136"/>
      <c r="H183" s="136"/>
      <c r="I183" s="136"/>
      <c r="J183" s="136"/>
      <c r="K183" s="136"/>
      <c r="L183" s="137"/>
      <c r="M183" s="222" t="str">
        <f t="shared" si="2"/>
        <v/>
      </c>
      <c r="N183" s="207">
        <f>IF(M183&lt;&gt;"",0,IF(D183&gt;14,Cover!$E$25,D183/15*Cover!$E$25))</f>
        <v>0</v>
      </c>
      <c r="O183" s="129"/>
      <c r="P183" s="129"/>
    </row>
    <row r="184" spans="1:16" s="130" customFormat="1" ht="12.75" x14ac:dyDescent="0.2">
      <c r="A184" s="75">
        <v>176</v>
      </c>
      <c r="B184" s="234" t="str">
        <f>IF(ISBLANK('Schedule 2 - Pupil List'!A182),"",('Schedule 2 - Pupil List'!A182))</f>
        <v/>
      </c>
      <c r="C184" s="234" t="str">
        <f>IF(ISBLANK('Schedule 2 - Pupil List'!B182),"",('Schedule 2 - Pupil List'!B182))</f>
        <v/>
      </c>
      <c r="D184" s="61"/>
      <c r="E184" s="135"/>
      <c r="F184" s="136"/>
      <c r="G184" s="136"/>
      <c r="H184" s="136"/>
      <c r="I184" s="136"/>
      <c r="J184" s="136"/>
      <c r="K184" s="136"/>
      <c r="L184" s="137"/>
      <c r="M184" s="222" t="str">
        <f t="shared" si="2"/>
        <v/>
      </c>
      <c r="N184" s="207">
        <f>IF(M184&lt;&gt;"",0,IF(D184&gt;14,Cover!$E$25,D184/15*Cover!$E$25))</f>
        <v>0</v>
      </c>
      <c r="O184" s="129"/>
      <c r="P184" s="129"/>
    </row>
    <row r="185" spans="1:16" s="130" customFormat="1" ht="12.75" x14ac:dyDescent="0.2">
      <c r="A185" s="75">
        <v>177</v>
      </c>
      <c r="B185" s="234" t="str">
        <f>IF(ISBLANK('Schedule 2 - Pupil List'!A183),"",('Schedule 2 - Pupil List'!A183))</f>
        <v/>
      </c>
      <c r="C185" s="234" t="str">
        <f>IF(ISBLANK('Schedule 2 - Pupil List'!B183),"",('Schedule 2 - Pupil List'!B183))</f>
        <v/>
      </c>
      <c r="D185" s="61"/>
      <c r="E185" s="135"/>
      <c r="F185" s="136"/>
      <c r="G185" s="136"/>
      <c r="H185" s="136"/>
      <c r="I185" s="136"/>
      <c r="J185" s="136"/>
      <c r="K185" s="136"/>
      <c r="L185" s="137"/>
      <c r="M185" s="222" t="str">
        <f t="shared" si="2"/>
        <v/>
      </c>
      <c r="N185" s="207">
        <f>IF(M185&lt;&gt;"",0,IF(D185&gt;14,Cover!$E$25,D185/15*Cover!$E$25))</f>
        <v>0</v>
      </c>
      <c r="O185" s="129"/>
      <c r="P185" s="129"/>
    </row>
    <row r="186" spans="1:16" s="130" customFormat="1" ht="12.75" x14ac:dyDescent="0.2">
      <c r="A186" s="75">
        <v>178</v>
      </c>
      <c r="B186" s="234" t="str">
        <f>IF(ISBLANK('Schedule 2 - Pupil List'!A184),"",('Schedule 2 - Pupil List'!A184))</f>
        <v/>
      </c>
      <c r="C186" s="234" t="str">
        <f>IF(ISBLANK('Schedule 2 - Pupil List'!B184),"",('Schedule 2 - Pupil List'!B184))</f>
        <v/>
      </c>
      <c r="D186" s="61"/>
      <c r="E186" s="135"/>
      <c r="F186" s="136"/>
      <c r="G186" s="136"/>
      <c r="H186" s="136"/>
      <c r="I186" s="136"/>
      <c r="J186" s="136"/>
      <c r="K186" s="136"/>
      <c r="L186" s="137"/>
      <c r="M186" s="222" t="str">
        <f t="shared" si="2"/>
        <v/>
      </c>
      <c r="N186" s="207">
        <f>IF(M186&lt;&gt;"",0,IF(D186&gt;14,Cover!$E$25,D186/15*Cover!$E$25))</f>
        <v>0</v>
      </c>
      <c r="O186" s="129"/>
      <c r="P186" s="129"/>
    </row>
    <row r="187" spans="1:16" s="130" customFormat="1" ht="12.75" x14ac:dyDescent="0.2">
      <c r="A187" s="75">
        <v>179</v>
      </c>
      <c r="B187" s="234" t="str">
        <f>IF(ISBLANK('Schedule 2 - Pupil List'!A185),"",('Schedule 2 - Pupil List'!A185))</f>
        <v/>
      </c>
      <c r="C187" s="234" t="str">
        <f>IF(ISBLANK('Schedule 2 - Pupil List'!B185),"",('Schedule 2 - Pupil List'!B185))</f>
        <v/>
      </c>
      <c r="D187" s="61"/>
      <c r="E187" s="135"/>
      <c r="F187" s="136"/>
      <c r="G187" s="136"/>
      <c r="H187" s="136"/>
      <c r="I187" s="136"/>
      <c r="J187" s="136"/>
      <c r="K187" s="136"/>
      <c r="L187" s="137"/>
      <c r="M187" s="222" t="str">
        <f t="shared" si="2"/>
        <v/>
      </c>
      <c r="N187" s="207">
        <f>IF(M187&lt;&gt;"",0,IF(D187&gt;14,Cover!$E$25,D187/15*Cover!$E$25))</f>
        <v>0</v>
      </c>
      <c r="O187" s="129"/>
      <c r="P187" s="129"/>
    </row>
    <row r="188" spans="1:16" s="130" customFormat="1" ht="12.75" x14ac:dyDescent="0.2">
      <c r="A188" s="75">
        <v>180</v>
      </c>
      <c r="B188" s="234" t="str">
        <f>IF(ISBLANK('Schedule 2 - Pupil List'!A186),"",('Schedule 2 - Pupil List'!A186))</f>
        <v/>
      </c>
      <c r="C188" s="234" t="str">
        <f>IF(ISBLANK('Schedule 2 - Pupil List'!B186),"",('Schedule 2 - Pupil List'!B186))</f>
        <v/>
      </c>
      <c r="D188" s="61"/>
      <c r="E188" s="135"/>
      <c r="F188" s="136"/>
      <c r="G188" s="136"/>
      <c r="H188" s="136"/>
      <c r="I188" s="136"/>
      <c r="J188" s="136"/>
      <c r="K188" s="136"/>
      <c r="L188" s="137"/>
      <c r="M188" s="222" t="str">
        <f t="shared" si="2"/>
        <v/>
      </c>
      <c r="N188" s="207">
        <f>IF(M188&lt;&gt;"",0,IF(D188&gt;14,Cover!$E$25,D188/15*Cover!$E$25))</f>
        <v>0</v>
      </c>
      <c r="O188" s="129"/>
      <c r="P188" s="129"/>
    </row>
    <row r="189" spans="1:16" s="130" customFormat="1" ht="12.75" x14ac:dyDescent="0.2">
      <c r="A189" s="75">
        <v>181</v>
      </c>
      <c r="B189" s="234" t="str">
        <f>IF(ISBLANK('Schedule 2 - Pupil List'!A187),"",('Schedule 2 - Pupil List'!A187))</f>
        <v/>
      </c>
      <c r="C189" s="234" t="str">
        <f>IF(ISBLANK('Schedule 2 - Pupil List'!B187),"",('Schedule 2 - Pupil List'!B187))</f>
        <v/>
      </c>
      <c r="D189" s="61"/>
      <c r="E189" s="135"/>
      <c r="F189" s="136"/>
      <c r="G189" s="136"/>
      <c r="H189" s="136"/>
      <c r="I189" s="136"/>
      <c r="J189" s="136"/>
      <c r="K189" s="136"/>
      <c r="L189" s="137"/>
      <c r="M189" s="222" t="str">
        <f t="shared" si="2"/>
        <v/>
      </c>
      <c r="N189" s="207">
        <f>IF(M189&lt;&gt;"",0,IF(D189&gt;14,Cover!$E$25,D189/15*Cover!$E$25))</f>
        <v>0</v>
      </c>
      <c r="O189" s="129"/>
      <c r="P189" s="129"/>
    </row>
    <row r="190" spans="1:16" s="130" customFormat="1" ht="12.75" x14ac:dyDescent="0.2">
      <c r="A190" s="75">
        <v>182</v>
      </c>
      <c r="B190" s="234" t="str">
        <f>IF(ISBLANK('Schedule 2 - Pupil List'!A188),"",('Schedule 2 - Pupil List'!A188))</f>
        <v/>
      </c>
      <c r="C190" s="234" t="str">
        <f>IF(ISBLANK('Schedule 2 - Pupil List'!B188),"",('Schedule 2 - Pupil List'!B188))</f>
        <v/>
      </c>
      <c r="D190" s="61"/>
      <c r="E190" s="135"/>
      <c r="F190" s="136"/>
      <c r="G190" s="136"/>
      <c r="H190" s="136"/>
      <c r="I190" s="136"/>
      <c r="J190" s="136"/>
      <c r="K190" s="136"/>
      <c r="L190" s="137"/>
      <c r="M190" s="222" t="str">
        <f t="shared" si="2"/>
        <v/>
      </c>
      <c r="N190" s="207">
        <f>IF(M190&lt;&gt;"",0,IF(D190&gt;14,Cover!$E$25,D190/15*Cover!$E$25))</f>
        <v>0</v>
      </c>
      <c r="O190" s="129"/>
      <c r="P190" s="129"/>
    </row>
    <row r="191" spans="1:16" s="130" customFormat="1" ht="12.75" x14ac:dyDescent="0.2">
      <c r="A191" s="75">
        <v>183</v>
      </c>
      <c r="B191" s="234" t="str">
        <f>IF(ISBLANK('Schedule 2 - Pupil List'!A189),"",('Schedule 2 - Pupil List'!A189))</f>
        <v/>
      </c>
      <c r="C191" s="234" t="str">
        <f>IF(ISBLANK('Schedule 2 - Pupil List'!B189),"",('Schedule 2 - Pupil List'!B189))</f>
        <v/>
      </c>
      <c r="D191" s="61"/>
      <c r="E191" s="135"/>
      <c r="F191" s="136"/>
      <c r="G191" s="136"/>
      <c r="H191" s="136"/>
      <c r="I191" s="136"/>
      <c r="J191" s="136"/>
      <c r="K191" s="136"/>
      <c r="L191" s="137"/>
      <c r="M191" s="222" t="str">
        <f t="shared" si="2"/>
        <v/>
      </c>
      <c r="N191" s="207">
        <f>IF(M191&lt;&gt;"",0,IF(D191&gt;14,Cover!$E$25,D191/15*Cover!$E$25))</f>
        <v>0</v>
      </c>
      <c r="O191" s="129"/>
      <c r="P191" s="129"/>
    </row>
    <row r="192" spans="1:16" s="130" customFormat="1" ht="12.75" x14ac:dyDescent="0.2">
      <c r="A192" s="75">
        <v>184</v>
      </c>
      <c r="B192" s="234" t="str">
        <f>IF(ISBLANK('Schedule 2 - Pupil List'!A190),"",('Schedule 2 - Pupil List'!A190))</f>
        <v/>
      </c>
      <c r="C192" s="234" t="str">
        <f>IF(ISBLANK('Schedule 2 - Pupil List'!B190),"",('Schedule 2 - Pupil List'!B190))</f>
        <v/>
      </c>
      <c r="D192" s="61"/>
      <c r="E192" s="135"/>
      <c r="F192" s="136"/>
      <c r="G192" s="136"/>
      <c r="H192" s="136"/>
      <c r="I192" s="136"/>
      <c r="J192" s="136"/>
      <c r="K192" s="136"/>
      <c r="L192" s="137"/>
      <c r="M192" s="222" t="str">
        <f t="shared" si="2"/>
        <v/>
      </c>
      <c r="N192" s="207">
        <f>IF(M192&lt;&gt;"",0,IF(D192&gt;14,Cover!$E$25,D192/15*Cover!$E$25))</f>
        <v>0</v>
      </c>
      <c r="O192" s="129"/>
      <c r="P192" s="129"/>
    </row>
    <row r="193" spans="1:16" s="130" customFormat="1" ht="12.75" x14ac:dyDescent="0.2">
      <c r="A193" s="75">
        <v>185</v>
      </c>
      <c r="B193" s="234" t="str">
        <f>IF(ISBLANK('Schedule 2 - Pupil List'!A191),"",('Schedule 2 - Pupil List'!A191))</f>
        <v/>
      </c>
      <c r="C193" s="234" t="str">
        <f>IF(ISBLANK('Schedule 2 - Pupil List'!B191),"",('Schedule 2 - Pupil List'!B191))</f>
        <v/>
      </c>
      <c r="D193" s="61"/>
      <c r="E193" s="135"/>
      <c r="F193" s="136"/>
      <c r="G193" s="136"/>
      <c r="H193" s="136"/>
      <c r="I193" s="136"/>
      <c r="J193" s="136"/>
      <c r="K193" s="136"/>
      <c r="L193" s="137"/>
      <c r="M193" s="222" t="str">
        <f t="shared" si="2"/>
        <v/>
      </c>
      <c r="N193" s="207">
        <f>IF(M193&lt;&gt;"",0,IF(D193&gt;14,Cover!$E$25,D193/15*Cover!$E$25))</f>
        <v>0</v>
      </c>
      <c r="O193" s="129"/>
      <c r="P193" s="129"/>
    </row>
    <row r="194" spans="1:16" s="130" customFormat="1" ht="12.75" x14ac:dyDescent="0.2">
      <c r="A194" s="75">
        <v>186</v>
      </c>
      <c r="B194" s="234" t="str">
        <f>IF(ISBLANK('Schedule 2 - Pupil List'!A192),"",('Schedule 2 - Pupil List'!A192))</f>
        <v/>
      </c>
      <c r="C194" s="234" t="str">
        <f>IF(ISBLANK('Schedule 2 - Pupil List'!B192),"",('Schedule 2 - Pupil List'!B192))</f>
        <v/>
      </c>
      <c r="D194" s="61"/>
      <c r="E194" s="135"/>
      <c r="F194" s="136"/>
      <c r="G194" s="136"/>
      <c r="H194" s="136"/>
      <c r="I194" s="136"/>
      <c r="J194" s="136"/>
      <c r="K194" s="136"/>
      <c r="L194" s="137"/>
      <c r="M194" s="222" t="str">
        <f t="shared" si="2"/>
        <v/>
      </c>
      <c r="N194" s="207">
        <f>IF(M194&lt;&gt;"",0,IF(D194&gt;14,Cover!$E$25,D194/15*Cover!$E$25))</f>
        <v>0</v>
      </c>
      <c r="O194" s="129"/>
      <c r="P194" s="129"/>
    </row>
    <row r="195" spans="1:16" s="130" customFormat="1" ht="12.75" x14ac:dyDescent="0.2">
      <c r="A195" s="75">
        <v>187</v>
      </c>
      <c r="B195" s="234" t="str">
        <f>IF(ISBLANK('Schedule 2 - Pupil List'!A193),"",('Schedule 2 - Pupil List'!A193))</f>
        <v/>
      </c>
      <c r="C195" s="234" t="str">
        <f>IF(ISBLANK('Schedule 2 - Pupil List'!B193),"",('Schedule 2 - Pupil List'!B193))</f>
        <v/>
      </c>
      <c r="D195" s="61"/>
      <c r="E195" s="135"/>
      <c r="F195" s="136"/>
      <c r="G195" s="136"/>
      <c r="H195" s="136"/>
      <c r="I195" s="136"/>
      <c r="J195" s="136"/>
      <c r="K195" s="136"/>
      <c r="L195" s="137"/>
      <c r="M195" s="222" t="str">
        <f t="shared" si="2"/>
        <v/>
      </c>
      <c r="N195" s="207">
        <f>IF(M195&lt;&gt;"",0,IF(D195&gt;14,Cover!$E$25,D195/15*Cover!$E$25))</f>
        <v>0</v>
      </c>
      <c r="O195" s="129"/>
      <c r="P195" s="129"/>
    </row>
    <row r="196" spans="1:16" s="130" customFormat="1" ht="12.75" x14ac:dyDescent="0.2">
      <c r="A196" s="75">
        <v>188</v>
      </c>
      <c r="B196" s="234" t="str">
        <f>IF(ISBLANK('Schedule 2 - Pupil List'!A194),"",('Schedule 2 - Pupil List'!A194))</f>
        <v/>
      </c>
      <c r="C196" s="234" t="str">
        <f>IF(ISBLANK('Schedule 2 - Pupil List'!B194),"",('Schedule 2 - Pupil List'!B194))</f>
        <v/>
      </c>
      <c r="D196" s="61"/>
      <c r="E196" s="135"/>
      <c r="F196" s="136"/>
      <c r="G196" s="136"/>
      <c r="H196" s="136"/>
      <c r="I196" s="136"/>
      <c r="J196" s="136"/>
      <c r="K196" s="136"/>
      <c r="L196" s="137"/>
      <c r="M196" s="222" t="str">
        <f t="shared" si="2"/>
        <v/>
      </c>
      <c r="N196" s="207">
        <f>IF(M196&lt;&gt;"",0,IF(D196&gt;14,Cover!$E$25,D196/15*Cover!$E$25))</f>
        <v>0</v>
      </c>
      <c r="O196" s="129"/>
      <c r="P196" s="129"/>
    </row>
    <row r="197" spans="1:16" s="130" customFormat="1" ht="12.75" x14ac:dyDescent="0.2">
      <c r="A197" s="75">
        <v>189</v>
      </c>
      <c r="B197" s="234" t="str">
        <f>IF(ISBLANK('Schedule 2 - Pupil List'!A195),"",('Schedule 2 - Pupil List'!A195))</f>
        <v/>
      </c>
      <c r="C197" s="234" t="str">
        <f>IF(ISBLANK('Schedule 2 - Pupil List'!B195),"",('Schedule 2 - Pupil List'!B195))</f>
        <v/>
      </c>
      <c r="D197" s="61"/>
      <c r="E197" s="135"/>
      <c r="F197" s="136"/>
      <c r="G197" s="136"/>
      <c r="H197" s="136"/>
      <c r="I197" s="136"/>
      <c r="J197" s="136"/>
      <c r="K197" s="136"/>
      <c r="L197" s="137"/>
      <c r="M197" s="222" t="str">
        <f t="shared" si="2"/>
        <v/>
      </c>
      <c r="N197" s="207">
        <f>IF(M197&lt;&gt;"",0,IF(D197&gt;14,Cover!$E$25,D197/15*Cover!$E$25))</f>
        <v>0</v>
      </c>
      <c r="O197" s="129"/>
      <c r="P197" s="129"/>
    </row>
    <row r="198" spans="1:16" s="130" customFormat="1" ht="12.75" x14ac:dyDescent="0.2">
      <c r="A198" s="75">
        <v>190</v>
      </c>
      <c r="B198" s="234" t="str">
        <f>IF(ISBLANK('Schedule 2 - Pupil List'!A196),"",('Schedule 2 - Pupil List'!A196))</f>
        <v/>
      </c>
      <c r="C198" s="234" t="str">
        <f>IF(ISBLANK('Schedule 2 - Pupil List'!B196),"",('Schedule 2 - Pupil List'!B196))</f>
        <v/>
      </c>
      <c r="D198" s="61"/>
      <c r="E198" s="135"/>
      <c r="F198" s="136"/>
      <c r="G198" s="136"/>
      <c r="H198" s="136"/>
      <c r="I198" s="136"/>
      <c r="J198" s="136"/>
      <c r="K198" s="136"/>
      <c r="L198" s="137"/>
      <c r="M198" s="222" t="str">
        <f t="shared" si="2"/>
        <v/>
      </c>
      <c r="N198" s="207">
        <f>IF(M198&lt;&gt;"",0,IF(D198&gt;14,Cover!$E$25,D198/15*Cover!$E$25))</f>
        <v>0</v>
      </c>
      <c r="O198" s="129"/>
      <c r="P198" s="129"/>
    </row>
    <row r="199" spans="1:16" s="130" customFormat="1" ht="12.75" x14ac:dyDescent="0.2">
      <c r="A199" s="75">
        <v>191</v>
      </c>
      <c r="B199" s="234" t="str">
        <f>IF(ISBLANK('Schedule 2 - Pupil List'!A197),"",('Schedule 2 - Pupil List'!A197))</f>
        <v/>
      </c>
      <c r="C199" s="234" t="str">
        <f>IF(ISBLANK('Schedule 2 - Pupil List'!B197),"",('Schedule 2 - Pupil List'!B197))</f>
        <v/>
      </c>
      <c r="D199" s="61"/>
      <c r="E199" s="135"/>
      <c r="F199" s="136"/>
      <c r="G199" s="136"/>
      <c r="H199" s="136"/>
      <c r="I199" s="136"/>
      <c r="J199" s="136"/>
      <c r="K199" s="136"/>
      <c r="L199" s="137"/>
      <c r="M199" s="222" t="str">
        <f t="shared" si="2"/>
        <v/>
      </c>
      <c r="N199" s="207">
        <f>IF(M199&lt;&gt;"",0,IF(D199&gt;14,Cover!$E$25,D199/15*Cover!$E$25))</f>
        <v>0</v>
      </c>
      <c r="O199" s="129"/>
      <c r="P199" s="129"/>
    </row>
    <row r="200" spans="1:16" s="130" customFormat="1" ht="12.75" x14ac:dyDescent="0.2">
      <c r="A200" s="75">
        <v>192</v>
      </c>
      <c r="B200" s="234" t="str">
        <f>IF(ISBLANK('Schedule 2 - Pupil List'!A198),"",('Schedule 2 - Pupil List'!A198))</f>
        <v/>
      </c>
      <c r="C200" s="234" t="str">
        <f>IF(ISBLANK('Schedule 2 - Pupil List'!B198),"",('Schedule 2 - Pupil List'!B198))</f>
        <v/>
      </c>
      <c r="D200" s="61"/>
      <c r="E200" s="135"/>
      <c r="F200" s="136"/>
      <c r="G200" s="136"/>
      <c r="H200" s="136"/>
      <c r="I200" s="136"/>
      <c r="J200" s="136"/>
      <c r="K200" s="136"/>
      <c r="L200" s="137"/>
      <c r="M200" s="222" t="str">
        <f t="shared" si="2"/>
        <v/>
      </c>
      <c r="N200" s="207">
        <f>IF(M200&lt;&gt;"",0,IF(D200&gt;14,Cover!$E$25,D200/15*Cover!$E$25))</f>
        <v>0</v>
      </c>
      <c r="O200" s="129"/>
      <c r="P200" s="129"/>
    </row>
    <row r="201" spans="1:16" s="130" customFormat="1" ht="12.75" x14ac:dyDescent="0.2">
      <c r="A201" s="75">
        <v>193</v>
      </c>
      <c r="B201" s="234" t="str">
        <f>IF(ISBLANK('Schedule 2 - Pupil List'!A199),"",('Schedule 2 - Pupil List'!A199))</f>
        <v/>
      </c>
      <c r="C201" s="234" t="str">
        <f>IF(ISBLANK('Schedule 2 - Pupil List'!B199),"",('Schedule 2 - Pupil List'!B199))</f>
        <v/>
      </c>
      <c r="D201" s="61"/>
      <c r="E201" s="135"/>
      <c r="F201" s="136"/>
      <c r="G201" s="136"/>
      <c r="H201" s="136"/>
      <c r="I201" s="136"/>
      <c r="J201" s="136"/>
      <c r="K201" s="136"/>
      <c r="L201" s="137"/>
      <c r="M201" s="222" t="str">
        <f t="shared" si="2"/>
        <v/>
      </c>
      <c r="N201" s="207">
        <f>IF(M201&lt;&gt;"",0,IF(D201&gt;14,Cover!$E$25,D201/15*Cover!$E$25))</f>
        <v>0</v>
      </c>
      <c r="O201" s="129"/>
      <c r="P201" s="129"/>
    </row>
    <row r="202" spans="1:16" s="130" customFormat="1" ht="12.75" x14ac:dyDescent="0.2">
      <c r="A202" s="75">
        <v>194</v>
      </c>
      <c r="B202" s="234" t="str">
        <f>IF(ISBLANK('Schedule 2 - Pupil List'!A200),"",('Schedule 2 - Pupil List'!A200))</f>
        <v/>
      </c>
      <c r="C202" s="234" t="str">
        <f>IF(ISBLANK('Schedule 2 - Pupil List'!B200),"",('Schedule 2 - Pupil List'!B200))</f>
        <v/>
      </c>
      <c r="D202" s="61"/>
      <c r="E202" s="135"/>
      <c r="F202" s="136"/>
      <c r="G202" s="136"/>
      <c r="H202" s="136"/>
      <c r="I202" s="136"/>
      <c r="J202" s="136"/>
      <c r="K202" s="136"/>
      <c r="L202" s="137"/>
      <c r="M202" s="222" t="str">
        <f t="shared" ref="M202:M265" si="3">IF(COUNTIFS(B202:L202,"")=11, "", IF(B202="", "No Name ", "")&amp;IF(D202="", "No Days ", "")&amp;IF(COUNTIFS(E202:L202, "")=8, "No Courses", ""))</f>
        <v/>
      </c>
      <c r="N202" s="207">
        <f>IF(M202&lt;&gt;"",0,IF(D202&gt;14,Cover!$E$25,D202/15*Cover!$E$25))</f>
        <v>0</v>
      </c>
      <c r="O202" s="129"/>
      <c r="P202" s="129"/>
    </row>
    <row r="203" spans="1:16" s="130" customFormat="1" ht="12.75" x14ac:dyDescent="0.2">
      <c r="A203" s="75">
        <v>195</v>
      </c>
      <c r="B203" s="234" t="str">
        <f>IF(ISBLANK('Schedule 2 - Pupil List'!A201),"",('Schedule 2 - Pupil List'!A201))</f>
        <v/>
      </c>
      <c r="C203" s="234" t="str">
        <f>IF(ISBLANK('Schedule 2 - Pupil List'!B201),"",('Schedule 2 - Pupil List'!B201))</f>
        <v/>
      </c>
      <c r="D203" s="61"/>
      <c r="E203" s="135"/>
      <c r="F203" s="136"/>
      <c r="G203" s="136"/>
      <c r="H203" s="136"/>
      <c r="I203" s="136"/>
      <c r="J203" s="136"/>
      <c r="K203" s="136"/>
      <c r="L203" s="137"/>
      <c r="M203" s="222" t="str">
        <f t="shared" si="3"/>
        <v/>
      </c>
      <c r="N203" s="207">
        <f>IF(M203&lt;&gt;"",0,IF(D203&gt;14,Cover!$E$25,D203/15*Cover!$E$25))</f>
        <v>0</v>
      </c>
      <c r="O203" s="129"/>
      <c r="P203" s="129"/>
    </row>
    <row r="204" spans="1:16" s="130" customFormat="1" ht="12.75" x14ac:dyDescent="0.2">
      <c r="A204" s="75">
        <v>196</v>
      </c>
      <c r="B204" s="234" t="str">
        <f>IF(ISBLANK('Schedule 2 - Pupil List'!A202),"",('Schedule 2 - Pupil List'!A202))</f>
        <v/>
      </c>
      <c r="C204" s="234" t="str">
        <f>IF(ISBLANK('Schedule 2 - Pupil List'!B202),"",('Schedule 2 - Pupil List'!B202))</f>
        <v/>
      </c>
      <c r="D204" s="61"/>
      <c r="E204" s="135"/>
      <c r="F204" s="136"/>
      <c r="G204" s="136"/>
      <c r="H204" s="136"/>
      <c r="I204" s="136"/>
      <c r="J204" s="136"/>
      <c r="K204" s="136"/>
      <c r="L204" s="137"/>
      <c r="M204" s="222" t="str">
        <f t="shared" si="3"/>
        <v/>
      </c>
      <c r="N204" s="207">
        <f>IF(M204&lt;&gt;"",0,IF(D204&gt;14,Cover!$E$25,D204/15*Cover!$E$25))</f>
        <v>0</v>
      </c>
      <c r="O204" s="129"/>
      <c r="P204" s="129"/>
    </row>
    <row r="205" spans="1:16" s="130" customFormat="1" ht="12.75" x14ac:dyDescent="0.2">
      <c r="A205" s="75">
        <v>197</v>
      </c>
      <c r="B205" s="234" t="str">
        <f>IF(ISBLANK('Schedule 2 - Pupil List'!A203),"",('Schedule 2 - Pupil List'!A203))</f>
        <v/>
      </c>
      <c r="C205" s="234" t="str">
        <f>IF(ISBLANK('Schedule 2 - Pupil List'!B203),"",('Schedule 2 - Pupil List'!B203))</f>
        <v/>
      </c>
      <c r="D205" s="61"/>
      <c r="E205" s="135"/>
      <c r="F205" s="136"/>
      <c r="G205" s="136"/>
      <c r="H205" s="136"/>
      <c r="I205" s="136"/>
      <c r="J205" s="136"/>
      <c r="K205" s="136"/>
      <c r="L205" s="137"/>
      <c r="M205" s="222" t="str">
        <f t="shared" si="3"/>
        <v/>
      </c>
      <c r="N205" s="207">
        <f>IF(M205&lt;&gt;"",0,IF(D205&gt;14,Cover!$E$25,D205/15*Cover!$E$25))</f>
        <v>0</v>
      </c>
      <c r="O205" s="129"/>
      <c r="P205" s="129"/>
    </row>
    <row r="206" spans="1:16" s="130" customFormat="1" ht="12.75" x14ac:dyDescent="0.2">
      <c r="A206" s="75">
        <v>198</v>
      </c>
      <c r="B206" s="234" t="str">
        <f>IF(ISBLANK('Schedule 2 - Pupil List'!A204),"",('Schedule 2 - Pupil List'!A204))</f>
        <v/>
      </c>
      <c r="C206" s="234" t="str">
        <f>IF(ISBLANK('Schedule 2 - Pupil List'!B204),"",('Schedule 2 - Pupil List'!B204))</f>
        <v/>
      </c>
      <c r="D206" s="61"/>
      <c r="E206" s="135"/>
      <c r="F206" s="136"/>
      <c r="G206" s="136"/>
      <c r="H206" s="136"/>
      <c r="I206" s="136"/>
      <c r="J206" s="136"/>
      <c r="K206" s="136"/>
      <c r="L206" s="137"/>
      <c r="M206" s="222" t="str">
        <f t="shared" si="3"/>
        <v/>
      </c>
      <c r="N206" s="207">
        <f>IF(M206&lt;&gt;"",0,IF(D206&gt;14,Cover!$E$25,D206/15*Cover!$E$25))</f>
        <v>0</v>
      </c>
      <c r="O206" s="129"/>
      <c r="P206" s="129"/>
    </row>
    <row r="207" spans="1:16" s="130" customFormat="1" ht="12.75" x14ac:dyDescent="0.2">
      <c r="A207" s="75">
        <v>199</v>
      </c>
      <c r="B207" s="234" t="str">
        <f>IF(ISBLANK('Schedule 2 - Pupil List'!A205),"",('Schedule 2 - Pupil List'!A205))</f>
        <v/>
      </c>
      <c r="C207" s="234" t="str">
        <f>IF(ISBLANK('Schedule 2 - Pupil List'!B205),"",('Schedule 2 - Pupil List'!B205))</f>
        <v/>
      </c>
      <c r="D207" s="61"/>
      <c r="E207" s="135"/>
      <c r="F207" s="136"/>
      <c r="G207" s="136"/>
      <c r="H207" s="136"/>
      <c r="I207" s="136"/>
      <c r="J207" s="136"/>
      <c r="K207" s="136"/>
      <c r="L207" s="137"/>
      <c r="M207" s="222" t="str">
        <f t="shared" si="3"/>
        <v/>
      </c>
      <c r="N207" s="207">
        <f>IF(M207&lt;&gt;"",0,IF(D207&gt;14,Cover!$E$25,D207/15*Cover!$E$25))</f>
        <v>0</v>
      </c>
      <c r="O207" s="129"/>
      <c r="P207" s="129"/>
    </row>
    <row r="208" spans="1:16" s="130" customFormat="1" ht="12.75" x14ac:dyDescent="0.2">
      <c r="A208" s="75">
        <v>200</v>
      </c>
      <c r="B208" s="234" t="str">
        <f>IF(ISBLANK('Schedule 2 - Pupil List'!A206),"",('Schedule 2 - Pupil List'!A206))</f>
        <v/>
      </c>
      <c r="C208" s="234" t="str">
        <f>IF(ISBLANK('Schedule 2 - Pupil List'!B206),"",('Schedule 2 - Pupil List'!B206))</f>
        <v/>
      </c>
      <c r="D208" s="61"/>
      <c r="E208" s="135"/>
      <c r="F208" s="136"/>
      <c r="G208" s="136"/>
      <c r="H208" s="136"/>
      <c r="I208" s="136"/>
      <c r="J208" s="136"/>
      <c r="K208" s="136"/>
      <c r="L208" s="137"/>
      <c r="M208" s="222" t="str">
        <f t="shared" si="3"/>
        <v/>
      </c>
      <c r="N208" s="207">
        <f>IF(M208&lt;&gt;"",0,IF(D208&gt;14,Cover!$E$25,D208/15*Cover!$E$25))</f>
        <v>0</v>
      </c>
      <c r="O208" s="129"/>
      <c r="P208" s="129"/>
    </row>
    <row r="209" spans="1:16" s="130" customFormat="1" ht="12.75" x14ac:dyDescent="0.2">
      <c r="A209" s="75">
        <v>201</v>
      </c>
      <c r="B209" s="234" t="str">
        <f>IF(ISBLANK('Schedule 2 - Pupil List'!A207),"",('Schedule 2 - Pupil List'!A207))</f>
        <v/>
      </c>
      <c r="C209" s="234" t="str">
        <f>IF(ISBLANK('Schedule 2 - Pupil List'!B207),"",('Schedule 2 - Pupil List'!B207))</f>
        <v/>
      </c>
      <c r="D209" s="61"/>
      <c r="E209" s="135"/>
      <c r="F209" s="136"/>
      <c r="G209" s="136"/>
      <c r="H209" s="136"/>
      <c r="I209" s="136"/>
      <c r="J209" s="136"/>
      <c r="K209" s="136"/>
      <c r="L209" s="137"/>
      <c r="M209" s="222" t="str">
        <f t="shared" si="3"/>
        <v/>
      </c>
      <c r="N209" s="207">
        <f>IF(M209&lt;&gt;"",0,IF(D209&gt;14,Cover!$E$25,D209/15*Cover!$E$25))</f>
        <v>0</v>
      </c>
      <c r="O209" s="129"/>
      <c r="P209" s="129"/>
    </row>
    <row r="210" spans="1:16" s="130" customFormat="1" ht="12.75" x14ac:dyDescent="0.2">
      <c r="A210" s="75">
        <v>202</v>
      </c>
      <c r="B210" s="234" t="str">
        <f>IF(ISBLANK('Schedule 2 - Pupil List'!A208),"",('Schedule 2 - Pupil List'!A208))</f>
        <v/>
      </c>
      <c r="C210" s="234" t="str">
        <f>IF(ISBLANK('Schedule 2 - Pupil List'!B208),"",('Schedule 2 - Pupil List'!B208))</f>
        <v/>
      </c>
      <c r="D210" s="61"/>
      <c r="E210" s="135"/>
      <c r="F210" s="136"/>
      <c r="G210" s="136"/>
      <c r="H210" s="136"/>
      <c r="I210" s="136"/>
      <c r="J210" s="136"/>
      <c r="K210" s="136"/>
      <c r="L210" s="137"/>
      <c r="M210" s="222" t="str">
        <f t="shared" si="3"/>
        <v/>
      </c>
      <c r="N210" s="207">
        <f>IF(M210&lt;&gt;"",0,IF(D210&gt;14,Cover!$E$25,D210/15*Cover!$E$25))</f>
        <v>0</v>
      </c>
      <c r="O210" s="129"/>
      <c r="P210" s="129"/>
    </row>
    <row r="211" spans="1:16" s="130" customFormat="1" ht="12.75" x14ac:dyDescent="0.2">
      <c r="A211" s="75">
        <v>203</v>
      </c>
      <c r="B211" s="234" t="str">
        <f>IF(ISBLANK('Schedule 2 - Pupil List'!A209),"",('Schedule 2 - Pupil List'!A209))</f>
        <v/>
      </c>
      <c r="C211" s="234" t="str">
        <f>IF(ISBLANK('Schedule 2 - Pupil List'!B209),"",('Schedule 2 - Pupil List'!B209))</f>
        <v/>
      </c>
      <c r="D211" s="61"/>
      <c r="E211" s="135"/>
      <c r="F211" s="136"/>
      <c r="G211" s="136"/>
      <c r="H211" s="136"/>
      <c r="I211" s="136"/>
      <c r="J211" s="136"/>
      <c r="K211" s="136"/>
      <c r="L211" s="137"/>
      <c r="M211" s="222" t="str">
        <f t="shared" si="3"/>
        <v/>
      </c>
      <c r="N211" s="207">
        <f>IF(M211&lt;&gt;"",0,IF(D211&gt;14,Cover!$E$25,D211/15*Cover!$E$25))</f>
        <v>0</v>
      </c>
      <c r="O211" s="129"/>
      <c r="P211" s="129"/>
    </row>
    <row r="212" spans="1:16" s="130" customFormat="1" ht="12.75" x14ac:dyDescent="0.2">
      <c r="A212" s="75">
        <v>204</v>
      </c>
      <c r="B212" s="234" t="str">
        <f>IF(ISBLANK('Schedule 2 - Pupil List'!A210),"",('Schedule 2 - Pupil List'!A210))</f>
        <v/>
      </c>
      <c r="C212" s="234" t="str">
        <f>IF(ISBLANK('Schedule 2 - Pupil List'!B210),"",('Schedule 2 - Pupil List'!B210))</f>
        <v/>
      </c>
      <c r="D212" s="61"/>
      <c r="E212" s="135"/>
      <c r="F212" s="136"/>
      <c r="G212" s="136"/>
      <c r="H212" s="136"/>
      <c r="I212" s="136"/>
      <c r="J212" s="136"/>
      <c r="K212" s="136"/>
      <c r="L212" s="137"/>
      <c r="M212" s="222" t="str">
        <f t="shared" si="3"/>
        <v/>
      </c>
      <c r="N212" s="207">
        <f>IF(M212&lt;&gt;"",0,IF(D212&gt;14,Cover!$E$25,D212/15*Cover!$E$25))</f>
        <v>0</v>
      </c>
      <c r="O212" s="129"/>
      <c r="P212" s="129"/>
    </row>
    <row r="213" spans="1:16" s="130" customFormat="1" ht="12.75" x14ac:dyDescent="0.2">
      <c r="A213" s="75">
        <v>205</v>
      </c>
      <c r="B213" s="234" t="str">
        <f>IF(ISBLANK('Schedule 2 - Pupil List'!A211),"",('Schedule 2 - Pupil List'!A211))</f>
        <v/>
      </c>
      <c r="C213" s="234" t="str">
        <f>IF(ISBLANK('Schedule 2 - Pupil List'!B211),"",('Schedule 2 - Pupil List'!B211))</f>
        <v/>
      </c>
      <c r="D213" s="61"/>
      <c r="E213" s="135"/>
      <c r="F213" s="136"/>
      <c r="G213" s="136"/>
      <c r="H213" s="136"/>
      <c r="I213" s="136"/>
      <c r="J213" s="136"/>
      <c r="K213" s="136"/>
      <c r="L213" s="137"/>
      <c r="M213" s="222" t="str">
        <f t="shared" si="3"/>
        <v/>
      </c>
      <c r="N213" s="207">
        <f>IF(M213&lt;&gt;"",0,IF(D213&gt;14,Cover!$E$25,D213/15*Cover!$E$25))</f>
        <v>0</v>
      </c>
      <c r="O213" s="129"/>
      <c r="P213" s="129"/>
    </row>
    <row r="214" spans="1:16" s="130" customFormat="1" ht="12.75" x14ac:dyDescent="0.2">
      <c r="A214" s="75">
        <v>206</v>
      </c>
      <c r="B214" s="234" t="str">
        <f>IF(ISBLANK('Schedule 2 - Pupil List'!A212),"",('Schedule 2 - Pupil List'!A212))</f>
        <v/>
      </c>
      <c r="C214" s="234" t="str">
        <f>IF(ISBLANK('Schedule 2 - Pupil List'!B212),"",('Schedule 2 - Pupil List'!B212))</f>
        <v/>
      </c>
      <c r="D214" s="61"/>
      <c r="E214" s="135"/>
      <c r="F214" s="136"/>
      <c r="G214" s="136"/>
      <c r="H214" s="136"/>
      <c r="I214" s="136"/>
      <c r="J214" s="136"/>
      <c r="K214" s="136"/>
      <c r="L214" s="137"/>
      <c r="M214" s="222" t="str">
        <f t="shared" si="3"/>
        <v/>
      </c>
      <c r="N214" s="207">
        <f>IF(M214&lt;&gt;"",0,IF(D214&gt;14,Cover!$E$25,D214/15*Cover!$E$25))</f>
        <v>0</v>
      </c>
      <c r="O214" s="129"/>
      <c r="P214" s="129"/>
    </row>
    <row r="215" spans="1:16" s="130" customFormat="1" ht="12.75" x14ac:dyDescent="0.2">
      <c r="A215" s="75">
        <v>207</v>
      </c>
      <c r="B215" s="234" t="str">
        <f>IF(ISBLANK('Schedule 2 - Pupil List'!A213),"",('Schedule 2 - Pupil List'!A213))</f>
        <v/>
      </c>
      <c r="C215" s="234" t="str">
        <f>IF(ISBLANK('Schedule 2 - Pupil List'!B213),"",('Schedule 2 - Pupil List'!B213))</f>
        <v/>
      </c>
      <c r="D215" s="61"/>
      <c r="E215" s="135"/>
      <c r="F215" s="136"/>
      <c r="G215" s="136"/>
      <c r="H215" s="136"/>
      <c r="I215" s="136"/>
      <c r="J215" s="136"/>
      <c r="K215" s="136"/>
      <c r="L215" s="137"/>
      <c r="M215" s="222" t="str">
        <f t="shared" si="3"/>
        <v/>
      </c>
      <c r="N215" s="207">
        <f>IF(M215&lt;&gt;"",0,IF(D215&gt;14,Cover!$E$25,D215/15*Cover!$E$25))</f>
        <v>0</v>
      </c>
      <c r="O215" s="129"/>
      <c r="P215" s="129"/>
    </row>
    <row r="216" spans="1:16" s="130" customFormat="1" ht="12.75" x14ac:dyDescent="0.2">
      <c r="A216" s="75">
        <v>208</v>
      </c>
      <c r="B216" s="234" t="str">
        <f>IF(ISBLANK('Schedule 2 - Pupil List'!A214),"",('Schedule 2 - Pupil List'!A214))</f>
        <v/>
      </c>
      <c r="C216" s="234" t="str">
        <f>IF(ISBLANK('Schedule 2 - Pupil List'!B214),"",('Schedule 2 - Pupil List'!B214))</f>
        <v/>
      </c>
      <c r="D216" s="61"/>
      <c r="E216" s="135"/>
      <c r="F216" s="136"/>
      <c r="G216" s="136"/>
      <c r="H216" s="136"/>
      <c r="I216" s="136"/>
      <c r="J216" s="136"/>
      <c r="K216" s="136"/>
      <c r="L216" s="137"/>
      <c r="M216" s="222" t="str">
        <f t="shared" si="3"/>
        <v/>
      </c>
      <c r="N216" s="207">
        <f>IF(M216&lt;&gt;"",0,IF(D216&gt;14,Cover!$E$25,D216/15*Cover!$E$25))</f>
        <v>0</v>
      </c>
      <c r="O216" s="129"/>
      <c r="P216" s="129"/>
    </row>
    <row r="217" spans="1:16" s="130" customFormat="1" ht="12.75" x14ac:dyDescent="0.2">
      <c r="A217" s="75">
        <v>209</v>
      </c>
      <c r="B217" s="234" t="str">
        <f>IF(ISBLANK('Schedule 2 - Pupil List'!A215),"",('Schedule 2 - Pupil List'!A215))</f>
        <v/>
      </c>
      <c r="C217" s="234" t="str">
        <f>IF(ISBLANK('Schedule 2 - Pupil List'!B215),"",('Schedule 2 - Pupil List'!B215))</f>
        <v/>
      </c>
      <c r="D217" s="61"/>
      <c r="E217" s="135"/>
      <c r="F217" s="136"/>
      <c r="G217" s="136"/>
      <c r="H217" s="136"/>
      <c r="I217" s="136"/>
      <c r="J217" s="136"/>
      <c r="K217" s="136"/>
      <c r="L217" s="137"/>
      <c r="M217" s="222" t="str">
        <f t="shared" si="3"/>
        <v/>
      </c>
      <c r="N217" s="207">
        <f>IF(M217&lt;&gt;"",0,IF(D217&gt;14,Cover!$E$25,D217/15*Cover!$E$25))</f>
        <v>0</v>
      </c>
      <c r="O217" s="129"/>
      <c r="P217" s="129"/>
    </row>
    <row r="218" spans="1:16" s="130" customFormat="1" ht="12.75" x14ac:dyDescent="0.2">
      <c r="A218" s="75">
        <v>210</v>
      </c>
      <c r="B218" s="234" t="str">
        <f>IF(ISBLANK('Schedule 2 - Pupil List'!A216),"",('Schedule 2 - Pupil List'!A216))</f>
        <v/>
      </c>
      <c r="C218" s="234" t="str">
        <f>IF(ISBLANK('Schedule 2 - Pupil List'!B216),"",('Schedule 2 - Pupil List'!B216))</f>
        <v/>
      </c>
      <c r="D218" s="61"/>
      <c r="E218" s="135"/>
      <c r="F218" s="136"/>
      <c r="G218" s="136"/>
      <c r="H218" s="136"/>
      <c r="I218" s="136"/>
      <c r="J218" s="136"/>
      <c r="K218" s="136"/>
      <c r="L218" s="137"/>
      <c r="M218" s="222" t="str">
        <f t="shared" si="3"/>
        <v/>
      </c>
      <c r="N218" s="207">
        <f>IF(M218&lt;&gt;"",0,IF(D218&gt;14,Cover!$E$25,D218/15*Cover!$E$25))</f>
        <v>0</v>
      </c>
      <c r="O218" s="129"/>
      <c r="P218" s="129"/>
    </row>
    <row r="219" spans="1:16" s="130" customFormat="1" ht="12.75" x14ac:dyDescent="0.2">
      <c r="A219" s="75">
        <v>211</v>
      </c>
      <c r="B219" s="234" t="str">
        <f>IF(ISBLANK('Schedule 2 - Pupil List'!A217),"",('Schedule 2 - Pupil List'!A217))</f>
        <v/>
      </c>
      <c r="C219" s="234" t="str">
        <f>IF(ISBLANK('Schedule 2 - Pupil List'!B217),"",('Schedule 2 - Pupil List'!B217))</f>
        <v/>
      </c>
      <c r="D219" s="61"/>
      <c r="E219" s="135"/>
      <c r="F219" s="136"/>
      <c r="G219" s="136"/>
      <c r="H219" s="136"/>
      <c r="I219" s="136"/>
      <c r="J219" s="136"/>
      <c r="K219" s="136"/>
      <c r="L219" s="137"/>
      <c r="M219" s="222" t="str">
        <f t="shared" si="3"/>
        <v/>
      </c>
      <c r="N219" s="207">
        <f>IF(M219&lt;&gt;"",0,IF(D219&gt;14,Cover!$E$25,D219/15*Cover!$E$25))</f>
        <v>0</v>
      </c>
      <c r="O219" s="129"/>
      <c r="P219" s="129"/>
    </row>
    <row r="220" spans="1:16" s="130" customFormat="1" ht="12.75" x14ac:dyDescent="0.2">
      <c r="A220" s="75">
        <v>212</v>
      </c>
      <c r="B220" s="234" t="str">
        <f>IF(ISBLANK('Schedule 2 - Pupil List'!A218),"",('Schedule 2 - Pupil List'!A218))</f>
        <v/>
      </c>
      <c r="C220" s="234" t="str">
        <f>IF(ISBLANK('Schedule 2 - Pupil List'!B218),"",('Schedule 2 - Pupil List'!B218))</f>
        <v/>
      </c>
      <c r="D220" s="61"/>
      <c r="E220" s="135"/>
      <c r="F220" s="136"/>
      <c r="G220" s="136"/>
      <c r="H220" s="136"/>
      <c r="I220" s="136"/>
      <c r="J220" s="136"/>
      <c r="K220" s="136"/>
      <c r="L220" s="137"/>
      <c r="M220" s="222" t="str">
        <f t="shared" si="3"/>
        <v/>
      </c>
      <c r="N220" s="207">
        <f>IF(M220&lt;&gt;"",0,IF(D220&gt;14,Cover!$E$25,D220/15*Cover!$E$25))</f>
        <v>0</v>
      </c>
      <c r="O220" s="129"/>
      <c r="P220" s="129"/>
    </row>
    <row r="221" spans="1:16" s="130" customFormat="1" ht="12.75" x14ac:dyDescent="0.2">
      <c r="A221" s="75">
        <v>213</v>
      </c>
      <c r="B221" s="234" t="str">
        <f>IF(ISBLANK('Schedule 2 - Pupil List'!A219),"",('Schedule 2 - Pupil List'!A219))</f>
        <v/>
      </c>
      <c r="C221" s="234" t="str">
        <f>IF(ISBLANK('Schedule 2 - Pupil List'!B219),"",('Schedule 2 - Pupil List'!B219))</f>
        <v/>
      </c>
      <c r="D221" s="61"/>
      <c r="E221" s="135"/>
      <c r="F221" s="136"/>
      <c r="G221" s="136"/>
      <c r="H221" s="136"/>
      <c r="I221" s="136"/>
      <c r="J221" s="136"/>
      <c r="K221" s="136"/>
      <c r="L221" s="137"/>
      <c r="M221" s="222" t="str">
        <f t="shared" si="3"/>
        <v/>
      </c>
      <c r="N221" s="207">
        <f>IF(M221&lt;&gt;"",0,IF(D221&gt;14,Cover!$E$25,D221/15*Cover!$E$25))</f>
        <v>0</v>
      </c>
      <c r="O221" s="129"/>
      <c r="P221" s="129"/>
    </row>
    <row r="222" spans="1:16" s="130" customFormat="1" ht="12.75" x14ac:dyDescent="0.2">
      <c r="A222" s="75">
        <v>214</v>
      </c>
      <c r="B222" s="234" t="str">
        <f>IF(ISBLANK('Schedule 2 - Pupil List'!A220),"",('Schedule 2 - Pupil List'!A220))</f>
        <v/>
      </c>
      <c r="C222" s="234" t="str">
        <f>IF(ISBLANK('Schedule 2 - Pupil List'!B220),"",('Schedule 2 - Pupil List'!B220))</f>
        <v/>
      </c>
      <c r="D222" s="61"/>
      <c r="E222" s="135"/>
      <c r="F222" s="136"/>
      <c r="G222" s="136"/>
      <c r="H222" s="136"/>
      <c r="I222" s="136"/>
      <c r="J222" s="136"/>
      <c r="K222" s="136"/>
      <c r="L222" s="137"/>
      <c r="M222" s="222" t="str">
        <f t="shared" si="3"/>
        <v/>
      </c>
      <c r="N222" s="207">
        <f>IF(M222&lt;&gt;"",0,IF(D222&gt;14,Cover!$E$25,D222/15*Cover!$E$25))</f>
        <v>0</v>
      </c>
      <c r="O222" s="129"/>
      <c r="P222" s="129"/>
    </row>
    <row r="223" spans="1:16" s="130" customFormat="1" ht="12.75" x14ac:dyDescent="0.2">
      <c r="A223" s="75">
        <v>215</v>
      </c>
      <c r="B223" s="234" t="str">
        <f>IF(ISBLANK('Schedule 2 - Pupil List'!A221),"",('Schedule 2 - Pupil List'!A221))</f>
        <v/>
      </c>
      <c r="C223" s="234" t="str">
        <f>IF(ISBLANK('Schedule 2 - Pupil List'!B221),"",('Schedule 2 - Pupil List'!B221))</f>
        <v/>
      </c>
      <c r="D223" s="61"/>
      <c r="E223" s="135"/>
      <c r="F223" s="136"/>
      <c r="G223" s="136"/>
      <c r="H223" s="136"/>
      <c r="I223" s="136"/>
      <c r="J223" s="136"/>
      <c r="K223" s="136"/>
      <c r="L223" s="137"/>
      <c r="M223" s="222" t="str">
        <f t="shared" si="3"/>
        <v/>
      </c>
      <c r="N223" s="207">
        <f>IF(M223&lt;&gt;"",0,IF(D223&gt;14,Cover!$E$25,D223/15*Cover!$E$25))</f>
        <v>0</v>
      </c>
      <c r="O223" s="129"/>
      <c r="P223" s="129"/>
    </row>
    <row r="224" spans="1:16" s="130" customFormat="1" ht="12.75" x14ac:dyDescent="0.2">
      <c r="A224" s="75">
        <v>216</v>
      </c>
      <c r="B224" s="234" t="str">
        <f>IF(ISBLANK('Schedule 2 - Pupil List'!A222),"",('Schedule 2 - Pupil List'!A222))</f>
        <v/>
      </c>
      <c r="C224" s="234" t="str">
        <f>IF(ISBLANK('Schedule 2 - Pupil List'!B222),"",('Schedule 2 - Pupil List'!B222))</f>
        <v/>
      </c>
      <c r="D224" s="61"/>
      <c r="E224" s="135"/>
      <c r="F224" s="136"/>
      <c r="G224" s="136"/>
      <c r="H224" s="136"/>
      <c r="I224" s="136"/>
      <c r="J224" s="136"/>
      <c r="K224" s="136"/>
      <c r="L224" s="137"/>
      <c r="M224" s="222" t="str">
        <f t="shared" si="3"/>
        <v/>
      </c>
      <c r="N224" s="207">
        <f>IF(M224&lt;&gt;"",0,IF(D224&gt;14,Cover!$E$25,D224/15*Cover!$E$25))</f>
        <v>0</v>
      </c>
      <c r="O224" s="129"/>
      <c r="P224" s="129"/>
    </row>
    <row r="225" spans="1:16" s="130" customFormat="1" ht="12.75" x14ac:dyDescent="0.2">
      <c r="A225" s="75">
        <v>217</v>
      </c>
      <c r="B225" s="234" t="str">
        <f>IF(ISBLANK('Schedule 2 - Pupil List'!A223),"",('Schedule 2 - Pupil List'!A223))</f>
        <v/>
      </c>
      <c r="C225" s="234" t="str">
        <f>IF(ISBLANK('Schedule 2 - Pupil List'!B223),"",('Schedule 2 - Pupil List'!B223))</f>
        <v/>
      </c>
      <c r="D225" s="61"/>
      <c r="E225" s="135"/>
      <c r="F225" s="136"/>
      <c r="G225" s="136"/>
      <c r="H225" s="136"/>
      <c r="I225" s="136"/>
      <c r="J225" s="136"/>
      <c r="K225" s="136"/>
      <c r="L225" s="137"/>
      <c r="M225" s="222" t="str">
        <f t="shared" si="3"/>
        <v/>
      </c>
      <c r="N225" s="207">
        <f>IF(M225&lt;&gt;"",0,IF(D225&gt;14,Cover!$E$25,D225/15*Cover!$E$25))</f>
        <v>0</v>
      </c>
      <c r="O225" s="129"/>
      <c r="P225" s="129"/>
    </row>
    <row r="226" spans="1:16" s="130" customFormat="1" ht="12.75" x14ac:dyDescent="0.2">
      <c r="A226" s="75">
        <v>218</v>
      </c>
      <c r="B226" s="234" t="str">
        <f>IF(ISBLANK('Schedule 2 - Pupil List'!A224),"",('Schedule 2 - Pupil List'!A224))</f>
        <v/>
      </c>
      <c r="C226" s="234" t="str">
        <f>IF(ISBLANK('Schedule 2 - Pupil List'!B224),"",('Schedule 2 - Pupil List'!B224))</f>
        <v/>
      </c>
      <c r="D226" s="61"/>
      <c r="E226" s="135"/>
      <c r="F226" s="136"/>
      <c r="G226" s="136"/>
      <c r="H226" s="136"/>
      <c r="I226" s="136"/>
      <c r="J226" s="136"/>
      <c r="K226" s="136"/>
      <c r="L226" s="137"/>
      <c r="M226" s="222" t="str">
        <f t="shared" si="3"/>
        <v/>
      </c>
      <c r="N226" s="207">
        <f>IF(M226&lt;&gt;"",0,IF(D226&gt;14,Cover!$E$25,D226/15*Cover!$E$25))</f>
        <v>0</v>
      </c>
      <c r="O226" s="129"/>
      <c r="P226" s="129"/>
    </row>
    <row r="227" spans="1:16" s="130" customFormat="1" ht="12.75" x14ac:dyDescent="0.2">
      <c r="A227" s="75">
        <v>219</v>
      </c>
      <c r="B227" s="234" t="str">
        <f>IF(ISBLANK('Schedule 2 - Pupil List'!A225),"",('Schedule 2 - Pupil List'!A225))</f>
        <v/>
      </c>
      <c r="C227" s="234" t="str">
        <f>IF(ISBLANK('Schedule 2 - Pupil List'!B225),"",('Schedule 2 - Pupil List'!B225))</f>
        <v/>
      </c>
      <c r="D227" s="61"/>
      <c r="E227" s="135"/>
      <c r="F227" s="136"/>
      <c r="G227" s="136"/>
      <c r="H227" s="136"/>
      <c r="I227" s="136"/>
      <c r="J227" s="136"/>
      <c r="K227" s="136"/>
      <c r="L227" s="137"/>
      <c r="M227" s="222" t="str">
        <f t="shared" si="3"/>
        <v/>
      </c>
      <c r="N227" s="207">
        <f>IF(M227&lt;&gt;"",0,IF(D227&gt;14,Cover!$E$25,D227/15*Cover!$E$25))</f>
        <v>0</v>
      </c>
      <c r="O227" s="129"/>
      <c r="P227" s="129"/>
    </row>
    <row r="228" spans="1:16" s="130" customFormat="1" ht="12.75" x14ac:dyDescent="0.2">
      <c r="A228" s="75">
        <v>220</v>
      </c>
      <c r="B228" s="234" t="str">
        <f>IF(ISBLANK('Schedule 2 - Pupil List'!A226),"",('Schedule 2 - Pupil List'!A226))</f>
        <v/>
      </c>
      <c r="C228" s="234" t="str">
        <f>IF(ISBLANK('Schedule 2 - Pupil List'!B226),"",('Schedule 2 - Pupil List'!B226))</f>
        <v/>
      </c>
      <c r="D228" s="61"/>
      <c r="E228" s="135"/>
      <c r="F228" s="136"/>
      <c r="G228" s="136"/>
      <c r="H228" s="136"/>
      <c r="I228" s="136"/>
      <c r="J228" s="136"/>
      <c r="K228" s="136"/>
      <c r="L228" s="137"/>
      <c r="M228" s="222" t="str">
        <f t="shared" si="3"/>
        <v/>
      </c>
      <c r="N228" s="207">
        <f>IF(M228&lt;&gt;"",0,IF(D228&gt;14,Cover!$E$25,D228/15*Cover!$E$25))</f>
        <v>0</v>
      </c>
      <c r="O228" s="129"/>
      <c r="P228" s="129"/>
    </row>
    <row r="229" spans="1:16" s="130" customFormat="1" ht="12.75" x14ac:dyDescent="0.2">
      <c r="A229" s="75">
        <v>221</v>
      </c>
      <c r="B229" s="234" t="str">
        <f>IF(ISBLANK('Schedule 2 - Pupil List'!A227),"",('Schedule 2 - Pupil List'!A227))</f>
        <v/>
      </c>
      <c r="C229" s="234" t="str">
        <f>IF(ISBLANK('Schedule 2 - Pupil List'!B227),"",('Schedule 2 - Pupil List'!B227))</f>
        <v/>
      </c>
      <c r="D229" s="61"/>
      <c r="E229" s="135"/>
      <c r="F229" s="136"/>
      <c r="G229" s="136"/>
      <c r="H229" s="136"/>
      <c r="I229" s="136"/>
      <c r="J229" s="136"/>
      <c r="K229" s="136"/>
      <c r="L229" s="137"/>
      <c r="M229" s="222" t="str">
        <f t="shared" si="3"/>
        <v/>
      </c>
      <c r="N229" s="207">
        <f>IF(M229&lt;&gt;"",0,IF(D229&gt;14,Cover!$E$25,D229/15*Cover!$E$25))</f>
        <v>0</v>
      </c>
      <c r="O229" s="129"/>
      <c r="P229" s="129"/>
    </row>
    <row r="230" spans="1:16" s="130" customFormat="1" ht="12.75" x14ac:dyDescent="0.2">
      <c r="A230" s="75">
        <v>222</v>
      </c>
      <c r="B230" s="234" t="str">
        <f>IF(ISBLANK('Schedule 2 - Pupil List'!A228),"",('Schedule 2 - Pupil List'!A228))</f>
        <v/>
      </c>
      <c r="C230" s="234" t="str">
        <f>IF(ISBLANK('Schedule 2 - Pupil List'!B228),"",('Schedule 2 - Pupil List'!B228))</f>
        <v/>
      </c>
      <c r="D230" s="61"/>
      <c r="E230" s="135"/>
      <c r="F230" s="136"/>
      <c r="G230" s="136"/>
      <c r="H230" s="136"/>
      <c r="I230" s="136"/>
      <c r="J230" s="136"/>
      <c r="K230" s="136"/>
      <c r="L230" s="137"/>
      <c r="M230" s="222" t="str">
        <f t="shared" si="3"/>
        <v/>
      </c>
      <c r="N230" s="207">
        <f>IF(M230&lt;&gt;"",0,IF(D230&gt;14,Cover!$E$25,D230/15*Cover!$E$25))</f>
        <v>0</v>
      </c>
      <c r="O230" s="129"/>
      <c r="P230" s="129"/>
    </row>
    <row r="231" spans="1:16" s="130" customFormat="1" ht="12.75" x14ac:dyDescent="0.2">
      <c r="A231" s="75">
        <v>223</v>
      </c>
      <c r="B231" s="234" t="str">
        <f>IF(ISBLANK('Schedule 2 - Pupil List'!A229),"",('Schedule 2 - Pupil List'!A229))</f>
        <v/>
      </c>
      <c r="C231" s="234" t="str">
        <f>IF(ISBLANK('Schedule 2 - Pupil List'!B229),"",('Schedule 2 - Pupil List'!B229))</f>
        <v/>
      </c>
      <c r="D231" s="61"/>
      <c r="E231" s="135"/>
      <c r="F231" s="136"/>
      <c r="G231" s="136"/>
      <c r="H231" s="136"/>
      <c r="I231" s="136"/>
      <c r="J231" s="136"/>
      <c r="K231" s="136"/>
      <c r="L231" s="137"/>
      <c r="M231" s="222" t="str">
        <f t="shared" si="3"/>
        <v/>
      </c>
      <c r="N231" s="207">
        <f>IF(M231&lt;&gt;"",0,IF(D231&gt;14,Cover!$E$25,D231/15*Cover!$E$25))</f>
        <v>0</v>
      </c>
      <c r="O231" s="129"/>
      <c r="P231" s="129"/>
    </row>
    <row r="232" spans="1:16" s="130" customFormat="1" ht="12.75" x14ac:dyDescent="0.2">
      <c r="A232" s="75">
        <v>224</v>
      </c>
      <c r="B232" s="234" t="str">
        <f>IF(ISBLANK('Schedule 2 - Pupil List'!A230),"",('Schedule 2 - Pupil List'!A230))</f>
        <v/>
      </c>
      <c r="C232" s="234" t="str">
        <f>IF(ISBLANK('Schedule 2 - Pupil List'!B230),"",('Schedule 2 - Pupil List'!B230))</f>
        <v/>
      </c>
      <c r="D232" s="61"/>
      <c r="E232" s="135"/>
      <c r="F232" s="136"/>
      <c r="G232" s="136"/>
      <c r="H232" s="136"/>
      <c r="I232" s="136"/>
      <c r="J232" s="136"/>
      <c r="K232" s="136"/>
      <c r="L232" s="137"/>
      <c r="M232" s="222" t="str">
        <f t="shared" si="3"/>
        <v/>
      </c>
      <c r="N232" s="207">
        <f>IF(M232&lt;&gt;"",0,IF(D232&gt;14,Cover!$E$25,D232/15*Cover!$E$25))</f>
        <v>0</v>
      </c>
      <c r="O232" s="129"/>
      <c r="P232" s="129"/>
    </row>
    <row r="233" spans="1:16" s="130" customFormat="1" ht="12.75" x14ac:dyDescent="0.2">
      <c r="A233" s="75">
        <v>225</v>
      </c>
      <c r="B233" s="234" t="str">
        <f>IF(ISBLANK('Schedule 2 - Pupil List'!A231),"",('Schedule 2 - Pupil List'!A231))</f>
        <v/>
      </c>
      <c r="C233" s="234" t="str">
        <f>IF(ISBLANK('Schedule 2 - Pupil List'!B231),"",('Schedule 2 - Pupil List'!B231))</f>
        <v/>
      </c>
      <c r="D233" s="61"/>
      <c r="E233" s="135"/>
      <c r="F233" s="136"/>
      <c r="G233" s="136"/>
      <c r="H233" s="136"/>
      <c r="I233" s="136"/>
      <c r="J233" s="136"/>
      <c r="K233" s="136"/>
      <c r="L233" s="137"/>
      <c r="M233" s="222" t="str">
        <f t="shared" si="3"/>
        <v/>
      </c>
      <c r="N233" s="207">
        <f>IF(M233&lt;&gt;"",0,IF(D233&gt;14,Cover!$E$25,D233/15*Cover!$E$25))</f>
        <v>0</v>
      </c>
      <c r="O233" s="129"/>
      <c r="P233" s="129"/>
    </row>
    <row r="234" spans="1:16" s="130" customFormat="1" ht="12.75" x14ac:dyDescent="0.2">
      <c r="A234" s="75">
        <v>226</v>
      </c>
      <c r="B234" s="234" t="str">
        <f>IF(ISBLANK('Schedule 2 - Pupil List'!A232),"",('Schedule 2 - Pupil List'!A232))</f>
        <v/>
      </c>
      <c r="C234" s="234" t="str">
        <f>IF(ISBLANK('Schedule 2 - Pupil List'!B232),"",('Schedule 2 - Pupil List'!B232))</f>
        <v/>
      </c>
      <c r="D234" s="61"/>
      <c r="E234" s="135"/>
      <c r="F234" s="136"/>
      <c r="G234" s="136"/>
      <c r="H234" s="136"/>
      <c r="I234" s="136"/>
      <c r="J234" s="136"/>
      <c r="K234" s="136"/>
      <c r="L234" s="137"/>
      <c r="M234" s="222" t="str">
        <f t="shared" si="3"/>
        <v/>
      </c>
      <c r="N234" s="207">
        <f>IF(M234&lt;&gt;"",0,IF(D234&gt;14,Cover!$E$25,D234/15*Cover!$E$25))</f>
        <v>0</v>
      </c>
      <c r="O234" s="129"/>
      <c r="P234" s="129"/>
    </row>
    <row r="235" spans="1:16" s="130" customFormat="1" ht="12.75" x14ac:dyDescent="0.2">
      <c r="A235" s="75">
        <v>227</v>
      </c>
      <c r="B235" s="234" t="str">
        <f>IF(ISBLANK('Schedule 2 - Pupil List'!A233),"",('Schedule 2 - Pupil List'!A233))</f>
        <v/>
      </c>
      <c r="C235" s="234" t="str">
        <f>IF(ISBLANK('Schedule 2 - Pupil List'!B233),"",('Schedule 2 - Pupil List'!B233))</f>
        <v/>
      </c>
      <c r="D235" s="61"/>
      <c r="E235" s="135"/>
      <c r="F235" s="136"/>
      <c r="G235" s="136"/>
      <c r="H235" s="136"/>
      <c r="I235" s="136"/>
      <c r="J235" s="136"/>
      <c r="K235" s="136"/>
      <c r="L235" s="137"/>
      <c r="M235" s="222" t="str">
        <f t="shared" si="3"/>
        <v/>
      </c>
      <c r="N235" s="207">
        <f>IF(M235&lt;&gt;"",0,IF(D235&gt;14,Cover!$E$25,D235/15*Cover!$E$25))</f>
        <v>0</v>
      </c>
      <c r="O235" s="129"/>
      <c r="P235" s="129"/>
    </row>
    <row r="236" spans="1:16" s="130" customFormat="1" ht="12.75" x14ac:dyDescent="0.2">
      <c r="A236" s="75">
        <v>228</v>
      </c>
      <c r="B236" s="234" t="str">
        <f>IF(ISBLANK('Schedule 2 - Pupil List'!A234),"",('Schedule 2 - Pupil List'!A234))</f>
        <v/>
      </c>
      <c r="C236" s="234" t="str">
        <f>IF(ISBLANK('Schedule 2 - Pupil List'!B234),"",('Schedule 2 - Pupil List'!B234))</f>
        <v/>
      </c>
      <c r="D236" s="61"/>
      <c r="E236" s="135"/>
      <c r="F236" s="136"/>
      <c r="G236" s="136"/>
      <c r="H236" s="136"/>
      <c r="I236" s="136"/>
      <c r="J236" s="136"/>
      <c r="K236" s="136"/>
      <c r="L236" s="137"/>
      <c r="M236" s="222" t="str">
        <f t="shared" si="3"/>
        <v/>
      </c>
      <c r="N236" s="207">
        <f>IF(M236&lt;&gt;"",0,IF(D236&gt;14,Cover!$E$25,D236/15*Cover!$E$25))</f>
        <v>0</v>
      </c>
      <c r="O236" s="129"/>
      <c r="P236" s="129"/>
    </row>
    <row r="237" spans="1:16" s="130" customFormat="1" ht="12.75" x14ac:dyDescent="0.2">
      <c r="A237" s="75">
        <v>229</v>
      </c>
      <c r="B237" s="234" t="str">
        <f>IF(ISBLANK('Schedule 2 - Pupil List'!A235),"",('Schedule 2 - Pupil List'!A235))</f>
        <v/>
      </c>
      <c r="C237" s="234" t="str">
        <f>IF(ISBLANK('Schedule 2 - Pupil List'!B235),"",('Schedule 2 - Pupil List'!B235))</f>
        <v/>
      </c>
      <c r="D237" s="61"/>
      <c r="E237" s="135"/>
      <c r="F237" s="136"/>
      <c r="G237" s="136"/>
      <c r="H237" s="136"/>
      <c r="I237" s="136"/>
      <c r="J237" s="136"/>
      <c r="K237" s="136"/>
      <c r="L237" s="137"/>
      <c r="M237" s="222" t="str">
        <f t="shared" si="3"/>
        <v/>
      </c>
      <c r="N237" s="207">
        <f>IF(M237&lt;&gt;"",0,IF(D237&gt;14,Cover!$E$25,D237/15*Cover!$E$25))</f>
        <v>0</v>
      </c>
      <c r="O237" s="129"/>
      <c r="P237" s="129"/>
    </row>
    <row r="238" spans="1:16" s="130" customFormat="1" ht="12.75" x14ac:dyDescent="0.2">
      <c r="A238" s="75">
        <v>230</v>
      </c>
      <c r="B238" s="234" t="str">
        <f>IF(ISBLANK('Schedule 2 - Pupil List'!A236),"",('Schedule 2 - Pupil List'!A236))</f>
        <v/>
      </c>
      <c r="C238" s="234" t="str">
        <f>IF(ISBLANK('Schedule 2 - Pupil List'!B236),"",('Schedule 2 - Pupil List'!B236))</f>
        <v/>
      </c>
      <c r="D238" s="61"/>
      <c r="E238" s="135"/>
      <c r="F238" s="136"/>
      <c r="G238" s="136"/>
      <c r="H238" s="136"/>
      <c r="I238" s="136"/>
      <c r="J238" s="136"/>
      <c r="K238" s="136"/>
      <c r="L238" s="137"/>
      <c r="M238" s="222" t="str">
        <f t="shared" si="3"/>
        <v/>
      </c>
      <c r="N238" s="207">
        <f>IF(M238&lt;&gt;"",0,IF(D238&gt;14,Cover!$E$25,D238/15*Cover!$E$25))</f>
        <v>0</v>
      </c>
      <c r="O238" s="129"/>
      <c r="P238" s="129"/>
    </row>
    <row r="239" spans="1:16" s="130" customFormat="1" ht="12.75" x14ac:dyDescent="0.2">
      <c r="A239" s="75">
        <v>231</v>
      </c>
      <c r="B239" s="234" t="str">
        <f>IF(ISBLANK('Schedule 2 - Pupil List'!A237),"",('Schedule 2 - Pupil List'!A237))</f>
        <v/>
      </c>
      <c r="C239" s="234" t="str">
        <f>IF(ISBLANK('Schedule 2 - Pupil List'!B237),"",('Schedule 2 - Pupil List'!B237))</f>
        <v/>
      </c>
      <c r="D239" s="61"/>
      <c r="E239" s="135"/>
      <c r="F239" s="136"/>
      <c r="G239" s="136"/>
      <c r="H239" s="136"/>
      <c r="I239" s="136"/>
      <c r="J239" s="136"/>
      <c r="K239" s="136"/>
      <c r="L239" s="137"/>
      <c r="M239" s="222" t="str">
        <f t="shared" si="3"/>
        <v/>
      </c>
      <c r="N239" s="207">
        <f>IF(M239&lt;&gt;"",0,IF(D239&gt;14,Cover!$E$25,D239/15*Cover!$E$25))</f>
        <v>0</v>
      </c>
      <c r="O239" s="129"/>
      <c r="P239" s="129"/>
    </row>
    <row r="240" spans="1:16" s="130" customFormat="1" ht="12.75" x14ac:dyDescent="0.2">
      <c r="A240" s="75">
        <v>232</v>
      </c>
      <c r="B240" s="234" t="str">
        <f>IF(ISBLANK('Schedule 2 - Pupil List'!A238),"",('Schedule 2 - Pupil List'!A238))</f>
        <v/>
      </c>
      <c r="C240" s="234" t="str">
        <f>IF(ISBLANK('Schedule 2 - Pupil List'!B238),"",('Schedule 2 - Pupil List'!B238))</f>
        <v/>
      </c>
      <c r="D240" s="61"/>
      <c r="E240" s="135"/>
      <c r="F240" s="136"/>
      <c r="G240" s="136"/>
      <c r="H240" s="136"/>
      <c r="I240" s="136"/>
      <c r="J240" s="136"/>
      <c r="K240" s="136"/>
      <c r="L240" s="137"/>
      <c r="M240" s="222" t="str">
        <f t="shared" si="3"/>
        <v/>
      </c>
      <c r="N240" s="207">
        <f>IF(M240&lt;&gt;"",0,IF(D240&gt;14,Cover!$E$25,D240/15*Cover!$E$25))</f>
        <v>0</v>
      </c>
      <c r="O240" s="129"/>
      <c r="P240" s="129"/>
    </row>
    <row r="241" spans="1:16" s="130" customFormat="1" ht="12.75" x14ac:dyDescent="0.2">
      <c r="A241" s="75">
        <v>233</v>
      </c>
      <c r="B241" s="234" t="str">
        <f>IF(ISBLANK('Schedule 2 - Pupil List'!A239),"",('Schedule 2 - Pupil List'!A239))</f>
        <v/>
      </c>
      <c r="C241" s="234" t="str">
        <f>IF(ISBLANK('Schedule 2 - Pupil List'!B239),"",('Schedule 2 - Pupil List'!B239))</f>
        <v/>
      </c>
      <c r="D241" s="61"/>
      <c r="E241" s="135"/>
      <c r="F241" s="136"/>
      <c r="G241" s="136"/>
      <c r="H241" s="136"/>
      <c r="I241" s="136"/>
      <c r="J241" s="136"/>
      <c r="K241" s="136"/>
      <c r="L241" s="137"/>
      <c r="M241" s="222" t="str">
        <f t="shared" si="3"/>
        <v/>
      </c>
      <c r="N241" s="207">
        <f>IF(M241&lt;&gt;"",0,IF(D241&gt;14,Cover!$E$25,D241/15*Cover!$E$25))</f>
        <v>0</v>
      </c>
      <c r="O241" s="129"/>
      <c r="P241" s="129"/>
    </row>
    <row r="242" spans="1:16" s="130" customFormat="1" ht="12.75" x14ac:dyDescent="0.2">
      <c r="A242" s="75">
        <v>234</v>
      </c>
      <c r="B242" s="234" t="str">
        <f>IF(ISBLANK('Schedule 2 - Pupil List'!A240),"",('Schedule 2 - Pupil List'!A240))</f>
        <v/>
      </c>
      <c r="C242" s="234" t="str">
        <f>IF(ISBLANK('Schedule 2 - Pupil List'!B240),"",('Schedule 2 - Pupil List'!B240))</f>
        <v/>
      </c>
      <c r="D242" s="61"/>
      <c r="E242" s="135"/>
      <c r="F242" s="136"/>
      <c r="G242" s="136"/>
      <c r="H242" s="136"/>
      <c r="I242" s="136"/>
      <c r="J242" s="136"/>
      <c r="K242" s="136"/>
      <c r="L242" s="137"/>
      <c r="M242" s="222" t="str">
        <f t="shared" si="3"/>
        <v/>
      </c>
      <c r="N242" s="207">
        <f>IF(M242&lt;&gt;"",0,IF(D242&gt;14,Cover!$E$25,D242/15*Cover!$E$25))</f>
        <v>0</v>
      </c>
      <c r="O242" s="129"/>
      <c r="P242" s="129"/>
    </row>
    <row r="243" spans="1:16" s="130" customFormat="1" ht="12.75" x14ac:dyDescent="0.2">
      <c r="A243" s="75">
        <v>235</v>
      </c>
      <c r="B243" s="234" t="str">
        <f>IF(ISBLANK('Schedule 2 - Pupil List'!A241),"",('Schedule 2 - Pupil List'!A241))</f>
        <v/>
      </c>
      <c r="C243" s="234" t="str">
        <f>IF(ISBLANK('Schedule 2 - Pupil List'!B241),"",('Schedule 2 - Pupil List'!B241))</f>
        <v/>
      </c>
      <c r="D243" s="61"/>
      <c r="E243" s="135"/>
      <c r="F243" s="136"/>
      <c r="G243" s="136"/>
      <c r="H243" s="136"/>
      <c r="I243" s="136"/>
      <c r="J243" s="136"/>
      <c r="K243" s="136"/>
      <c r="L243" s="137"/>
      <c r="M243" s="222" t="str">
        <f t="shared" si="3"/>
        <v/>
      </c>
      <c r="N243" s="207">
        <f>IF(M243&lt;&gt;"",0,IF(D243&gt;14,Cover!$E$25,D243/15*Cover!$E$25))</f>
        <v>0</v>
      </c>
      <c r="O243" s="129"/>
      <c r="P243" s="129"/>
    </row>
    <row r="244" spans="1:16" s="130" customFormat="1" ht="12.75" x14ac:dyDescent="0.2">
      <c r="A244" s="75">
        <v>236</v>
      </c>
      <c r="B244" s="234" t="str">
        <f>IF(ISBLANK('Schedule 2 - Pupil List'!A242),"",('Schedule 2 - Pupil List'!A242))</f>
        <v/>
      </c>
      <c r="C244" s="234" t="str">
        <f>IF(ISBLANK('Schedule 2 - Pupil List'!B242),"",('Schedule 2 - Pupil List'!B242))</f>
        <v/>
      </c>
      <c r="D244" s="61"/>
      <c r="E244" s="135"/>
      <c r="F244" s="136"/>
      <c r="G244" s="136"/>
      <c r="H244" s="136"/>
      <c r="I244" s="136"/>
      <c r="J244" s="136"/>
      <c r="K244" s="136"/>
      <c r="L244" s="137"/>
      <c r="M244" s="222" t="str">
        <f t="shared" si="3"/>
        <v/>
      </c>
      <c r="N244" s="207">
        <f>IF(M244&lt;&gt;"",0,IF(D244&gt;14,Cover!$E$25,D244/15*Cover!$E$25))</f>
        <v>0</v>
      </c>
      <c r="O244" s="129"/>
      <c r="P244" s="129"/>
    </row>
    <row r="245" spans="1:16" s="130" customFormat="1" ht="12.75" x14ac:dyDescent="0.2">
      <c r="A245" s="75">
        <v>237</v>
      </c>
      <c r="B245" s="234" t="str">
        <f>IF(ISBLANK('Schedule 2 - Pupil List'!A243),"",('Schedule 2 - Pupil List'!A243))</f>
        <v/>
      </c>
      <c r="C245" s="234" t="str">
        <f>IF(ISBLANK('Schedule 2 - Pupil List'!B243),"",('Schedule 2 - Pupil List'!B243))</f>
        <v/>
      </c>
      <c r="D245" s="61"/>
      <c r="E245" s="135"/>
      <c r="F245" s="136"/>
      <c r="G245" s="136"/>
      <c r="H245" s="136"/>
      <c r="I245" s="136"/>
      <c r="J245" s="136"/>
      <c r="K245" s="136"/>
      <c r="L245" s="137"/>
      <c r="M245" s="222" t="str">
        <f t="shared" si="3"/>
        <v/>
      </c>
      <c r="N245" s="207">
        <f>IF(M245&lt;&gt;"",0,IF(D245&gt;14,Cover!$E$25,D245/15*Cover!$E$25))</f>
        <v>0</v>
      </c>
      <c r="O245" s="129"/>
      <c r="P245" s="129"/>
    </row>
    <row r="246" spans="1:16" s="130" customFormat="1" ht="12.75" x14ac:dyDescent="0.2">
      <c r="A246" s="75">
        <v>238</v>
      </c>
      <c r="B246" s="234" t="str">
        <f>IF(ISBLANK('Schedule 2 - Pupil List'!A244),"",('Schedule 2 - Pupil List'!A244))</f>
        <v/>
      </c>
      <c r="C246" s="234" t="str">
        <f>IF(ISBLANK('Schedule 2 - Pupil List'!B244),"",('Schedule 2 - Pupil List'!B244))</f>
        <v/>
      </c>
      <c r="D246" s="61"/>
      <c r="E246" s="135"/>
      <c r="F246" s="136"/>
      <c r="G246" s="136"/>
      <c r="H246" s="136"/>
      <c r="I246" s="136"/>
      <c r="J246" s="136"/>
      <c r="K246" s="136"/>
      <c r="L246" s="137"/>
      <c r="M246" s="222" t="str">
        <f t="shared" si="3"/>
        <v/>
      </c>
      <c r="N246" s="207">
        <f>IF(M246&lt;&gt;"",0,IF(D246&gt;14,Cover!$E$25,D246/15*Cover!$E$25))</f>
        <v>0</v>
      </c>
      <c r="O246" s="129"/>
      <c r="P246" s="129"/>
    </row>
    <row r="247" spans="1:16" s="130" customFormat="1" ht="12.75" x14ac:dyDescent="0.2">
      <c r="A247" s="75">
        <v>239</v>
      </c>
      <c r="B247" s="234" t="str">
        <f>IF(ISBLANK('Schedule 2 - Pupil List'!A245),"",('Schedule 2 - Pupil List'!A245))</f>
        <v/>
      </c>
      <c r="C247" s="234" t="str">
        <f>IF(ISBLANK('Schedule 2 - Pupil List'!B245),"",('Schedule 2 - Pupil List'!B245))</f>
        <v/>
      </c>
      <c r="D247" s="61"/>
      <c r="E247" s="135"/>
      <c r="F247" s="136"/>
      <c r="G247" s="136"/>
      <c r="H247" s="136"/>
      <c r="I247" s="136"/>
      <c r="J247" s="136"/>
      <c r="K247" s="136"/>
      <c r="L247" s="137"/>
      <c r="M247" s="222" t="str">
        <f t="shared" si="3"/>
        <v/>
      </c>
      <c r="N247" s="207">
        <f>IF(M247&lt;&gt;"",0,IF(D247&gt;14,Cover!$E$25,D247/15*Cover!$E$25))</f>
        <v>0</v>
      </c>
      <c r="O247" s="129"/>
      <c r="P247" s="129"/>
    </row>
    <row r="248" spans="1:16" s="130" customFormat="1" ht="12.75" x14ac:dyDescent="0.2">
      <c r="A248" s="75">
        <v>240</v>
      </c>
      <c r="B248" s="234" t="str">
        <f>IF(ISBLANK('Schedule 2 - Pupil List'!A246),"",('Schedule 2 - Pupil List'!A246))</f>
        <v/>
      </c>
      <c r="C248" s="234" t="str">
        <f>IF(ISBLANK('Schedule 2 - Pupil List'!B246),"",('Schedule 2 - Pupil List'!B246))</f>
        <v/>
      </c>
      <c r="D248" s="61"/>
      <c r="E248" s="135"/>
      <c r="F248" s="136"/>
      <c r="G248" s="136"/>
      <c r="H248" s="136"/>
      <c r="I248" s="136"/>
      <c r="J248" s="136"/>
      <c r="K248" s="136"/>
      <c r="L248" s="137"/>
      <c r="M248" s="222" t="str">
        <f t="shared" si="3"/>
        <v/>
      </c>
      <c r="N248" s="207">
        <f>IF(M248&lt;&gt;"",0,IF(D248&gt;14,Cover!$E$25,D248/15*Cover!$E$25))</f>
        <v>0</v>
      </c>
      <c r="O248" s="129"/>
      <c r="P248" s="129"/>
    </row>
    <row r="249" spans="1:16" s="130" customFormat="1" ht="12.75" x14ac:dyDescent="0.2">
      <c r="A249" s="75">
        <v>241</v>
      </c>
      <c r="B249" s="234" t="str">
        <f>IF(ISBLANK('Schedule 2 - Pupil List'!A247),"",('Schedule 2 - Pupil List'!A247))</f>
        <v/>
      </c>
      <c r="C249" s="234" t="str">
        <f>IF(ISBLANK('Schedule 2 - Pupil List'!B247),"",('Schedule 2 - Pupil List'!B247))</f>
        <v/>
      </c>
      <c r="D249" s="61"/>
      <c r="E249" s="135"/>
      <c r="F249" s="136"/>
      <c r="G249" s="136"/>
      <c r="H249" s="136"/>
      <c r="I249" s="136"/>
      <c r="J249" s="136"/>
      <c r="K249" s="136"/>
      <c r="L249" s="137"/>
      <c r="M249" s="222" t="str">
        <f t="shared" si="3"/>
        <v/>
      </c>
      <c r="N249" s="207">
        <f>IF(M249&lt;&gt;"",0,IF(D249&gt;14,Cover!$E$25,D249/15*Cover!$E$25))</f>
        <v>0</v>
      </c>
      <c r="O249" s="129"/>
      <c r="P249" s="129"/>
    </row>
    <row r="250" spans="1:16" s="130" customFormat="1" ht="12.75" x14ac:dyDescent="0.2">
      <c r="A250" s="75">
        <v>242</v>
      </c>
      <c r="B250" s="234" t="str">
        <f>IF(ISBLANK('Schedule 2 - Pupil List'!A248),"",('Schedule 2 - Pupil List'!A248))</f>
        <v/>
      </c>
      <c r="C250" s="234" t="str">
        <f>IF(ISBLANK('Schedule 2 - Pupil List'!B248),"",('Schedule 2 - Pupil List'!B248))</f>
        <v/>
      </c>
      <c r="D250" s="61"/>
      <c r="E250" s="135"/>
      <c r="F250" s="136"/>
      <c r="G250" s="136"/>
      <c r="H250" s="136"/>
      <c r="I250" s="136"/>
      <c r="J250" s="136"/>
      <c r="K250" s="136"/>
      <c r="L250" s="137"/>
      <c r="M250" s="222" t="str">
        <f t="shared" si="3"/>
        <v/>
      </c>
      <c r="N250" s="207">
        <f>IF(M250&lt;&gt;"",0,IF(D250&gt;14,Cover!$E$25,D250/15*Cover!$E$25))</f>
        <v>0</v>
      </c>
      <c r="O250" s="129"/>
      <c r="P250" s="129"/>
    </row>
    <row r="251" spans="1:16" s="130" customFormat="1" ht="12.75" x14ac:dyDescent="0.2">
      <c r="A251" s="75">
        <v>243</v>
      </c>
      <c r="B251" s="234" t="str">
        <f>IF(ISBLANK('Schedule 2 - Pupil List'!A249),"",('Schedule 2 - Pupil List'!A249))</f>
        <v/>
      </c>
      <c r="C251" s="234" t="str">
        <f>IF(ISBLANK('Schedule 2 - Pupil List'!B249),"",('Schedule 2 - Pupil List'!B249))</f>
        <v/>
      </c>
      <c r="D251" s="61"/>
      <c r="E251" s="135"/>
      <c r="F251" s="136"/>
      <c r="G251" s="136"/>
      <c r="H251" s="136"/>
      <c r="I251" s="136"/>
      <c r="J251" s="136"/>
      <c r="K251" s="136"/>
      <c r="L251" s="137"/>
      <c r="M251" s="222" t="str">
        <f t="shared" si="3"/>
        <v/>
      </c>
      <c r="N251" s="207">
        <f>IF(M251&lt;&gt;"",0,IF(D251&gt;14,Cover!$E$25,D251/15*Cover!$E$25))</f>
        <v>0</v>
      </c>
      <c r="O251" s="129"/>
      <c r="P251" s="129"/>
    </row>
    <row r="252" spans="1:16" s="130" customFormat="1" ht="12.75" x14ac:dyDescent="0.2">
      <c r="A252" s="75">
        <v>244</v>
      </c>
      <c r="B252" s="234" t="str">
        <f>IF(ISBLANK('Schedule 2 - Pupil List'!A250),"",('Schedule 2 - Pupil List'!A250))</f>
        <v/>
      </c>
      <c r="C252" s="234" t="str">
        <f>IF(ISBLANK('Schedule 2 - Pupil List'!B250),"",('Schedule 2 - Pupil List'!B250))</f>
        <v/>
      </c>
      <c r="D252" s="61"/>
      <c r="E252" s="135"/>
      <c r="F252" s="136"/>
      <c r="G252" s="136"/>
      <c r="H252" s="136"/>
      <c r="I252" s="136"/>
      <c r="J252" s="136"/>
      <c r="K252" s="136"/>
      <c r="L252" s="137"/>
      <c r="M252" s="222" t="str">
        <f t="shared" si="3"/>
        <v/>
      </c>
      <c r="N252" s="207">
        <f>IF(M252&lt;&gt;"",0,IF(D252&gt;14,Cover!$E$25,D252/15*Cover!$E$25))</f>
        <v>0</v>
      </c>
      <c r="O252" s="129"/>
      <c r="P252" s="129"/>
    </row>
    <row r="253" spans="1:16" s="130" customFormat="1" ht="12.75" x14ac:dyDescent="0.2">
      <c r="A253" s="75">
        <v>245</v>
      </c>
      <c r="B253" s="234" t="str">
        <f>IF(ISBLANK('Schedule 2 - Pupil List'!A251),"",('Schedule 2 - Pupil List'!A251))</f>
        <v/>
      </c>
      <c r="C253" s="234" t="str">
        <f>IF(ISBLANK('Schedule 2 - Pupil List'!B251),"",('Schedule 2 - Pupil List'!B251))</f>
        <v/>
      </c>
      <c r="D253" s="61"/>
      <c r="E253" s="135"/>
      <c r="F253" s="136"/>
      <c r="G253" s="136"/>
      <c r="H253" s="136"/>
      <c r="I253" s="136"/>
      <c r="J253" s="136"/>
      <c r="K253" s="136"/>
      <c r="L253" s="137"/>
      <c r="M253" s="222" t="str">
        <f t="shared" si="3"/>
        <v/>
      </c>
      <c r="N253" s="207">
        <f>IF(M253&lt;&gt;"",0,IF(D253&gt;14,Cover!$E$25,D253/15*Cover!$E$25))</f>
        <v>0</v>
      </c>
      <c r="O253" s="129"/>
      <c r="P253" s="129"/>
    </row>
    <row r="254" spans="1:16" s="130" customFormat="1" ht="12.75" x14ac:dyDescent="0.2">
      <c r="A254" s="75">
        <v>246</v>
      </c>
      <c r="B254" s="234" t="str">
        <f>IF(ISBLANK('Schedule 2 - Pupil List'!A252),"",('Schedule 2 - Pupil List'!A252))</f>
        <v/>
      </c>
      <c r="C254" s="234" t="str">
        <f>IF(ISBLANK('Schedule 2 - Pupil List'!B252),"",('Schedule 2 - Pupil List'!B252))</f>
        <v/>
      </c>
      <c r="D254" s="61"/>
      <c r="E254" s="135"/>
      <c r="F254" s="136"/>
      <c r="G254" s="136"/>
      <c r="H254" s="136"/>
      <c r="I254" s="136"/>
      <c r="J254" s="136"/>
      <c r="K254" s="136"/>
      <c r="L254" s="137"/>
      <c r="M254" s="222" t="str">
        <f t="shared" si="3"/>
        <v/>
      </c>
      <c r="N254" s="207">
        <f>IF(M254&lt;&gt;"",0,IF(D254&gt;14,Cover!$E$25,D254/15*Cover!$E$25))</f>
        <v>0</v>
      </c>
      <c r="O254" s="129"/>
      <c r="P254" s="129"/>
    </row>
    <row r="255" spans="1:16" s="130" customFormat="1" ht="12.75" x14ac:dyDescent="0.2">
      <c r="A255" s="75">
        <v>247</v>
      </c>
      <c r="B255" s="234" t="str">
        <f>IF(ISBLANK('Schedule 2 - Pupil List'!A253),"",('Schedule 2 - Pupil List'!A253))</f>
        <v/>
      </c>
      <c r="C255" s="234" t="str">
        <f>IF(ISBLANK('Schedule 2 - Pupil List'!B253),"",('Schedule 2 - Pupil List'!B253))</f>
        <v/>
      </c>
      <c r="D255" s="61"/>
      <c r="E255" s="135"/>
      <c r="F255" s="136"/>
      <c r="G255" s="136"/>
      <c r="H255" s="136"/>
      <c r="I255" s="136"/>
      <c r="J255" s="136"/>
      <c r="K255" s="136"/>
      <c r="L255" s="137"/>
      <c r="M255" s="222" t="str">
        <f t="shared" si="3"/>
        <v/>
      </c>
      <c r="N255" s="207">
        <f>IF(M255&lt;&gt;"",0,IF(D255&gt;14,Cover!$E$25,D255/15*Cover!$E$25))</f>
        <v>0</v>
      </c>
      <c r="O255" s="129"/>
      <c r="P255" s="129"/>
    </row>
    <row r="256" spans="1:16" s="130" customFormat="1" ht="12.75" x14ac:dyDescent="0.2">
      <c r="A256" s="75">
        <v>248</v>
      </c>
      <c r="B256" s="234" t="str">
        <f>IF(ISBLANK('Schedule 2 - Pupil List'!A254),"",('Schedule 2 - Pupil List'!A254))</f>
        <v/>
      </c>
      <c r="C256" s="234" t="str">
        <f>IF(ISBLANK('Schedule 2 - Pupil List'!B254),"",('Schedule 2 - Pupil List'!B254))</f>
        <v/>
      </c>
      <c r="D256" s="61"/>
      <c r="E256" s="135"/>
      <c r="F256" s="136"/>
      <c r="G256" s="136"/>
      <c r="H256" s="136"/>
      <c r="I256" s="136"/>
      <c r="J256" s="136"/>
      <c r="K256" s="136"/>
      <c r="L256" s="137"/>
      <c r="M256" s="222" t="str">
        <f t="shared" si="3"/>
        <v/>
      </c>
      <c r="N256" s="207">
        <f>IF(M256&lt;&gt;"",0,IF(D256&gt;14,Cover!$E$25,D256/15*Cover!$E$25))</f>
        <v>0</v>
      </c>
      <c r="O256" s="129"/>
      <c r="P256" s="129"/>
    </row>
    <row r="257" spans="1:16" s="130" customFormat="1" ht="12.75" x14ac:dyDescent="0.2">
      <c r="A257" s="75">
        <v>249</v>
      </c>
      <c r="B257" s="234" t="str">
        <f>IF(ISBLANK('Schedule 2 - Pupil List'!A255),"",('Schedule 2 - Pupil List'!A255))</f>
        <v/>
      </c>
      <c r="C257" s="234" t="str">
        <f>IF(ISBLANK('Schedule 2 - Pupil List'!B255),"",('Schedule 2 - Pupil List'!B255))</f>
        <v/>
      </c>
      <c r="D257" s="61"/>
      <c r="E257" s="135"/>
      <c r="F257" s="136"/>
      <c r="G257" s="136"/>
      <c r="H257" s="136"/>
      <c r="I257" s="136"/>
      <c r="J257" s="136"/>
      <c r="K257" s="136"/>
      <c r="L257" s="137"/>
      <c r="M257" s="222" t="str">
        <f t="shared" si="3"/>
        <v/>
      </c>
      <c r="N257" s="207">
        <f>IF(M257&lt;&gt;"",0,IF(D257&gt;14,Cover!$E$25,D257/15*Cover!$E$25))</f>
        <v>0</v>
      </c>
      <c r="O257" s="129"/>
      <c r="P257" s="129"/>
    </row>
    <row r="258" spans="1:16" s="130" customFormat="1" ht="12.75" x14ac:dyDescent="0.2">
      <c r="A258" s="75">
        <v>250</v>
      </c>
      <c r="B258" s="234" t="str">
        <f>IF(ISBLANK('Schedule 2 - Pupil List'!A256),"",('Schedule 2 - Pupil List'!A256))</f>
        <v/>
      </c>
      <c r="C258" s="234" t="str">
        <f>IF(ISBLANK('Schedule 2 - Pupil List'!B256),"",('Schedule 2 - Pupil List'!B256))</f>
        <v/>
      </c>
      <c r="D258" s="61"/>
      <c r="E258" s="135"/>
      <c r="F258" s="136"/>
      <c r="G258" s="136"/>
      <c r="H258" s="136"/>
      <c r="I258" s="136"/>
      <c r="J258" s="136"/>
      <c r="K258" s="136"/>
      <c r="L258" s="137"/>
      <c r="M258" s="222" t="str">
        <f t="shared" si="3"/>
        <v/>
      </c>
      <c r="N258" s="207">
        <f>IF(M258&lt;&gt;"",0,IF(D258&gt;14,Cover!$E$25,D258/15*Cover!$E$25))</f>
        <v>0</v>
      </c>
      <c r="O258" s="129"/>
      <c r="P258" s="129"/>
    </row>
    <row r="259" spans="1:16" s="130" customFormat="1" ht="12.75" x14ac:dyDescent="0.2">
      <c r="A259" s="75">
        <v>251</v>
      </c>
      <c r="B259" s="234" t="str">
        <f>IF(ISBLANK('Schedule 2 - Pupil List'!A257),"",('Schedule 2 - Pupil List'!A257))</f>
        <v/>
      </c>
      <c r="C259" s="234" t="str">
        <f>IF(ISBLANK('Schedule 2 - Pupil List'!B257),"",('Schedule 2 - Pupil List'!B257))</f>
        <v/>
      </c>
      <c r="D259" s="61"/>
      <c r="E259" s="135"/>
      <c r="F259" s="136"/>
      <c r="G259" s="136"/>
      <c r="H259" s="136"/>
      <c r="I259" s="136"/>
      <c r="J259" s="136"/>
      <c r="K259" s="136"/>
      <c r="L259" s="137"/>
      <c r="M259" s="222" t="str">
        <f t="shared" si="3"/>
        <v/>
      </c>
      <c r="N259" s="207">
        <f>IF(M259&lt;&gt;"",0,IF(D259&gt;14,Cover!$E$25,D259/15*Cover!$E$25))</f>
        <v>0</v>
      </c>
      <c r="O259" s="129"/>
      <c r="P259" s="129"/>
    </row>
    <row r="260" spans="1:16" s="130" customFormat="1" ht="12.75" x14ac:dyDescent="0.2">
      <c r="A260" s="75">
        <v>252</v>
      </c>
      <c r="B260" s="234" t="str">
        <f>IF(ISBLANK('Schedule 2 - Pupil List'!A258),"",('Schedule 2 - Pupil List'!A258))</f>
        <v/>
      </c>
      <c r="C260" s="234" t="str">
        <f>IF(ISBLANK('Schedule 2 - Pupil List'!B258),"",('Schedule 2 - Pupil List'!B258))</f>
        <v/>
      </c>
      <c r="D260" s="61"/>
      <c r="E260" s="135"/>
      <c r="F260" s="136"/>
      <c r="G260" s="136"/>
      <c r="H260" s="136"/>
      <c r="I260" s="136"/>
      <c r="J260" s="136"/>
      <c r="K260" s="136"/>
      <c r="L260" s="137"/>
      <c r="M260" s="222" t="str">
        <f t="shared" si="3"/>
        <v/>
      </c>
      <c r="N260" s="207">
        <f>IF(M260&lt;&gt;"",0,IF(D260&gt;14,Cover!$E$25,D260/15*Cover!$E$25))</f>
        <v>0</v>
      </c>
      <c r="O260" s="129"/>
      <c r="P260" s="129"/>
    </row>
    <row r="261" spans="1:16" s="130" customFormat="1" ht="12.75" x14ac:dyDescent="0.2">
      <c r="A261" s="75">
        <v>253</v>
      </c>
      <c r="B261" s="234" t="str">
        <f>IF(ISBLANK('Schedule 2 - Pupil List'!A259),"",('Schedule 2 - Pupil List'!A259))</f>
        <v/>
      </c>
      <c r="C261" s="234" t="str">
        <f>IF(ISBLANK('Schedule 2 - Pupil List'!B259),"",('Schedule 2 - Pupil List'!B259))</f>
        <v/>
      </c>
      <c r="D261" s="61"/>
      <c r="E261" s="135"/>
      <c r="F261" s="136"/>
      <c r="G261" s="136"/>
      <c r="H261" s="136"/>
      <c r="I261" s="136"/>
      <c r="J261" s="136"/>
      <c r="K261" s="136"/>
      <c r="L261" s="137"/>
      <c r="M261" s="222" t="str">
        <f t="shared" si="3"/>
        <v/>
      </c>
      <c r="N261" s="207">
        <f>IF(M261&lt;&gt;"",0,IF(D261&gt;14,Cover!$E$25,D261/15*Cover!$E$25))</f>
        <v>0</v>
      </c>
      <c r="O261" s="129"/>
      <c r="P261" s="129"/>
    </row>
    <row r="262" spans="1:16" s="130" customFormat="1" ht="12.75" x14ac:dyDescent="0.2">
      <c r="A262" s="75">
        <v>254</v>
      </c>
      <c r="B262" s="234" t="str">
        <f>IF(ISBLANK('Schedule 2 - Pupil List'!A260),"",('Schedule 2 - Pupil List'!A260))</f>
        <v/>
      </c>
      <c r="C262" s="234" t="str">
        <f>IF(ISBLANK('Schedule 2 - Pupil List'!B260),"",('Schedule 2 - Pupil List'!B260))</f>
        <v/>
      </c>
      <c r="D262" s="61"/>
      <c r="E262" s="135"/>
      <c r="F262" s="136"/>
      <c r="G262" s="136"/>
      <c r="H262" s="136"/>
      <c r="I262" s="136"/>
      <c r="J262" s="136"/>
      <c r="K262" s="136"/>
      <c r="L262" s="137"/>
      <c r="M262" s="222" t="str">
        <f t="shared" si="3"/>
        <v/>
      </c>
      <c r="N262" s="207">
        <f>IF(M262&lt;&gt;"",0,IF(D262&gt;14,Cover!$E$25,D262/15*Cover!$E$25))</f>
        <v>0</v>
      </c>
      <c r="O262" s="129"/>
      <c r="P262" s="129"/>
    </row>
    <row r="263" spans="1:16" s="130" customFormat="1" ht="12.75" x14ac:dyDescent="0.2">
      <c r="A263" s="75">
        <v>255</v>
      </c>
      <c r="B263" s="234" t="str">
        <f>IF(ISBLANK('Schedule 2 - Pupil List'!A261),"",('Schedule 2 - Pupil List'!A261))</f>
        <v/>
      </c>
      <c r="C263" s="234" t="str">
        <f>IF(ISBLANK('Schedule 2 - Pupil List'!B261),"",('Schedule 2 - Pupil List'!B261))</f>
        <v/>
      </c>
      <c r="D263" s="61"/>
      <c r="E263" s="135"/>
      <c r="F263" s="136"/>
      <c r="G263" s="136"/>
      <c r="H263" s="136"/>
      <c r="I263" s="136"/>
      <c r="J263" s="136"/>
      <c r="K263" s="136"/>
      <c r="L263" s="137"/>
      <c r="M263" s="222" t="str">
        <f t="shared" si="3"/>
        <v/>
      </c>
      <c r="N263" s="207">
        <f>IF(M263&lt;&gt;"",0,IF(D263&gt;14,Cover!$E$25,D263/15*Cover!$E$25))</f>
        <v>0</v>
      </c>
      <c r="O263" s="129"/>
      <c r="P263" s="129"/>
    </row>
    <row r="264" spans="1:16" s="130" customFormat="1" ht="12.75" x14ac:dyDescent="0.2">
      <c r="A264" s="75">
        <v>256</v>
      </c>
      <c r="B264" s="234" t="str">
        <f>IF(ISBLANK('Schedule 2 - Pupil List'!A262),"",('Schedule 2 - Pupil List'!A262))</f>
        <v/>
      </c>
      <c r="C264" s="234" t="str">
        <f>IF(ISBLANK('Schedule 2 - Pupil List'!B262),"",('Schedule 2 - Pupil List'!B262))</f>
        <v/>
      </c>
      <c r="D264" s="61"/>
      <c r="E264" s="135"/>
      <c r="F264" s="136"/>
      <c r="G264" s="136"/>
      <c r="H264" s="136"/>
      <c r="I264" s="136"/>
      <c r="J264" s="136"/>
      <c r="K264" s="136"/>
      <c r="L264" s="137"/>
      <c r="M264" s="222" t="str">
        <f t="shared" si="3"/>
        <v/>
      </c>
      <c r="N264" s="207">
        <f>IF(M264&lt;&gt;"",0,IF(D264&gt;14,Cover!$E$25,D264/15*Cover!$E$25))</f>
        <v>0</v>
      </c>
      <c r="O264" s="129"/>
      <c r="P264" s="129"/>
    </row>
    <row r="265" spans="1:16" s="130" customFormat="1" ht="12.75" x14ac:dyDescent="0.2">
      <c r="A265" s="75">
        <v>257</v>
      </c>
      <c r="B265" s="234" t="str">
        <f>IF(ISBLANK('Schedule 2 - Pupil List'!A263),"",('Schedule 2 - Pupil List'!A263))</f>
        <v/>
      </c>
      <c r="C265" s="234" t="str">
        <f>IF(ISBLANK('Schedule 2 - Pupil List'!B263),"",('Schedule 2 - Pupil List'!B263))</f>
        <v/>
      </c>
      <c r="D265" s="61"/>
      <c r="E265" s="135"/>
      <c r="F265" s="136"/>
      <c r="G265" s="136"/>
      <c r="H265" s="136"/>
      <c r="I265" s="136"/>
      <c r="J265" s="136"/>
      <c r="K265" s="136"/>
      <c r="L265" s="137"/>
      <c r="M265" s="222" t="str">
        <f t="shared" si="3"/>
        <v/>
      </c>
      <c r="N265" s="207">
        <f>IF(M265&lt;&gt;"",0,IF(D265&gt;14,Cover!$E$25,D265/15*Cover!$E$25))</f>
        <v>0</v>
      </c>
      <c r="O265" s="129"/>
      <c r="P265" s="129"/>
    </row>
    <row r="266" spans="1:16" s="130" customFormat="1" ht="12.75" x14ac:dyDescent="0.2">
      <c r="A266" s="75">
        <v>258</v>
      </c>
      <c r="B266" s="234" t="str">
        <f>IF(ISBLANK('Schedule 2 - Pupil List'!A264),"",('Schedule 2 - Pupil List'!A264))</f>
        <v/>
      </c>
      <c r="C266" s="234" t="str">
        <f>IF(ISBLANK('Schedule 2 - Pupil List'!B264),"",('Schedule 2 - Pupil List'!B264))</f>
        <v/>
      </c>
      <c r="D266" s="61"/>
      <c r="E266" s="135"/>
      <c r="F266" s="136"/>
      <c r="G266" s="136"/>
      <c r="H266" s="136"/>
      <c r="I266" s="136"/>
      <c r="J266" s="136"/>
      <c r="K266" s="136"/>
      <c r="L266" s="137"/>
      <c r="M266" s="222" t="str">
        <f t="shared" ref="M266:M329" si="4">IF(COUNTIFS(B266:L266,"")=11, "", IF(B266="", "No Name ", "")&amp;IF(D266="", "No Days ", "")&amp;IF(COUNTIFS(E266:L266, "")=8, "No Courses", ""))</f>
        <v/>
      </c>
      <c r="N266" s="207">
        <f>IF(M266&lt;&gt;"",0,IF(D266&gt;14,Cover!$E$25,D266/15*Cover!$E$25))</f>
        <v>0</v>
      </c>
      <c r="O266" s="129"/>
      <c r="P266" s="129"/>
    </row>
    <row r="267" spans="1:16" s="130" customFormat="1" ht="12.75" x14ac:dyDescent="0.2">
      <c r="A267" s="75">
        <v>259</v>
      </c>
      <c r="B267" s="234" t="str">
        <f>IF(ISBLANK('Schedule 2 - Pupil List'!A265),"",('Schedule 2 - Pupil List'!A265))</f>
        <v/>
      </c>
      <c r="C267" s="234" t="str">
        <f>IF(ISBLANK('Schedule 2 - Pupil List'!B265),"",('Schedule 2 - Pupil List'!B265))</f>
        <v/>
      </c>
      <c r="D267" s="61"/>
      <c r="E267" s="135"/>
      <c r="F267" s="136"/>
      <c r="G267" s="136"/>
      <c r="H267" s="136"/>
      <c r="I267" s="136"/>
      <c r="J267" s="136"/>
      <c r="K267" s="136"/>
      <c r="L267" s="137"/>
      <c r="M267" s="222" t="str">
        <f t="shared" si="4"/>
        <v/>
      </c>
      <c r="N267" s="207">
        <f>IF(M267&lt;&gt;"",0,IF(D267&gt;14,Cover!$E$25,D267/15*Cover!$E$25))</f>
        <v>0</v>
      </c>
      <c r="O267" s="129"/>
      <c r="P267" s="129"/>
    </row>
    <row r="268" spans="1:16" s="130" customFormat="1" ht="12.75" x14ac:dyDescent="0.2">
      <c r="A268" s="75">
        <v>260</v>
      </c>
      <c r="B268" s="234" t="str">
        <f>IF(ISBLANK('Schedule 2 - Pupil List'!A266),"",('Schedule 2 - Pupil List'!A266))</f>
        <v/>
      </c>
      <c r="C268" s="234" t="str">
        <f>IF(ISBLANK('Schedule 2 - Pupil List'!B266),"",('Schedule 2 - Pupil List'!B266))</f>
        <v/>
      </c>
      <c r="D268" s="61"/>
      <c r="E268" s="135"/>
      <c r="F268" s="136"/>
      <c r="G268" s="136"/>
      <c r="H268" s="136"/>
      <c r="I268" s="136"/>
      <c r="J268" s="136"/>
      <c r="K268" s="136"/>
      <c r="L268" s="137"/>
      <c r="M268" s="222" t="str">
        <f t="shared" si="4"/>
        <v/>
      </c>
      <c r="N268" s="207">
        <f>IF(M268&lt;&gt;"",0,IF(D268&gt;14,Cover!$E$25,D268/15*Cover!$E$25))</f>
        <v>0</v>
      </c>
      <c r="O268" s="129"/>
      <c r="P268" s="129"/>
    </row>
    <row r="269" spans="1:16" s="130" customFormat="1" ht="12.75" x14ac:dyDescent="0.2">
      <c r="A269" s="75">
        <v>261</v>
      </c>
      <c r="B269" s="234" t="str">
        <f>IF(ISBLANK('Schedule 2 - Pupil List'!A267),"",('Schedule 2 - Pupil List'!A267))</f>
        <v/>
      </c>
      <c r="C269" s="234" t="str">
        <f>IF(ISBLANK('Schedule 2 - Pupil List'!B267),"",('Schedule 2 - Pupil List'!B267))</f>
        <v/>
      </c>
      <c r="D269" s="61"/>
      <c r="E269" s="135"/>
      <c r="F269" s="136"/>
      <c r="G269" s="136"/>
      <c r="H269" s="136"/>
      <c r="I269" s="136"/>
      <c r="J269" s="136"/>
      <c r="K269" s="136"/>
      <c r="L269" s="137"/>
      <c r="M269" s="222" t="str">
        <f t="shared" si="4"/>
        <v/>
      </c>
      <c r="N269" s="207">
        <f>IF(M269&lt;&gt;"",0,IF(D269&gt;14,Cover!$E$25,D269/15*Cover!$E$25))</f>
        <v>0</v>
      </c>
      <c r="O269" s="129"/>
      <c r="P269" s="129"/>
    </row>
    <row r="270" spans="1:16" s="130" customFormat="1" ht="12.75" x14ac:dyDescent="0.2">
      <c r="A270" s="75">
        <v>262</v>
      </c>
      <c r="B270" s="234" t="str">
        <f>IF(ISBLANK('Schedule 2 - Pupil List'!A268),"",('Schedule 2 - Pupil List'!A268))</f>
        <v/>
      </c>
      <c r="C270" s="234" t="str">
        <f>IF(ISBLANK('Schedule 2 - Pupil List'!B268),"",('Schedule 2 - Pupil List'!B268))</f>
        <v/>
      </c>
      <c r="D270" s="61"/>
      <c r="E270" s="135"/>
      <c r="F270" s="136"/>
      <c r="G270" s="136"/>
      <c r="H270" s="136"/>
      <c r="I270" s="136"/>
      <c r="J270" s="136"/>
      <c r="K270" s="136"/>
      <c r="L270" s="137"/>
      <c r="M270" s="222" t="str">
        <f t="shared" si="4"/>
        <v/>
      </c>
      <c r="N270" s="207">
        <f>IF(M270&lt;&gt;"",0,IF(D270&gt;14,Cover!$E$25,D270/15*Cover!$E$25))</f>
        <v>0</v>
      </c>
      <c r="O270" s="129"/>
      <c r="P270" s="129"/>
    </row>
    <row r="271" spans="1:16" s="130" customFormat="1" ht="12.75" x14ac:dyDescent="0.2">
      <c r="A271" s="75">
        <v>263</v>
      </c>
      <c r="B271" s="234" t="str">
        <f>IF(ISBLANK('Schedule 2 - Pupil List'!A269),"",('Schedule 2 - Pupil List'!A269))</f>
        <v/>
      </c>
      <c r="C271" s="234" t="str">
        <f>IF(ISBLANK('Schedule 2 - Pupil List'!B269),"",('Schedule 2 - Pupil List'!B269))</f>
        <v/>
      </c>
      <c r="D271" s="61"/>
      <c r="E271" s="135"/>
      <c r="F271" s="136"/>
      <c r="G271" s="136"/>
      <c r="H271" s="136"/>
      <c r="I271" s="136"/>
      <c r="J271" s="136"/>
      <c r="K271" s="136"/>
      <c r="L271" s="137"/>
      <c r="M271" s="222" t="str">
        <f t="shared" si="4"/>
        <v/>
      </c>
      <c r="N271" s="207">
        <f>IF(M271&lt;&gt;"",0,IF(D271&gt;14,Cover!$E$25,D271/15*Cover!$E$25))</f>
        <v>0</v>
      </c>
      <c r="O271" s="129"/>
      <c r="P271" s="129"/>
    </row>
    <row r="272" spans="1:16" s="130" customFormat="1" ht="12.75" x14ac:dyDescent="0.2">
      <c r="A272" s="75">
        <v>264</v>
      </c>
      <c r="B272" s="234" t="str">
        <f>IF(ISBLANK('Schedule 2 - Pupil List'!A270),"",('Schedule 2 - Pupil List'!A270))</f>
        <v/>
      </c>
      <c r="C272" s="234" t="str">
        <f>IF(ISBLANK('Schedule 2 - Pupil List'!B270),"",('Schedule 2 - Pupil List'!B270))</f>
        <v/>
      </c>
      <c r="D272" s="61"/>
      <c r="E272" s="135"/>
      <c r="F272" s="136"/>
      <c r="G272" s="136"/>
      <c r="H272" s="136"/>
      <c r="I272" s="136"/>
      <c r="J272" s="136"/>
      <c r="K272" s="136"/>
      <c r="L272" s="137"/>
      <c r="M272" s="222" t="str">
        <f t="shared" si="4"/>
        <v/>
      </c>
      <c r="N272" s="207">
        <f>IF(M272&lt;&gt;"",0,IF(D272&gt;14,Cover!$E$25,D272/15*Cover!$E$25))</f>
        <v>0</v>
      </c>
      <c r="O272" s="129"/>
      <c r="P272" s="129"/>
    </row>
    <row r="273" spans="1:16" s="130" customFormat="1" ht="12.75" x14ac:dyDescent="0.2">
      <c r="A273" s="75">
        <v>265</v>
      </c>
      <c r="B273" s="234" t="str">
        <f>IF(ISBLANK('Schedule 2 - Pupil List'!A271),"",('Schedule 2 - Pupil List'!A271))</f>
        <v/>
      </c>
      <c r="C273" s="234" t="str">
        <f>IF(ISBLANK('Schedule 2 - Pupil List'!B271),"",('Schedule 2 - Pupil List'!B271))</f>
        <v/>
      </c>
      <c r="D273" s="61"/>
      <c r="E273" s="135"/>
      <c r="F273" s="136"/>
      <c r="G273" s="136"/>
      <c r="H273" s="136"/>
      <c r="I273" s="136"/>
      <c r="J273" s="136"/>
      <c r="K273" s="136"/>
      <c r="L273" s="137"/>
      <c r="M273" s="222" t="str">
        <f t="shared" si="4"/>
        <v/>
      </c>
      <c r="N273" s="207">
        <f>IF(M273&lt;&gt;"",0,IF(D273&gt;14,Cover!$E$25,D273/15*Cover!$E$25))</f>
        <v>0</v>
      </c>
      <c r="O273" s="129"/>
      <c r="P273" s="129"/>
    </row>
    <row r="274" spans="1:16" s="130" customFormat="1" ht="12.75" x14ac:dyDescent="0.2">
      <c r="A274" s="75">
        <v>266</v>
      </c>
      <c r="B274" s="234" t="str">
        <f>IF(ISBLANK('Schedule 2 - Pupil List'!A272),"",('Schedule 2 - Pupil List'!A272))</f>
        <v/>
      </c>
      <c r="C274" s="234" t="str">
        <f>IF(ISBLANK('Schedule 2 - Pupil List'!B272),"",('Schedule 2 - Pupil List'!B272))</f>
        <v/>
      </c>
      <c r="D274" s="61"/>
      <c r="E274" s="135"/>
      <c r="F274" s="136"/>
      <c r="G274" s="136"/>
      <c r="H274" s="136"/>
      <c r="I274" s="136"/>
      <c r="J274" s="136"/>
      <c r="K274" s="136"/>
      <c r="L274" s="137"/>
      <c r="M274" s="222" t="str">
        <f t="shared" si="4"/>
        <v/>
      </c>
      <c r="N274" s="207">
        <f>IF(M274&lt;&gt;"",0,IF(D274&gt;14,Cover!$E$25,D274/15*Cover!$E$25))</f>
        <v>0</v>
      </c>
      <c r="O274" s="129"/>
      <c r="P274" s="129"/>
    </row>
    <row r="275" spans="1:16" s="130" customFormat="1" ht="12.75" x14ac:dyDescent="0.2">
      <c r="A275" s="75">
        <v>267</v>
      </c>
      <c r="B275" s="234" t="str">
        <f>IF(ISBLANK('Schedule 2 - Pupil List'!A273),"",('Schedule 2 - Pupil List'!A273))</f>
        <v/>
      </c>
      <c r="C275" s="234" t="str">
        <f>IF(ISBLANK('Schedule 2 - Pupil List'!B273),"",('Schedule 2 - Pupil List'!B273))</f>
        <v/>
      </c>
      <c r="D275" s="61"/>
      <c r="E275" s="135"/>
      <c r="F275" s="136"/>
      <c r="G275" s="136"/>
      <c r="H275" s="136"/>
      <c r="I275" s="136"/>
      <c r="J275" s="136"/>
      <c r="K275" s="136"/>
      <c r="L275" s="137"/>
      <c r="M275" s="222" t="str">
        <f t="shared" si="4"/>
        <v/>
      </c>
      <c r="N275" s="207">
        <f>IF(M275&lt;&gt;"",0,IF(D275&gt;14,Cover!$E$25,D275/15*Cover!$E$25))</f>
        <v>0</v>
      </c>
      <c r="O275" s="129"/>
      <c r="P275" s="129"/>
    </row>
    <row r="276" spans="1:16" s="130" customFormat="1" ht="12.75" x14ac:dyDescent="0.2">
      <c r="A276" s="75">
        <v>268</v>
      </c>
      <c r="B276" s="234" t="str">
        <f>IF(ISBLANK('Schedule 2 - Pupil List'!A274),"",('Schedule 2 - Pupil List'!A274))</f>
        <v/>
      </c>
      <c r="C276" s="234" t="str">
        <f>IF(ISBLANK('Schedule 2 - Pupil List'!B274),"",('Schedule 2 - Pupil List'!B274))</f>
        <v/>
      </c>
      <c r="D276" s="61"/>
      <c r="E276" s="135"/>
      <c r="F276" s="136"/>
      <c r="G276" s="136"/>
      <c r="H276" s="136"/>
      <c r="I276" s="136"/>
      <c r="J276" s="136"/>
      <c r="K276" s="136"/>
      <c r="L276" s="137"/>
      <c r="M276" s="222" t="str">
        <f t="shared" si="4"/>
        <v/>
      </c>
      <c r="N276" s="207">
        <f>IF(M276&lt;&gt;"",0,IF(D276&gt;14,Cover!$E$25,D276/15*Cover!$E$25))</f>
        <v>0</v>
      </c>
      <c r="O276" s="129"/>
      <c r="P276" s="129"/>
    </row>
    <row r="277" spans="1:16" s="130" customFormat="1" ht="12.75" x14ac:dyDescent="0.2">
      <c r="A277" s="75">
        <v>269</v>
      </c>
      <c r="B277" s="234" t="str">
        <f>IF(ISBLANK('Schedule 2 - Pupil List'!A275),"",('Schedule 2 - Pupil List'!A275))</f>
        <v/>
      </c>
      <c r="C277" s="234" t="str">
        <f>IF(ISBLANK('Schedule 2 - Pupil List'!B275),"",('Schedule 2 - Pupil List'!B275))</f>
        <v/>
      </c>
      <c r="D277" s="61"/>
      <c r="E277" s="135"/>
      <c r="F277" s="136"/>
      <c r="G277" s="136"/>
      <c r="H277" s="136"/>
      <c r="I277" s="136"/>
      <c r="J277" s="136"/>
      <c r="K277" s="136"/>
      <c r="L277" s="137"/>
      <c r="M277" s="222" t="str">
        <f t="shared" si="4"/>
        <v/>
      </c>
      <c r="N277" s="207">
        <f>IF(M277&lt;&gt;"",0,IF(D277&gt;14,Cover!$E$25,D277/15*Cover!$E$25))</f>
        <v>0</v>
      </c>
      <c r="O277" s="129"/>
      <c r="P277" s="129"/>
    </row>
    <row r="278" spans="1:16" s="130" customFormat="1" ht="12.75" x14ac:dyDescent="0.2">
      <c r="A278" s="75">
        <v>270</v>
      </c>
      <c r="B278" s="234" t="str">
        <f>IF(ISBLANK('Schedule 2 - Pupil List'!A276),"",('Schedule 2 - Pupil List'!A276))</f>
        <v/>
      </c>
      <c r="C278" s="234" t="str">
        <f>IF(ISBLANK('Schedule 2 - Pupil List'!B276),"",('Schedule 2 - Pupil List'!B276))</f>
        <v/>
      </c>
      <c r="D278" s="61"/>
      <c r="E278" s="135"/>
      <c r="F278" s="136"/>
      <c r="G278" s="136"/>
      <c r="H278" s="136"/>
      <c r="I278" s="136"/>
      <c r="J278" s="136"/>
      <c r="K278" s="136"/>
      <c r="L278" s="137"/>
      <c r="M278" s="222" t="str">
        <f t="shared" si="4"/>
        <v/>
      </c>
      <c r="N278" s="207">
        <f>IF(M278&lt;&gt;"",0,IF(D278&gt;14,Cover!$E$25,D278/15*Cover!$E$25))</f>
        <v>0</v>
      </c>
      <c r="O278" s="129"/>
      <c r="P278" s="129"/>
    </row>
    <row r="279" spans="1:16" s="130" customFormat="1" ht="12.75" x14ac:dyDescent="0.2">
      <c r="A279" s="75">
        <v>271</v>
      </c>
      <c r="B279" s="234" t="str">
        <f>IF(ISBLANK('Schedule 2 - Pupil List'!A277),"",('Schedule 2 - Pupil List'!A277))</f>
        <v/>
      </c>
      <c r="C279" s="234" t="str">
        <f>IF(ISBLANK('Schedule 2 - Pupil List'!B277),"",('Schedule 2 - Pupil List'!B277))</f>
        <v/>
      </c>
      <c r="D279" s="61"/>
      <c r="E279" s="135"/>
      <c r="F279" s="136"/>
      <c r="G279" s="136"/>
      <c r="H279" s="136"/>
      <c r="I279" s="136"/>
      <c r="J279" s="136"/>
      <c r="K279" s="136"/>
      <c r="L279" s="137"/>
      <c r="M279" s="222" t="str">
        <f t="shared" si="4"/>
        <v/>
      </c>
      <c r="N279" s="207">
        <f>IF(M279&lt;&gt;"",0,IF(D279&gt;14,Cover!$E$25,D279/15*Cover!$E$25))</f>
        <v>0</v>
      </c>
      <c r="O279" s="129"/>
      <c r="P279" s="129"/>
    </row>
    <row r="280" spans="1:16" s="130" customFormat="1" ht="12.75" x14ac:dyDescent="0.2">
      <c r="A280" s="75">
        <v>272</v>
      </c>
      <c r="B280" s="234" t="str">
        <f>IF(ISBLANK('Schedule 2 - Pupil List'!A278),"",('Schedule 2 - Pupil List'!A278))</f>
        <v/>
      </c>
      <c r="C280" s="234" t="str">
        <f>IF(ISBLANK('Schedule 2 - Pupil List'!B278),"",('Schedule 2 - Pupil List'!B278))</f>
        <v/>
      </c>
      <c r="D280" s="61"/>
      <c r="E280" s="135"/>
      <c r="F280" s="136"/>
      <c r="G280" s="136"/>
      <c r="H280" s="136"/>
      <c r="I280" s="136"/>
      <c r="J280" s="136"/>
      <c r="K280" s="136"/>
      <c r="L280" s="137"/>
      <c r="M280" s="222" t="str">
        <f t="shared" si="4"/>
        <v/>
      </c>
      <c r="N280" s="207">
        <f>IF(M280&lt;&gt;"",0,IF(D280&gt;14,Cover!$E$25,D280/15*Cover!$E$25))</f>
        <v>0</v>
      </c>
      <c r="O280" s="129"/>
      <c r="P280" s="129"/>
    </row>
    <row r="281" spans="1:16" s="130" customFormat="1" ht="12.75" x14ac:dyDescent="0.2">
      <c r="A281" s="75">
        <v>273</v>
      </c>
      <c r="B281" s="234" t="str">
        <f>IF(ISBLANK('Schedule 2 - Pupil List'!A279),"",('Schedule 2 - Pupil List'!A279))</f>
        <v/>
      </c>
      <c r="C281" s="234" t="str">
        <f>IF(ISBLANK('Schedule 2 - Pupil List'!B279),"",('Schedule 2 - Pupil List'!B279))</f>
        <v/>
      </c>
      <c r="D281" s="61"/>
      <c r="E281" s="135"/>
      <c r="F281" s="136"/>
      <c r="G281" s="136"/>
      <c r="H281" s="136"/>
      <c r="I281" s="136"/>
      <c r="J281" s="136"/>
      <c r="K281" s="136"/>
      <c r="L281" s="137"/>
      <c r="M281" s="222" t="str">
        <f t="shared" si="4"/>
        <v/>
      </c>
      <c r="N281" s="207">
        <f>IF(M281&lt;&gt;"",0,IF(D281&gt;14,Cover!$E$25,D281/15*Cover!$E$25))</f>
        <v>0</v>
      </c>
      <c r="O281" s="129"/>
      <c r="P281" s="129"/>
    </row>
    <row r="282" spans="1:16" s="130" customFormat="1" ht="12.75" x14ac:dyDescent="0.2">
      <c r="A282" s="75">
        <v>274</v>
      </c>
      <c r="B282" s="234" t="str">
        <f>IF(ISBLANK('Schedule 2 - Pupil List'!A280),"",('Schedule 2 - Pupil List'!A280))</f>
        <v/>
      </c>
      <c r="C282" s="234" t="str">
        <f>IF(ISBLANK('Schedule 2 - Pupil List'!B280),"",('Schedule 2 - Pupil List'!B280))</f>
        <v/>
      </c>
      <c r="D282" s="61"/>
      <c r="E282" s="135"/>
      <c r="F282" s="136"/>
      <c r="G282" s="136"/>
      <c r="H282" s="136"/>
      <c r="I282" s="136"/>
      <c r="J282" s="136"/>
      <c r="K282" s="136"/>
      <c r="L282" s="137"/>
      <c r="M282" s="222" t="str">
        <f t="shared" si="4"/>
        <v/>
      </c>
      <c r="N282" s="207">
        <f>IF(M282&lt;&gt;"",0,IF(D282&gt;14,Cover!$E$25,D282/15*Cover!$E$25))</f>
        <v>0</v>
      </c>
      <c r="O282" s="129"/>
      <c r="P282" s="129"/>
    </row>
    <row r="283" spans="1:16" s="130" customFormat="1" ht="12.75" x14ac:dyDescent="0.2">
      <c r="A283" s="75">
        <v>275</v>
      </c>
      <c r="B283" s="234" t="str">
        <f>IF(ISBLANK('Schedule 2 - Pupil List'!A281),"",('Schedule 2 - Pupil List'!A281))</f>
        <v/>
      </c>
      <c r="C283" s="234" t="str">
        <f>IF(ISBLANK('Schedule 2 - Pupil List'!B281),"",('Schedule 2 - Pupil List'!B281))</f>
        <v/>
      </c>
      <c r="D283" s="61"/>
      <c r="E283" s="135"/>
      <c r="F283" s="136"/>
      <c r="G283" s="136"/>
      <c r="H283" s="136"/>
      <c r="I283" s="136"/>
      <c r="J283" s="136"/>
      <c r="K283" s="136"/>
      <c r="L283" s="137"/>
      <c r="M283" s="222" t="str">
        <f t="shared" si="4"/>
        <v/>
      </c>
      <c r="N283" s="207">
        <f>IF(M283&lt;&gt;"",0,IF(D283&gt;14,Cover!$E$25,D283/15*Cover!$E$25))</f>
        <v>0</v>
      </c>
      <c r="O283" s="129"/>
      <c r="P283" s="129"/>
    </row>
    <row r="284" spans="1:16" s="130" customFormat="1" ht="12.75" x14ac:dyDescent="0.2">
      <c r="A284" s="75">
        <v>276</v>
      </c>
      <c r="B284" s="234" t="str">
        <f>IF(ISBLANK('Schedule 2 - Pupil List'!A282),"",('Schedule 2 - Pupil List'!A282))</f>
        <v/>
      </c>
      <c r="C284" s="234" t="str">
        <f>IF(ISBLANK('Schedule 2 - Pupil List'!B282),"",('Schedule 2 - Pupil List'!B282))</f>
        <v/>
      </c>
      <c r="D284" s="61"/>
      <c r="E284" s="135"/>
      <c r="F284" s="136"/>
      <c r="G284" s="136"/>
      <c r="H284" s="136"/>
      <c r="I284" s="136"/>
      <c r="J284" s="136"/>
      <c r="K284" s="136"/>
      <c r="L284" s="137"/>
      <c r="M284" s="222" t="str">
        <f t="shared" si="4"/>
        <v/>
      </c>
      <c r="N284" s="207">
        <f>IF(M284&lt;&gt;"",0,IF(D284&gt;14,Cover!$E$25,D284/15*Cover!$E$25))</f>
        <v>0</v>
      </c>
      <c r="O284" s="129"/>
      <c r="P284" s="129"/>
    </row>
    <row r="285" spans="1:16" s="130" customFormat="1" ht="12.75" x14ac:dyDescent="0.2">
      <c r="A285" s="75">
        <v>277</v>
      </c>
      <c r="B285" s="234" t="str">
        <f>IF(ISBLANK('Schedule 2 - Pupil List'!A283),"",('Schedule 2 - Pupil List'!A283))</f>
        <v/>
      </c>
      <c r="C285" s="234" t="str">
        <f>IF(ISBLANK('Schedule 2 - Pupil List'!B283),"",('Schedule 2 - Pupil List'!B283))</f>
        <v/>
      </c>
      <c r="D285" s="61"/>
      <c r="E285" s="135"/>
      <c r="F285" s="136"/>
      <c r="G285" s="136"/>
      <c r="H285" s="136"/>
      <c r="I285" s="136"/>
      <c r="J285" s="136"/>
      <c r="K285" s="136"/>
      <c r="L285" s="137"/>
      <c r="M285" s="222" t="str">
        <f t="shared" si="4"/>
        <v/>
      </c>
      <c r="N285" s="207">
        <f>IF(M285&lt;&gt;"",0,IF(D285&gt;14,Cover!$E$25,D285/15*Cover!$E$25))</f>
        <v>0</v>
      </c>
      <c r="O285" s="129"/>
      <c r="P285" s="129"/>
    </row>
    <row r="286" spans="1:16" s="130" customFormat="1" ht="12.75" x14ac:dyDescent="0.2">
      <c r="A286" s="75">
        <v>278</v>
      </c>
      <c r="B286" s="234" t="str">
        <f>IF(ISBLANK('Schedule 2 - Pupil List'!A284),"",('Schedule 2 - Pupil List'!A284))</f>
        <v/>
      </c>
      <c r="C286" s="234" t="str">
        <f>IF(ISBLANK('Schedule 2 - Pupil List'!B284),"",('Schedule 2 - Pupil List'!B284))</f>
        <v/>
      </c>
      <c r="D286" s="61"/>
      <c r="E286" s="135"/>
      <c r="F286" s="136"/>
      <c r="G286" s="136"/>
      <c r="H286" s="136"/>
      <c r="I286" s="136"/>
      <c r="J286" s="136"/>
      <c r="K286" s="136"/>
      <c r="L286" s="137"/>
      <c r="M286" s="222" t="str">
        <f t="shared" si="4"/>
        <v/>
      </c>
      <c r="N286" s="207">
        <f>IF(M286&lt;&gt;"",0,IF(D286&gt;14,Cover!$E$25,D286/15*Cover!$E$25))</f>
        <v>0</v>
      </c>
      <c r="O286" s="129"/>
      <c r="P286" s="129"/>
    </row>
    <row r="287" spans="1:16" s="130" customFormat="1" ht="12.75" x14ac:dyDescent="0.2">
      <c r="A287" s="75">
        <v>279</v>
      </c>
      <c r="B287" s="234" t="str">
        <f>IF(ISBLANK('Schedule 2 - Pupil List'!A285),"",('Schedule 2 - Pupil List'!A285))</f>
        <v/>
      </c>
      <c r="C287" s="234" t="str">
        <f>IF(ISBLANK('Schedule 2 - Pupil List'!B285),"",('Schedule 2 - Pupil List'!B285))</f>
        <v/>
      </c>
      <c r="D287" s="61"/>
      <c r="E287" s="135"/>
      <c r="F287" s="136"/>
      <c r="G287" s="136"/>
      <c r="H287" s="136"/>
      <c r="I287" s="136"/>
      <c r="J287" s="136"/>
      <c r="K287" s="136"/>
      <c r="L287" s="137"/>
      <c r="M287" s="222" t="str">
        <f t="shared" si="4"/>
        <v/>
      </c>
      <c r="N287" s="207">
        <f>IF(M287&lt;&gt;"",0,IF(D287&gt;14,Cover!$E$25,D287/15*Cover!$E$25))</f>
        <v>0</v>
      </c>
      <c r="O287" s="129"/>
      <c r="P287" s="129"/>
    </row>
    <row r="288" spans="1:16" s="130" customFormat="1" ht="12.75" x14ac:dyDescent="0.2">
      <c r="A288" s="75">
        <v>280</v>
      </c>
      <c r="B288" s="234" t="str">
        <f>IF(ISBLANK('Schedule 2 - Pupil List'!A286),"",('Schedule 2 - Pupil List'!A286))</f>
        <v/>
      </c>
      <c r="C288" s="234" t="str">
        <f>IF(ISBLANK('Schedule 2 - Pupil List'!B286),"",('Schedule 2 - Pupil List'!B286))</f>
        <v/>
      </c>
      <c r="D288" s="61"/>
      <c r="E288" s="135"/>
      <c r="F288" s="136"/>
      <c r="G288" s="136"/>
      <c r="H288" s="136"/>
      <c r="I288" s="136"/>
      <c r="J288" s="136"/>
      <c r="K288" s="136"/>
      <c r="L288" s="137"/>
      <c r="M288" s="222" t="str">
        <f t="shared" si="4"/>
        <v/>
      </c>
      <c r="N288" s="207">
        <f>IF(M288&lt;&gt;"",0,IF(D288&gt;14,Cover!$E$25,D288/15*Cover!$E$25))</f>
        <v>0</v>
      </c>
      <c r="O288" s="129"/>
      <c r="P288" s="129"/>
    </row>
    <row r="289" spans="1:16" s="130" customFormat="1" ht="12.75" x14ac:dyDescent="0.2">
      <c r="A289" s="75">
        <v>281</v>
      </c>
      <c r="B289" s="234" t="str">
        <f>IF(ISBLANK('Schedule 2 - Pupil List'!A287),"",('Schedule 2 - Pupil List'!A287))</f>
        <v/>
      </c>
      <c r="C289" s="234" t="str">
        <f>IF(ISBLANK('Schedule 2 - Pupil List'!B287),"",('Schedule 2 - Pupil List'!B287))</f>
        <v/>
      </c>
      <c r="D289" s="61"/>
      <c r="E289" s="135"/>
      <c r="F289" s="136"/>
      <c r="G289" s="136"/>
      <c r="H289" s="136"/>
      <c r="I289" s="136"/>
      <c r="J289" s="136"/>
      <c r="K289" s="136"/>
      <c r="L289" s="137"/>
      <c r="M289" s="222" t="str">
        <f t="shared" si="4"/>
        <v/>
      </c>
      <c r="N289" s="207">
        <f>IF(M289&lt;&gt;"",0,IF(D289&gt;14,Cover!$E$25,D289/15*Cover!$E$25))</f>
        <v>0</v>
      </c>
      <c r="O289" s="129"/>
      <c r="P289" s="129"/>
    </row>
    <row r="290" spans="1:16" s="130" customFormat="1" ht="12.75" x14ac:dyDescent="0.2">
      <c r="A290" s="75">
        <v>282</v>
      </c>
      <c r="B290" s="234" t="str">
        <f>IF(ISBLANK('Schedule 2 - Pupil List'!A288),"",('Schedule 2 - Pupil List'!A288))</f>
        <v/>
      </c>
      <c r="C290" s="234" t="str">
        <f>IF(ISBLANK('Schedule 2 - Pupil List'!B288),"",('Schedule 2 - Pupil List'!B288))</f>
        <v/>
      </c>
      <c r="D290" s="61"/>
      <c r="E290" s="135"/>
      <c r="F290" s="136"/>
      <c r="G290" s="136"/>
      <c r="H290" s="136"/>
      <c r="I290" s="136"/>
      <c r="J290" s="136"/>
      <c r="K290" s="136"/>
      <c r="L290" s="137"/>
      <c r="M290" s="222" t="str">
        <f t="shared" si="4"/>
        <v/>
      </c>
      <c r="N290" s="207">
        <f>IF(M290&lt;&gt;"",0,IF(D290&gt;14,Cover!$E$25,D290/15*Cover!$E$25))</f>
        <v>0</v>
      </c>
      <c r="O290" s="129"/>
      <c r="P290" s="129"/>
    </row>
    <row r="291" spans="1:16" s="130" customFormat="1" ht="12.75" x14ac:dyDescent="0.2">
      <c r="A291" s="75">
        <v>283</v>
      </c>
      <c r="B291" s="234" t="str">
        <f>IF(ISBLANK('Schedule 2 - Pupil List'!A289),"",('Schedule 2 - Pupil List'!A289))</f>
        <v/>
      </c>
      <c r="C291" s="234" t="str">
        <f>IF(ISBLANK('Schedule 2 - Pupil List'!B289),"",('Schedule 2 - Pupil List'!B289))</f>
        <v/>
      </c>
      <c r="D291" s="61"/>
      <c r="E291" s="135"/>
      <c r="F291" s="136"/>
      <c r="G291" s="136"/>
      <c r="H291" s="136"/>
      <c r="I291" s="136"/>
      <c r="J291" s="136"/>
      <c r="K291" s="136"/>
      <c r="L291" s="137"/>
      <c r="M291" s="222" t="str">
        <f t="shared" si="4"/>
        <v/>
      </c>
      <c r="N291" s="207">
        <f>IF(M291&lt;&gt;"",0,IF(D291&gt;14,Cover!$E$25,D291/15*Cover!$E$25))</f>
        <v>0</v>
      </c>
      <c r="O291" s="129"/>
      <c r="P291" s="129"/>
    </row>
    <row r="292" spans="1:16" s="130" customFormat="1" ht="12.75" x14ac:dyDescent="0.2">
      <c r="A292" s="75">
        <v>284</v>
      </c>
      <c r="B292" s="234" t="str">
        <f>IF(ISBLANK('Schedule 2 - Pupil List'!A290),"",('Schedule 2 - Pupil List'!A290))</f>
        <v/>
      </c>
      <c r="C292" s="234" t="str">
        <f>IF(ISBLANK('Schedule 2 - Pupil List'!B290),"",('Schedule 2 - Pupil List'!B290))</f>
        <v/>
      </c>
      <c r="D292" s="61"/>
      <c r="E292" s="135"/>
      <c r="F292" s="136"/>
      <c r="G292" s="136"/>
      <c r="H292" s="136"/>
      <c r="I292" s="136"/>
      <c r="J292" s="136"/>
      <c r="K292" s="136"/>
      <c r="L292" s="137"/>
      <c r="M292" s="222" t="str">
        <f t="shared" si="4"/>
        <v/>
      </c>
      <c r="N292" s="207">
        <f>IF(M292&lt;&gt;"",0,IF(D292&gt;14,Cover!$E$25,D292/15*Cover!$E$25))</f>
        <v>0</v>
      </c>
      <c r="O292" s="129"/>
      <c r="P292" s="129"/>
    </row>
    <row r="293" spans="1:16" s="130" customFormat="1" ht="12.75" x14ac:dyDescent="0.2">
      <c r="A293" s="75">
        <v>285</v>
      </c>
      <c r="B293" s="234" t="str">
        <f>IF(ISBLANK('Schedule 2 - Pupil List'!A291),"",('Schedule 2 - Pupil List'!A291))</f>
        <v/>
      </c>
      <c r="C293" s="234" t="str">
        <f>IF(ISBLANK('Schedule 2 - Pupil List'!B291),"",('Schedule 2 - Pupil List'!B291))</f>
        <v/>
      </c>
      <c r="D293" s="61"/>
      <c r="E293" s="135"/>
      <c r="F293" s="136"/>
      <c r="G293" s="136"/>
      <c r="H293" s="136"/>
      <c r="I293" s="136"/>
      <c r="J293" s="136"/>
      <c r="K293" s="136"/>
      <c r="L293" s="137"/>
      <c r="M293" s="222" t="str">
        <f t="shared" si="4"/>
        <v/>
      </c>
      <c r="N293" s="207">
        <f>IF(M293&lt;&gt;"",0,IF(D293&gt;14,Cover!$E$25,D293/15*Cover!$E$25))</f>
        <v>0</v>
      </c>
      <c r="O293" s="129"/>
      <c r="P293" s="129"/>
    </row>
    <row r="294" spans="1:16" s="130" customFormat="1" ht="12.75" x14ac:dyDescent="0.2">
      <c r="A294" s="75">
        <v>286</v>
      </c>
      <c r="B294" s="234" t="str">
        <f>IF(ISBLANK('Schedule 2 - Pupil List'!A292),"",('Schedule 2 - Pupil List'!A292))</f>
        <v/>
      </c>
      <c r="C294" s="234" t="str">
        <f>IF(ISBLANK('Schedule 2 - Pupil List'!B292),"",('Schedule 2 - Pupil List'!B292))</f>
        <v/>
      </c>
      <c r="D294" s="61"/>
      <c r="E294" s="135"/>
      <c r="F294" s="136"/>
      <c r="G294" s="136"/>
      <c r="H294" s="136"/>
      <c r="I294" s="136"/>
      <c r="J294" s="136"/>
      <c r="K294" s="136"/>
      <c r="L294" s="137"/>
      <c r="M294" s="222" t="str">
        <f t="shared" si="4"/>
        <v/>
      </c>
      <c r="N294" s="207">
        <f>IF(M294&lt;&gt;"",0,IF(D294&gt;14,Cover!$E$25,D294/15*Cover!$E$25))</f>
        <v>0</v>
      </c>
      <c r="O294" s="129"/>
      <c r="P294" s="129"/>
    </row>
    <row r="295" spans="1:16" s="130" customFormat="1" ht="12.75" x14ac:dyDescent="0.2">
      <c r="A295" s="75">
        <v>287</v>
      </c>
      <c r="B295" s="234" t="str">
        <f>IF(ISBLANK('Schedule 2 - Pupil List'!A293),"",('Schedule 2 - Pupil List'!A293))</f>
        <v/>
      </c>
      <c r="C295" s="234" t="str">
        <f>IF(ISBLANK('Schedule 2 - Pupil List'!B293),"",('Schedule 2 - Pupil List'!B293))</f>
        <v/>
      </c>
      <c r="D295" s="61"/>
      <c r="E295" s="135"/>
      <c r="F295" s="136"/>
      <c r="G295" s="136"/>
      <c r="H295" s="136"/>
      <c r="I295" s="136"/>
      <c r="J295" s="136"/>
      <c r="K295" s="136"/>
      <c r="L295" s="137"/>
      <c r="M295" s="222" t="str">
        <f t="shared" si="4"/>
        <v/>
      </c>
      <c r="N295" s="207">
        <f>IF(M295&lt;&gt;"",0,IF(D295&gt;14,Cover!$E$25,D295/15*Cover!$E$25))</f>
        <v>0</v>
      </c>
      <c r="O295" s="129"/>
      <c r="P295" s="129"/>
    </row>
    <row r="296" spans="1:16" s="130" customFormat="1" ht="12.75" x14ac:dyDescent="0.2">
      <c r="A296" s="75">
        <v>288</v>
      </c>
      <c r="B296" s="234" t="str">
        <f>IF(ISBLANK('Schedule 2 - Pupil List'!A294),"",('Schedule 2 - Pupil List'!A294))</f>
        <v/>
      </c>
      <c r="C296" s="234" t="str">
        <f>IF(ISBLANK('Schedule 2 - Pupil List'!B294),"",('Schedule 2 - Pupil List'!B294))</f>
        <v/>
      </c>
      <c r="D296" s="61"/>
      <c r="E296" s="135"/>
      <c r="F296" s="136"/>
      <c r="G296" s="136"/>
      <c r="H296" s="136"/>
      <c r="I296" s="136"/>
      <c r="J296" s="136"/>
      <c r="K296" s="136"/>
      <c r="L296" s="137"/>
      <c r="M296" s="222" t="str">
        <f t="shared" si="4"/>
        <v/>
      </c>
      <c r="N296" s="207">
        <f>IF(M296&lt;&gt;"",0,IF(D296&gt;14,Cover!$E$25,D296/15*Cover!$E$25))</f>
        <v>0</v>
      </c>
      <c r="O296" s="129"/>
      <c r="P296" s="129"/>
    </row>
    <row r="297" spans="1:16" s="130" customFormat="1" ht="12.75" x14ac:dyDescent="0.2">
      <c r="A297" s="75">
        <v>289</v>
      </c>
      <c r="B297" s="234" t="str">
        <f>IF(ISBLANK('Schedule 2 - Pupil List'!A295),"",('Schedule 2 - Pupil List'!A295))</f>
        <v/>
      </c>
      <c r="C297" s="234" t="str">
        <f>IF(ISBLANK('Schedule 2 - Pupil List'!B295),"",('Schedule 2 - Pupil List'!B295))</f>
        <v/>
      </c>
      <c r="D297" s="61"/>
      <c r="E297" s="135"/>
      <c r="F297" s="136"/>
      <c r="G297" s="136"/>
      <c r="H297" s="136"/>
      <c r="I297" s="136"/>
      <c r="J297" s="136"/>
      <c r="K297" s="136"/>
      <c r="L297" s="137"/>
      <c r="M297" s="222" t="str">
        <f t="shared" si="4"/>
        <v/>
      </c>
      <c r="N297" s="207">
        <f>IF(M297&lt;&gt;"",0,IF(D297&gt;14,Cover!$E$25,D297/15*Cover!$E$25))</f>
        <v>0</v>
      </c>
      <c r="O297" s="129"/>
      <c r="P297" s="129"/>
    </row>
    <row r="298" spans="1:16" s="130" customFormat="1" ht="12.75" x14ac:dyDescent="0.2">
      <c r="A298" s="75">
        <v>290</v>
      </c>
      <c r="B298" s="234" t="str">
        <f>IF(ISBLANK('Schedule 2 - Pupil List'!A296),"",('Schedule 2 - Pupil List'!A296))</f>
        <v/>
      </c>
      <c r="C298" s="234" t="str">
        <f>IF(ISBLANK('Schedule 2 - Pupil List'!B296),"",('Schedule 2 - Pupil List'!B296))</f>
        <v/>
      </c>
      <c r="D298" s="61"/>
      <c r="E298" s="135"/>
      <c r="F298" s="136"/>
      <c r="G298" s="136"/>
      <c r="H298" s="136"/>
      <c r="I298" s="136"/>
      <c r="J298" s="136"/>
      <c r="K298" s="136"/>
      <c r="L298" s="137"/>
      <c r="M298" s="222" t="str">
        <f t="shared" si="4"/>
        <v/>
      </c>
      <c r="N298" s="207">
        <f>IF(M298&lt;&gt;"",0,IF(D298&gt;14,Cover!$E$25,D298/15*Cover!$E$25))</f>
        <v>0</v>
      </c>
      <c r="O298" s="129"/>
      <c r="P298" s="129"/>
    </row>
    <row r="299" spans="1:16" s="130" customFormat="1" ht="12.75" x14ac:dyDescent="0.2">
      <c r="A299" s="75">
        <v>291</v>
      </c>
      <c r="B299" s="234" t="str">
        <f>IF(ISBLANK('Schedule 2 - Pupil List'!A297),"",('Schedule 2 - Pupil List'!A297))</f>
        <v/>
      </c>
      <c r="C299" s="234" t="str">
        <f>IF(ISBLANK('Schedule 2 - Pupil List'!B297),"",('Schedule 2 - Pupil List'!B297))</f>
        <v/>
      </c>
      <c r="D299" s="61"/>
      <c r="E299" s="135"/>
      <c r="F299" s="136"/>
      <c r="G299" s="136"/>
      <c r="H299" s="136"/>
      <c r="I299" s="136"/>
      <c r="J299" s="136"/>
      <c r="K299" s="136"/>
      <c r="L299" s="137"/>
      <c r="M299" s="222" t="str">
        <f t="shared" si="4"/>
        <v/>
      </c>
      <c r="N299" s="207">
        <f>IF(M299&lt;&gt;"",0,IF(D299&gt;14,Cover!$E$25,D299/15*Cover!$E$25))</f>
        <v>0</v>
      </c>
      <c r="O299" s="129"/>
      <c r="P299" s="129"/>
    </row>
    <row r="300" spans="1:16" s="130" customFormat="1" ht="12.75" x14ac:dyDescent="0.2">
      <c r="A300" s="75">
        <v>292</v>
      </c>
      <c r="B300" s="234" t="str">
        <f>IF(ISBLANK('Schedule 2 - Pupil List'!A298),"",('Schedule 2 - Pupil List'!A298))</f>
        <v/>
      </c>
      <c r="C300" s="234" t="str">
        <f>IF(ISBLANK('Schedule 2 - Pupil List'!B298),"",('Schedule 2 - Pupil List'!B298))</f>
        <v/>
      </c>
      <c r="D300" s="61"/>
      <c r="E300" s="135"/>
      <c r="F300" s="136"/>
      <c r="G300" s="136"/>
      <c r="H300" s="136"/>
      <c r="I300" s="136"/>
      <c r="J300" s="136"/>
      <c r="K300" s="136"/>
      <c r="L300" s="137"/>
      <c r="M300" s="222" t="str">
        <f t="shared" si="4"/>
        <v/>
      </c>
      <c r="N300" s="207">
        <f>IF(M300&lt;&gt;"",0,IF(D300&gt;14,Cover!$E$25,D300/15*Cover!$E$25))</f>
        <v>0</v>
      </c>
      <c r="O300" s="129"/>
      <c r="P300" s="129"/>
    </row>
    <row r="301" spans="1:16" s="130" customFormat="1" ht="12.75" x14ac:dyDescent="0.2">
      <c r="A301" s="75">
        <v>293</v>
      </c>
      <c r="B301" s="234" t="str">
        <f>IF(ISBLANK('Schedule 2 - Pupil List'!A299),"",('Schedule 2 - Pupil List'!A299))</f>
        <v/>
      </c>
      <c r="C301" s="234" t="str">
        <f>IF(ISBLANK('Schedule 2 - Pupil List'!B299),"",('Schedule 2 - Pupil List'!B299))</f>
        <v/>
      </c>
      <c r="D301" s="61"/>
      <c r="E301" s="135"/>
      <c r="F301" s="136"/>
      <c r="G301" s="136"/>
      <c r="H301" s="136"/>
      <c r="I301" s="136"/>
      <c r="J301" s="136"/>
      <c r="K301" s="136"/>
      <c r="L301" s="137"/>
      <c r="M301" s="222" t="str">
        <f t="shared" si="4"/>
        <v/>
      </c>
      <c r="N301" s="207">
        <f>IF(M301&lt;&gt;"",0,IF(D301&gt;14,Cover!$E$25,D301/15*Cover!$E$25))</f>
        <v>0</v>
      </c>
      <c r="O301" s="129"/>
      <c r="P301" s="129"/>
    </row>
    <row r="302" spans="1:16" s="130" customFormat="1" ht="12.75" x14ac:dyDescent="0.2">
      <c r="A302" s="75">
        <v>294</v>
      </c>
      <c r="B302" s="234" t="str">
        <f>IF(ISBLANK('Schedule 2 - Pupil List'!A300),"",('Schedule 2 - Pupil List'!A300))</f>
        <v/>
      </c>
      <c r="C302" s="234" t="str">
        <f>IF(ISBLANK('Schedule 2 - Pupil List'!B300),"",('Schedule 2 - Pupil List'!B300))</f>
        <v/>
      </c>
      <c r="D302" s="61"/>
      <c r="E302" s="135"/>
      <c r="F302" s="136"/>
      <c r="G302" s="136"/>
      <c r="H302" s="136"/>
      <c r="I302" s="136"/>
      <c r="J302" s="136"/>
      <c r="K302" s="136"/>
      <c r="L302" s="137"/>
      <c r="M302" s="222" t="str">
        <f t="shared" si="4"/>
        <v/>
      </c>
      <c r="N302" s="207">
        <f>IF(M302&lt;&gt;"",0,IF(D302&gt;14,Cover!$E$25,D302/15*Cover!$E$25))</f>
        <v>0</v>
      </c>
      <c r="O302" s="129"/>
      <c r="P302" s="129"/>
    </row>
    <row r="303" spans="1:16" s="130" customFormat="1" ht="12.75" x14ac:dyDescent="0.2">
      <c r="A303" s="75">
        <v>295</v>
      </c>
      <c r="B303" s="234" t="str">
        <f>IF(ISBLANK('Schedule 2 - Pupil List'!A301),"",('Schedule 2 - Pupil List'!A301))</f>
        <v/>
      </c>
      <c r="C303" s="234" t="str">
        <f>IF(ISBLANK('Schedule 2 - Pupil List'!B301),"",('Schedule 2 - Pupil List'!B301))</f>
        <v/>
      </c>
      <c r="D303" s="61"/>
      <c r="E303" s="135"/>
      <c r="F303" s="136"/>
      <c r="G303" s="136"/>
      <c r="H303" s="136"/>
      <c r="I303" s="136"/>
      <c r="J303" s="136"/>
      <c r="K303" s="136"/>
      <c r="L303" s="137"/>
      <c r="M303" s="222" t="str">
        <f t="shared" si="4"/>
        <v/>
      </c>
      <c r="N303" s="207">
        <f>IF(M303&lt;&gt;"",0,IF(D303&gt;14,Cover!$E$25,D303/15*Cover!$E$25))</f>
        <v>0</v>
      </c>
      <c r="O303" s="129"/>
      <c r="P303" s="129"/>
    </row>
    <row r="304" spans="1:16" s="130" customFormat="1" ht="12.75" x14ac:dyDescent="0.2">
      <c r="A304" s="75">
        <v>296</v>
      </c>
      <c r="B304" s="234" t="str">
        <f>IF(ISBLANK('Schedule 2 - Pupil List'!A302),"",('Schedule 2 - Pupil List'!A302))</f>
        <v/>
      </c>
      <c r="C304" s="234" t="str">
        <f>IF(ISBLANK('Schedule 2 - Pupil List'!B302),"",('Schedule 2 - Pupil List'!B302))</f>
        <v/>
      </c>
      <c r="D304" s="61"/>
      <c r="E304" s="135"/>
      <c r="F304" s="136"/>
      <c r="G304" s="136"/>
      <c r="H304" s="136"/>
      <c r="I304" s="136"/>
      <c r="J304" s="136"/>
      <c r="K304" s="136"/>
      <c r="L304" s="137"/>
      <c r="M304" s="222" t="str">
        <f t="shared" si="4"/>
        <v/>
      </c>
      <c r="N304" s="207">
        <f>IF(M304&lt;&gt;"",0,IF(D304&gt;14,Cover!$E$25,D304/15*Cover!$E$25))</f>
        <v>0</v>
      </c>
      <c r="O304" s="129"/>
      <c r="P304" s="129"/>
    </row>
    <row r="305" spans="1:16" s="130" customFormat="1" ht="12.75" x14ac:dyDescent="0.2">
      <c r="A305" s="75">
        <v>297</v>
      </c>
      <c r="B305" s="234" t="str">
        <f>IF(ISBLANK('Schedule 2 - Pupil List'!A303),"",('Schedule 2 - Pupil List'!A303))</f>
        <v/>
      </c>
      <c r="C305" s="234" t="str">
        <f>IF(ISBLANK('Schedule 2 - Pupil List'!B303),"",('Schedule 2 - Pupil List'!B303))</f>
        <v/>
      </c>
      <c r="D305" s="61"/>
      <c r="E305" s="135"/>
      <c r="F305" s="136"/>
      <c r="G305" s="136"/>
      <c r="H305" s="136"/>
      <c r="I305" s="136"/>
      <c r="J305" s="136"/>
      <c r="K305" s="136"/>
      <c r="L305" s="137"/>
      <c r="M305" s="222" t="str">
        <f t="shared" si="4"/>
        <v/>
      </c>
      <c r="N305" s="207">
        <f>IF(M305&lt;&gt;"",0,IF(D305&gt;14,Cover!$E$25,D305/15*Cover!$E$25))</f>
        <v>0</v>
      </c>
      <c r="O305" s="129"/>
      <c r="P305" s="129"/>
    </row>
    <row r="306" spans="1:16" s="130" customFormat="1" ht="12.75" x14ac:dyDescent="0.2">
      <c r="A306" s="75">
        <v>298</v>
      </c>
      <c r="B306" s="234" t="str">
        <f>IF(ISBLANK('Schedule 2 - Pupil List'!A304),"",('Schedule 2 - Pupil List'!A304))</f>
        <v/>
      </c>
      <c r="C306" s="234" t="str">
        <f>IF(ISBLANK('Schedule 2 - Pupil List'!B304),"",('Schedule 2 - Pupil List'!B304))</f>
        <v/>
      </c>
      <c r="D306" s="61"/>
      <c r="E306" s="135"/>
      <c r="F306" s="136"/>
      <c r="G306" s="136"/>
      <c r="H306" s="136"/>
      <c r="I306" s="136"/>
      <c r="J306" s="136"/>
      <c r="K306" s="136"/>
      <c r="L306" s="137"/>
      <c r="M306" s="222" t="str">
        <f t="shared" si="4"/>
        <v/>
      </c>
      <c r="N306" s="207">
        <f>IF(M306&lt;&gt;"",0,IF(D306&gt;14,Cover!$E$25,D306/15*Cover!$E$25))</f>
        <v>0</v>
      </c>
      <c r="O306" s="129"/>
      <c r="P306" s="129"/>
    </row>
    <row r="307" spans="1:16" s="130" customFormat="1" ht="12.75" x14ac:dyDescent="0.2">
      <c r="A307" s="75">
        <v>299</v>
      </c>
      <c r="B307" s="234" t="str">
        <f>IF(ISBLANK('Schedule 2 - Pupil List'!A305),"",('Schedule 2 - Pupil List'!A305))</f>
        <v/>
      </c>
      <c r="C307" s="234" t="str">
        <f>IF(ISBLANK('Schedule 2 - Pupil List'!B305),"",('Schedule 2 - Pupil List'!B305))</f>
        <v/>
      </c>
      <c r="D307" s="61"/>
      <c r="E307" s="135"/>
      <c r="F307" s="136"/>
      <c r="G307" s="136"/>
      <c r="H307" s="136"/>
      <c r="I307" s="136"/>
      <c r="J307" s="136"/>
      <c r="K307" s="136"/>
      <c r="L307" s="137"/>
      <c r="M307" s="222" t="str">
        <f t="shared" si="4"/>
        <v/>
      </c>
      <c r="N307" s="207">
        <f>IF(M307&lt;&gt;"",0,IF(D307&gt;14,Cover!$E$25,D307/15*Cover!$E$25))</f>
        <v>0</v>
      </c>
      <c r="O307" s="129"/>
      <c r="P307" s="129"/>
    </row>
    <row r="308" spans="1:16" s="130" customFormat="1" ht="13.5" thickBot="1" x14ac:dyDescent="0.25">
      <c r="A308" s="75">
        <v>300</v>
      </c>
      <c r="B308" s="234" t="str">
        <f>IF(ISBLANK('Schedule 2 - Pupil List'!A306),"",('Schedule 2 - Pupil List'!A306))</f>
        <v/>
      </c>
      <c r="C308" s="234" t="str">
        <f>IF(ISBLANK('Schedule 2 - Pupil List'!B306),"",('Schedule 2 - Pupil List'!B306))</f>
        <v/>
      </c>
      <c r="D308" s="68"/>
      <c r="E308" s="138"/>
      <c r="F308" s="139"/>
      <c r="G308" s="139"/>
      <c r="H308" s="139"/>
      <c r="I308" s="139"/>
      <c r="J308" s="139"/>
      <c r="K308" s="139"/>
      <c r="L308" s="140"/>
      <c r="M308" s="222" t="str">
        <f t="shared" si="4"/>
        <v/>
      </c>
      <c r="N308" s="207">
        <f>IF(M308&lt;&gt;"",0,IF(D308&gt;14,Cover!$E$25,D308/15*Cover!$E$25))</f>
        <v>0</v>
      </c>
      <c r="O308" s="129"/>
      <c r="P308" s="129"/>
    </row>
    <row r="309" spans="1:16" s="130" customFormat="1" ht="13.5" thickTop="1" x14ac:dyDescent="0.2">
      <c r="A309" s="75">
        <v>301</v>
      </c>
      <c r="B309" s="234" t="str">
        <f>IF(ISBLANK('Schedule 2 - Pupil List'!A307),"",('Schedule 2 - Pupil List'!A307))</f>
        <v/>
      </c>
      <c r="C309" s="234" t="str">
        <f>IF(ISBLANK('Schedule 2 - Pupil List'!B307),"",('Schedule 2 - Pupil List'!B307))</f>
        <v/>
      </c>
      <c r="D309" s="61"/>
      <c r="E309" s="135"/>
      <c r="F309" s="136"/>
      <c r="G309" s="136"/>
      <c r="H309" s="136"/>
      <c r="I309" s="136"/>
      <c r="J309" s="136"/>
      <c r="K309" s="136"/>
      <c r="L309" s="137"/>
      <c r="M309" s="222" t="str">
        <f t="shared" si="4"/>
        <v/>
      </c>
      <c r="N309" s="207">
        <f>IF(M309&lt;&gt;"",0,IF(D309&gt;14,Cover!$E$25,D309/15*Cover!$E$25))</f>
        <v>0</v>
      </c>
      <c r="O309" s="129"/>
      <c r="P309" s="129"/>
    </row>
    <row r="310" spans="1:16" s="130" customFormat="1" ht="12.75" x14ac:dyDescent="0.2">
      <c r="A310" s="75">
        <v>302</v>
      </c>
      <c r="B310" s="234" t="str">
        <f>IF(ISBLANK('Schedule 2 - Pupil List'!A308),"",('Schedule 2 - Pupil List'!A308))</f>
        <v/>
      </c>
      <c r="C310" s="234" t="str">
        <f>IF(ISBLANK('Schedule 2 - Pupil List'!B308),"",('Schedule 2 - Pupil List'!B308))</f>
        <v/>
      </c>
      <c r="D310" s="61"/>
      <c r="E310" s="135"/>
      <c r="F310" s="136"/>
      <c r="G310" s="136"/>
      <c r="H310" s="136"/>
      <c r="I310" s="136"/>
      <c r="J310" s="136"/>
      <c r="K310" s="136"/>
      <c r="L310" s="137"/>
      <c r="M310" s="222" t="str">
        <f t="shared" si="4"/>
        <v/>
      </c>
      <c r="N310" s="207">
        <f>IF(M310&lt;&gt;"",0,IF(D310&gt;14,Cover!$E$25,D310/15*Cover!$E$25))</f>
        <v>0</v>
      </c>
      <c r="O310" s="129"/>
      <c r="P310" s="129"/>
    </row>
    <row r="311" spans="1:16" s="130" customFormat="1" ht="12.75" x14ac:dyDescent="0.2">
      <c r="A311" s="75">
        <v>303</v>
      </c>
      <c r="B311" s="234" t="str">
        <f>IF(ISBLANK('Schedule 2 - Pupil List'!A309),"",('Schedule 2 - Pupil List'!A309))</f>
        <v/>
      </c>
      <c r="C311" s="234" t="str">
        <f>IF(ISBLANK('Schedule 2 - Pupil List'!B309),"",('Schedule 2 - Pupil List'!B309))</f>
        <v/>
      </c>
      <c r="D311" s="61"/>
      <c r="E311" s="135"/>
      <c r="F311" s="136"/>
      <c r="G311" s="136"/>
      <c r="H311" s="136"/>
      <c r="I311" s="136"/>
      <c r="J311" s="136"/>
      <c r="K311" s="136"/>
      <c r="L311" s="137"/>
      <c r="M311" s="222" t="str">
        <f t="shared" si="4"/>
        <v/>
      </c>
      <c r="N311" s="207">
        <f>IF(M311&lt;&gt;"",0,IF(D311&gt;14,Cover!$E$25,D311/15*Cover!$E$25))</f>
        <v>0</v>
      </c>
      <c r="O311" s="129"/>
      <c r="P311" s="129"/>
    </row>
    <row r="312" spans="1:16" s="130" customFormat="1" ht="12.75" x14ac:dyDescent="0.2">
      <c r="A312" s="75">
        <v>304</v>
      </c>
      <c r="B312" s="234" t="str">
        <f>IF(ISBLANK('Schedule 2 - Pupil List'!A310),"",('Schedule 2 - Pupil List'!A310))</f>
        <v/>
      </c>
      <c r="C312" s="234" t="str">
        <f>IF(ISBLANK('Schedule 2 - Pupil List'!B310),"",('Schedule 2 - Pupil List'!B310))</f>
        <v/>
      </c>
      <c r="D312" s="61"/>
      <c r="E312" s="135"/>
      <c r="F312" s="136"/>
      <c r="G312" s="136"/>
      <c r="H312" s="136"/>
      <c r="I312" s="136"/>
      <c r="J312" s="136"/>
      <c r="K312" s="136"/>
      <c r="L312" s="137"/>
      <c r="M312" s="222" t="str">
        <f t="shared" si="4"/>
        <v/>
      </c>
      <c r="N312" s="207">
        <f>IF(M312&lt;&gt;"",0,IF(D312&gt;14,Cover!$E$25,D312/15*Cover!$E$25))</f>
        <v>0</v>
      </c>
      <c r="O312" s="129"/>
      <c r="P312" s="129"/>
    </row>
    <row r="313" spans="1:16" s="130" customFormat="1" ht="12.75" x14ac:dyDescent="0.2">
      <c r="A313" s="75">
        <v>305</v>
      </c>
      <c r="B313" s="234" t="str">
        <f>IF(ISBLANK('Schedule 2 - Pupil List'!A311),"",('Schedule 2 - Pupil List'!A311))</f>
        <v/>
      </c>
      <c r="C313" s="234" t="str">
        <f>IF(ISBLANK('Schedule 2 - Pupil List'!B311),"",('Schedule 2 - Pupil List'!B311))</f>
        <v/>
      </c>
      <c r="D313" s="61"/>
      <c r="E313" s="135"/>
      <c r="F313" s="136"/>
      <c r="G313" s="136"/>
      <c r="H313" s="136"/>
      <c r="I313" s="136"/>
      <c r="J313" s="136"/>
      <c r="K313" s="136"/>
      <c r="L313" s="137"/>
      <c r="M313" s="222" t="str">
        <f t="shared" si="4"/>
        <v/>
      </c>
      <c r="N313" s="207">
        <f>IF(M313&lt;&gt;"",0,IF(D313&gt;14,Cover!$E$25,D313/15*Cover!$E$25))</f>
        <v>0</v>
      </c>
      <c r="O313" s="129"/>
      <c r="P313" s="129"/>
    </row>
    <row r="314" spans="1:16" s="130" customFormat="1" ht="12.75" x14ac:dyDescent="0.2">
      <c r="A314" s="75">
        <v>306</v>
      </c>
      <c r="B314" s="234" t="str">
        <f>IF(ISBLANK('Schedule 2 - Pupil List'!A312),"",('Schedule 2 - Pupil List'!A312))</f>
        <v/>
      </c>
      <c r="C314" s="234" t="str">
        <f>IF(ISBLANK('Schedule 2 - Pupil List'!B312),"",('Schedule 2 - Pupil List'!B312))</f>
        <v/>
      </c>
      <c r="D314" s="61"/>
      <c r="E314" s="135"/>
      <c r="F314" s="136"/>
      <c r="G314" s="136"/>
      <c r="H314" s="136"/>
      <c r="I314" s="136"/>
      <c r="J314" s="136"/>
      <c r="K314" s="136"/>
      <c r="L314" s="137"/>
      <c r="M314" s="222" t="str">
        <f t="shared" si="4"/>
        <v/>
      </c>
      <c r="N314" s="207">
        <f>IF(M314&lt;&gt;"",0,IF(D314&gt;14,Cover!$E$25,D314/15*Cover!$E$25))</f>
        <v>0</v>
      </c>
      <c r="O314" s="129"/>
      <c r="P314" s="129"/>
    </row>
    <row r="315" spans="1:16" s="130" customFormat="1" ht="12.75" x14ac:dyDescent="0.2">
      <c r="A315" s="75">
        <v>307</v>
      </c>
      <c r="B315" s="234" t="str">
        <f>IF(ISBLANK('Schedule 2 - Pupil List'!A313),"",('Schedule 2 - Pupil List'!A313))</f>
        <v/>
      </c>
      <c r="C315" s="234" t="str">
        <f>IF(ISBLANK('Schedule 2 - Pupil List'!B313),"",('Schedule 2 - Pupil List'!B313))</f>
        <v/>
      </c>
      <c r="D315" s="61"/>
      <c r="E315" s="135"/>
      <c r="F315" s="136"/>
      <c r="G315" s="136"/>
      <c r="H315" s="136"/>
      <c r="I315" s="136"/>
      <c r="J315" s="136"/>
      <c r="K315" s="136"/>
      <c r="L315" s="137"/>
      <c r="M315" s="222" t="str">
        <f t="shared" si="4"/>
        <v/>
      </c>
      <c r="N315" s="207">
        <f>IF(M315&lt;&gt;"",0,IF(D315&gt;14,Cover!$E$25,D315/15*Cover!$E$25))</f>
        <v>0</v>
      </c>
      <c r="O315" s="129"/>
      <c r="P315" s="129"/>
    </row>
    <row r="316" spans="1:16" s="130" customFormat="1" ht="12.75" x14ac:dyDescent="0.2">
      <c r="A316" s="75">
        <v>308</v>
      </c>
      <c r="B316" s="234" t="str">
        <f>IF(ISBLANK('Schedule 2 - Pupil List'!A314),"",('Schedule 2 - Pupil List'!A314))</f>
        <v/>
      </c>
      <c r="C316" s="234" t="str">
        <f>IF(ISBLANK('Schedule 2 - Pupil List'!B314),"",('Schedule 2 - Pupil List'!B314))</f>
        <v/>
      </c>
      <c r="D316" s="61"/>
      <c r="E316" s="135"/>
      <c r="F316" s="136"/>
      <c r="G316" s="136"/>
      <c r="H316" s="136"/>
      <c r="I316" s="136"/>
      <c r="J316" s="136"/>
      <c r="K316" s="136"/>
      <c r="L316" s="137"/>
      <c r="M316" s="222" t="str">
        <f t="shared" si="4"/>
        <v/>
      </c>
      <c r="N316" s="207">
        <f>IF(M316&lt;&gt;"",0,IF(D316&gt;14,Cover!$E$25,D316/15*Cover!$E$25))</f>
        <v>0</v>
      </c>
      <c r="O316" s="129"/>
      <c r="P316" s="129"/>
    </row>
    <row r="317" spans="1:16" s="130" customFormat="1" ht="12.75" x14ac:dyDescent="0.2">
      <c r="A317" s="75">
        <v>309</v>
      </c>
      <c r="B317" s="234" t="str">
        <f>IF(ISBLANK('Schedule 2 - Pupil List'!A315),"",('Schedule 2 - Pupil List'!A315))</f>
        <v/>
      </c>
      <c r="C317" s="234" t="str">
        <f>IF(ISBLANK('Schedule 2 - Pupil List'!B315),"",('Schedule 2 - Pupil List'!B315))</f>
        <v/>
      </c>
      <c r="D317" s="61"/>
      <c r="E317" s="135"/>
      <c r="F317" s="136"/>
      <c r="G317" s="136"/>
      <c r="H317" s="136"/>
      <c r="I317" s="136"/>
      <c r="J317" s="136"/>
      <c r="K317" s="136"/>
      <c r="L317" s="137"/>
      <c r="M317" s="222" t="str">
        <f t="shared" si="4"/>
        <v/>
      </c>
      <c r="N317" s="207">
        <f>IF(M317&lt;&gt;"",0,IF(D317&gt;14,Cover!$E$25,D317/15*Cover!$E$25))</f>
        <v>0</v>
      </c>
      <c r="O317" s="129"/>
      <c r="P317" s="129"/>
    </row>
    <row r="318" spans="1:16" s="130" customFormat="1" ht="12.75" x14ac:dyDescent="0.2">
      <c r="A318" s="75">
        <v>310</v>
      </c>
      <c r="B318" s="234" t="str">
        <f>IF(ISBLANK('Schedule 2 - Pupil List'!A316),"",('Schedule 2 - Pupil List'!A316))</f>
        <v/>
      </c>
      <c r="C318" s="234" t="str">
        <f>IF(ISBLANK('Schedule 2 - Pupil List'!B316),"",('Schedule 2 - Pupil List'!B316))</f>
        <v/>
      </c>
      <c r="D318" s="61"/>
      <c r="E318" s="135"/>
      <c r="F318" s="136"/>
      <c r="G318" s="136"/>
      <c r="H318" s="136"/>
      <c r="I318" s="136"/>
      <c r="J318" s="136"/>
      <c r="K318" s="136"/>
      <c r="L318" s="137"/>
      <c r="M318" s="222" t="str">
        <f t="shared" si="4"/>
        <v/>
      </c>
      <c r="N318" s="207">
        <f>IF(M318&lt;&gt;"",0,IF(D318&gt;14,Cover!$E$25,D318/15*Cover!$E$25))</f>
        <v>0</v>
      </c>
      <c r="O318" s="129"/>
      <c r="P318" s="129"/>
    </row>
    <row r="319" spans="1:16" s="130" customFormat="1" ht="12.75" x14ac:dyDescent="0.2">
      <c r="A319" s="75">
        <v>311</v>
      </c>
      <c r="B319" s="234" t="str">
        <f>IF(ISBLANK('Schedule 2 - Pupil List'!A317),"",('Schedule 2 - Pupil List'!A317))</f>
        <v/>
      </c>
      <c r="C319" s="234" t="str">
        <f>IF(ISBLANK('Schedule 2 - Pupil List'!B317),"",('Schedule 2 - Pupil List'!B317))</f>
        <v/>
      </c>
      <c r="D319" s="61"/>
      <c r="E319" s="135"/>
      <c r="F319" s="136"/>
      <c r="G319" s="136"/>
      <c r="H319" s="136"/>
      <c r="I319" s="136"/>
      <c r="J319" s="136"/>
      <c r="K319" s="136"/>
      <c r="L319" s="137"/>
      <c r="M319" s="222" t="str">
        <f t="shared" si="4"/>
        <v/>
      </c>
      <c r="N319" s="207">
        <f>IF(M319&lt;&gt;"",0,IF(D319&gt;14,Cover!$E$25,D319/15*Cover!$E$25))</f>
        <v>0</v>
      </c>
      <c r="O319" s="129"/>
      <c r="P319" s="129"/>
    </row>
    <row r="320" spans="1:16" s="130" customFormat="1" ht="12.75" x14ac:dyDescent="0.2">
      <c r="A320" s="75">
        <v>312</v>
      </c>
      <c r="B320" s="234" t="str">
        <f>IF(ISBLANK('Schedule 2 - Pupil List'!A318),"",('Schedule 2 - Pupil List'!A318))</f>
        <v/>
      </c>
      <c r="C320" s="234" t="str">
        <f>IF(ISBLANK('Schedule 2 - Pupil List'!B318),"",('Schedule 2 - Pupil List'!B318))</f>
        <v/>
      </c>
      <c r="D320" s="61"/>
      <c r="E320" s="135"/>
      <c r="F320" s="136"/>
      <c r="G320" s="136"/>
      <c r="H320" s="136"/>
      <c r="I320" s="136"/>
      <c r="J320" s="136"/>
      <c r="K320" s="136"/>
      <c r="L320" s="137"/>
      <c r="M320" s="222" t="str">
        <f t="shared" si="4"/>
        <v/>
      </c>
      <c r="N320" s="207">
        <f>IF(M320&lt;&gt;"",0,IF(D320&gt;14,Cover!$E$25,D320/15*Cover!$E$25))</f>
        <v>0</v>
      </c>
      <c r="O320" s="129"/>
      <c r="P320" s="129"/>
    </row>
    <row r="321" spans="1:16" s="130" customFormat="1" ht="12.75" x14ac:dyDescent="0.2">
      <c r="A321" s="75">
        <v>313</v>
      </c>
      <c r="B321" s="234" t="str">
        <f>IF(ISBLANK('Schedule 2 - Pupil List'!A319),"",('Schedule 2 - Pupil List'!A319))</f>
        <v/>
      </c>
      <c r="C321" s="234" t="str">
        <f>IF(ISBLANK('Schedule 2 - Pupil List'!B319),"",('Schedule 2 - Pupil List'!B319))</f>
        <v/>
      </c>
      <c r="D321" s="61"/>
      <c r="E321" s="135"/>
      <c r="F321" s="136"/>
      <c r="G321" s="136"/>
      <c r="H321" s="136"/>
      <c r="I321" s="136"/>
      <c r="J321" s="136"/>
      <c r="K321" s="136"/>
      <c r="L321" s="137"/>
      <c r="M321" s="222" t="str">
        <f t="shared" si="4"/>
        <v/>
      </c>
      <c r="N321" s="207">
        <f>IF(M321&lt;&gt;"",0,IF(D321&gt;14,Cover!$E$25,D321/15*Cover!$E$25))</f>
        <v>0</v>
      </c>
      <c r="O321" s="129"/>
      <c r="P321" s="129"/>
    </row>
    <row r="322" spans="1:16" s="130" customFormat="1" ht="12.75" x14ac:dyDescent="0.2">
      <c r="A322" s="75">
        <v>314</v>
      </c>
      <c r="B322" s="234" t="str">
        <f>IF(ISBLANK('Schedule 2 - Pupil List'!A320),"",('Schedule 2 - Pupil List'!A320))</f>
        <v/>
      </c>
      <c r="C322" s="234" t="str">
        <f>IF(ISBLANK('Schedule 2 - Pupil List'!B320),"",('Schedule 2 - Pupil List'!B320))</f>
        <v/>
      </c>
      <c r="D322" s="61"/>
      <c r="E322" s="135"/>
      <c r="F322" s="136"/>
      <c r="G322" s="136"/>
      <c r="H322" s="136"/>
      <c r="I322" s="136"/>
      <c r="J322" s="136"/>
      <c r="K322" s="136"/>
      <c r="L322" s="137"/>
      <c r="M322" s="222" t="str">
        <f t="shared" si="4"/>
        <v/>
      </c>
      <c r="N322" s="207">
        <f>IF(M322&lt;&gt;"",0,IF(D322&gt;14,Cover!$E$25,D322/15*Cover!$E$25))</f>
        <v>0</v>
      </c>
      <c r="O322" s="129"/>
      <c r="P322" s="129"/>
    </row>
    <row r="323" spans="1:16" s="130" customFormat="1" ht="12.75" x14ac:dyDescent="0.2">
      <c r="A323" s="75">
        <v>315</v>
      </c>
      <c r="B323" s="234" t="str">
        <f>IF(ISBLANK('Schedule 2 - Pupil List'!A321),"",('Schedule 2 - Pupil List'!A321))</f>
        <v/>
      </c>
      <c r="C323" s="234" t="str">
        <f>IF(ISBLANK('Schedule 2 - Pupil List'!B321),"",('Schedule 2 - Pupil List'!B321))</f>
        <v/>
      </c>
      <c r="D323" s="61"/>
      <c r="E323" s="135"/>
      <c r="F323" s="136"/>
      <c r="G323" s="136"/>
      <c r="H323" s="136"/>
      <c r="I323" s="136"/>
      <c r="J323" s="136"/>
      <c r="K323" s="136"/>
      <c r="L323" s="137"/>
      <c r="M323" s="222" t="str">
        <f t="shared" si="4"/>
        <v/>
      </c>
      <c r="N323" s="207">
        <f>IF(M323&lt;&gt;"",0,IF(D323&gt;14,Cover!$E$25,D323/15*Cover!$E$25))</f>
        <v>0</v>
      </c>
      <c r="O323" s="129"/>
      <c r="P323" s="129"/>
    </row>
    <row r="324" spans="1:16" s="130" customFormat="1" ht="12.75" x14ac:dyDescent="0.2">
      <c r="A324" s="75">
        <v>316</v>
      </c>
      <c r="B324" s="234" t="str">
        <f>IF(ISBLANK('Schedule 2 - Pupil List'!A322),"",('Schedule 2 - Pupil List'!A322))</f>
        <v/>
      </c>
      <c r="C324" s="234" t="str">
        <f>IF(ISBLANK('Schedule 2 - Pupil List'!B322),"",('Schedule 2 - Pupil List'!B322))</f>
        <v/>
      </c>
      <c r="D324" s="61"/>
      <c r="E324" s="135"/>
      <c r="F324" s="136"/>
      <c r="G324" s="136"/>
      <c r="H324" s="136"/>
      <c r="I324" s="136"/>
      <c r="J324" s="136"/>
      <c r="K324" s="136"/>
      <c r="L324" s="137"/>
      <c r="M324" s="222" t="str">
        <f t="shared" si="4"/>
        <v/>
      </c>
      <c r="N324" s="207">
        <f>IF(M324&lt;&gt;"",0,IF(D324&gt;14,Cover!$E$25,D324/15*Cover!$E$25))</f>
        <v>0</v>
      </c>
      <c r="O324" s="129"/>
      <c r="P324" s="129"/>
    </row>
    <row r="325" spans="1:16" s="130" customFormat="1" ht="12.75" x14ac:dyDescent="0.2">
      <c r="A325" s="75">
        <v>317</v>
      </c>
      <c r="B325" s="234" t="str">
        <f>IF(ISBLANK('Schedule 2 - Pupil List'!A323),"",('Schedule 2 - Pupil List'!A323))</f>
        <v/>
      </c>
      <c r="C325" s="234" t="str">
        <f>IF(ISBLANK('Schedule 2 - Pupil List'!B323),"",('Schedule 2 - Pupil List'!B323))</f>
        <v/>
      </c>
      <c r="D325" s="61"/>
      <c r="E325" s="135"/>
      <c r="F325" s="136"/>
      <c r="G325" s="136"/>
      <c r="H325" s="136"/>
      <c r="I325" s="136"/>
      <c r="J325" s="136"/>
      <c r="K325" s="136"/>
      <c r="L325" s="137"/>
      <c r="M325" s="222" t="str">
        <f t="shared" si="4"/>
        <v/>
      </c>
      <c r="N325" s="207">
        <f>IF(M325&lt;&gt;"",0,IF(D325&gt;14,Cover!$E$25,D325/15*Cover!$E$25))</f>
        <v>0</v>
      </c>
      <c r="O325" s="129"/>
      <c r="P325" s="129"/>
    </row>
    <row r="326" spans="1:16" s="130" customFormat="1" ht="12.75" x14ac:dyDescent="0.2">
      <c r="A326" s="75">
        <v>318</v>
      </c>
      <c r="B326" s="234" t="str">
        <f>IF(ISBLANK('Schedule 2 - Pupil List'!A324),"",('Schedule 2 - Pupil List'!A324))</f>
        <v/>
      </c>
      <c r="C326" s="234" t="str">
        <f>IF(ISBLANK('Schedule 2 - Pupil List'!B324),"",('Schedule 2 - Pupil List'!B324))</f>
        <v/>
      </c>
      <c r="D326" s="61"/>
      <c r="E326" s="135"/>
      <c r="F326" s="136"/>
      <c r="G326" s="136"/>
      <c r="H326" s="136"/>
      <c r="I326" s="136"/>
      <c r="J326" s="136"/>
      <c r="K326" s="136"/>
      <c r="L326" s="137"/>
      <c r="M326" s="222" t="str">
        <f t="shared" si="4"/>
        <v/>
      </c>
      <c r="N326" s="207">
        <f>IF(M326&lt;&gt;"",0,IF(D326&gt;14,Cover!$E$25,D326/15*Cover!$E$25))</f>
        <v>0</v>
      </c>
      <c r="O326" s="129"/>
      <c r="P326" s="129"/>
    </row>
    <row r="327" spans="1:16" s="130" customFormat="1" ht="12.75" x14ac:dyDescent="0.2">
      <c r="A327" s="75">
        <v>319</v>
      </c>
      <c r="B327" s="234" t="str">
        <f>IF(ISBLANK('Schedule 2 - Pupil List'!A325),"",('Schedule 2 - Pupil List'!A325))</f>
        <v/>
      </c>
      <c r="C327" s="234" t="str">
        <f>IF(ISBLANK('Schedule 2 - Pupil List'!B325),"",('Schedule 2 - Pupil List'!B325))</f>
        <v/>
      </c>
      <c r="D327" s="61"/>
      <c r="E327" s="135"/>
      <c r="F327" s="136"/>
      <c r="G327" s="136"/>
      <c r="H327" s="136"/>
      <c r="I327" s="136"/>
      <c r="J327" s="136"/>
      <c r="K327" s="136"/>
      <c r="L327" s="137"/>
      <c r="M327" s="222" t="str">
        <f t="shared" si="4"/>
        <v/>
      </c>
      <c r="N327" s="207">
        <f>IF(M327&lt;&gt;"",0,IF(D327&gt;14,Cover!$E$25,D327/15*Cover!$E$25))</f>
        <v>0</v>
      </c>
      <c r="O327" s="129"/>
      <c r="P327" s="129"/>
    </row>
    <row r="328" spans="1:16" s="130" customFormat="1" ht="12.75" x14ac:dyDescent="0.2">
      <c r="A328" s="75">
        <v>320</v>
      </c>
      <c r="B328" s="234" t="str">
        <f>IF(ISBLANK('Schedule 2 - Pupil List'!A326),"",('Schedule 2 - Pupil List'!A326))</f>
        <v/>
      </c>
      <c r="C328" s="234" t="str">
        <f>IF(ISBLANK('Schedule 2 - Pupil List'!B326),"",('Schedule 2 - Pupil List'!B326))</f>
        <v/>
      </c>
      <c r="D328" s="61"/>
      <c r="E328" s="135"/>
      <c r="F328" s="136"/>
      <c r="G328" s="136"/>
      <c r="H328" s="136"/>
      <c r="I328" s="136"/>
      <c r="J328" s="136"/>
      <c r="K328" s="136"/>
      <c r="L328" s="137"/>
      <c r="M328" s="222" t="str">
        <f t="shared" si="4"/>
        <v/>
      </c>
      <c r="N328" s="207">
        <f>IF(M328&lt;&gt;"",0,IF(D328&gt;14,Cover!$E$25,D328/15*Cover!$E$25))</f>
        <v>0</v>
      </c>
      <c r="O328" s="129"/>
      <c r="P328" s="129"/>
    </row>
    <row r="329" spans="1:16" s="130" customFormat="1" ht="12.75" x14ac:dyDescent="0.2">
      <c r="A329" s="75">
        <v>321</v>
      </c>
      <c r="B329" s="234" t="str">
        <f>IF(ISBLANK('Schedule 2 - Pupil List'!A327),"",('Schedule 2 - Pupil List'!A327))</f>
        <v/>
      </c>
      <c r="C329" s="234" t="str">
        <f>IF(ISBLANK('Schedule 2 - Pupil List'!B327),"",('Schedule 2 - Pupil List'!B327))</f>
        <v/>
      </c>
      <c r="D329" s="61"/>
      <c r="E329" s="135"/>
      <c r="F329" s="136"/>
      <c r="G329" s="136"/>
      <c r="H329" s="136"/>
      <c r="I329" s="136"/>
      <c r="J329" s="136"/>
      <c r="K329" s="136"/>
      <c r="L329" s="137"/>
      <c r="M329" s="222" t="str">
        <f t="shared" si="4"/>
        <v/>
      </c>
      <c r="N329" s="207">
        <f>IF(M329&lt;&gt;"",0,IF(D329&gt;14,Cover!$E$25,D329/15*Cover!$E$25))</f>
        <v>0</v>
      </c>
      <c r="O329" s="129"/>
      <c r="P329" s="129"/>
    </row>
    <row r="330" spans="1:16" s="130" customFormat="1" ht="12.75" x14ac:dyDescent="0.2">
      <c r="A330" s="75">
        <v>322</v>
      </c>
      <c r="B330" s="234" t="str">
        <f>IF(ISBLANK('Schedule 2 - Pupil List'!A328),"",('Schedule 2 - Pupil List'!A328))</f>
        <v/>
      </c>
      <c r="C330" s="234" t="str">
        <f>IF(ISBLANK('Schedule 2 - Pupil List'!B328),"",('Schedule 2 - Pupil List'!B328))</f>
        <v/>
      </c>
      <c r="D330" s="61"/>
      <c r="E330" s="135"/>
      <c r="F330" s="136"/>
      <c r="G330" s="136"/>
      <c r="H330" s="136"/>
      <c r="I330" s="136"/>
      <c r="J330" s="136"/>
      <c r="K330" s="136"/>
      <c r="L330" s="137"/>
      <c r="M330" s="222" t="str">
        <f t="shared" ref="M330:M393" si="5">IF(COUNTIFS(B330:L330,"")=11, "", IF(B330="", "No Name ", "")&amp;IF(D330="", "No Days ", "")&amp;IF(COUNTIFS(E330:L330, "")=8, "No Courses", ""))</f>
        <v/>
      </c>
      <c r="N330" s="207">
        <f>IF(M330&lt;&gt;"",0,IF(D330&gt;14,Cover!$E$25,D330/15*Cover!$E$25))</f>
        <v>0</v>
      </c>
      <c r="O330" s="129"/>
      <c r="P330" s="129"/>
    </row>
    <row r="331" spans="1:16" s="130" customFormat="1" ht="12.75" x14ac:dyDescent="0.2">
      <c r="A331" s="75">
        <v>323</v>
      </c>
      <c r="B331" s="234" t="str">
        <f>IF(ISBLANK('Schedule 2 - Pupil List'!A329),"",('Schedule 2 - Pupil List'!A329))</f>
        <v/>
      </c>
      <c r="C331" s="234" t="str">
        <f>IF(ISBLANK('Schedule 2 - Pupil List'!B329),"",('Schedule 2 - Pupil List'!B329))</f>
        <v/>
      </c>
      <c r="D331" s="61"/>
      <c r="E331" s="135"/>
      <c r="F331" s="136"/>
      <c r="G331" s="136"/>
      <c r="H331" s="136"/>
      <c r="I331" s="136"/>
      <c r="J331" s="136"/>
      <c r="K331" s="136"/>
      <c r="L331" s="137"/>
      <c r="M331" s="222" t="str">
        <f t="shared" si="5"/>
        <v/>
      </c>
      <c r="N331" s="207">
        <f>IF(M331&lt;&gt;"",0,IF(D331&gt;14,Cover!$E$25,D331/15*Cover!$E$25))</f>
        <v>0</v>
      </c>
      <c r="O331" s="129"/>
      <c r="P331" s="129"/>
    </row>
    <row r="332" spans="1:16" s="130" customFormat="1" ht="12.75" x14ac:dyDescent="0.2">
      <c r="A332" s="75">
        <v>324</v>
      </c>
      <c r="B332" s="234" t="str">
        <f>IF(ISBLANK('Schedule 2 - Pupil List'!A330),"",('Schedule 2 - Pupil List'!A330))</f>
        <v/>
      </c>
      <c r="C332" s="234" t="str">
        <f>IF(ISBLANK('Schedule 2 - Pupil List'!B330),"",('Schedule 2 - Pupil List'!B330))</f>
        <v/>
      </c>
      <c r="D332" s="61"/>
      <c r="E332" s="135"/>
      <c r="F332" s="136"/>
      <c r="G332" s="136"/>
      <c r="H332" s="136"/>
      <c r="I332" s="136"/>
      <c r="J332" s="136"/>
      <c r="K332" s="136"/>
      <c r="L332" s="137"/>
      <c r="M332" s="222" t="str">
        <f t="shared" si="5"/>
        <v/>
      </c>
      <c r="N332" s="207">
        <f>IF(M332&lt;&gt;"",0,IF(D332&gt;14,Cover!$E$25,D332/15*Cover!$E$25))</f>
        <v>0</v>
      </c>
      <c r="O332" s="129"/>
      <c r="P332" s="129"/>
    </row>
    <row r="333" spans="1:16" s="130" customFormat="1" ht="12.75" x14ac:dyDescent="0.2">
      <c r="A333" s="75">
        <v>325</v>
      </c>
      <c r="B333" s="234" t="str">
        <f>IF(ISBLANK('Schedule 2 - Pupil List'!A331),"",('Schedule 2 - Pupil List'!A331))</f>
        <v/>
      </c>
      <c r="C333" s="234" t="str">
        <f>IF(ISBLANK('Schedule 2 - Pupil List'!B331),"",('Schedule 2 - Pupil List'!B331))</f>
        <v/>
      </c>
      <c r="D333" s="61"/>
      <c r="E333" s="135"/>
      <c r="F333" s="136"/>
      <c r="G333" s="136"/>
      <c r="H333" s="136"/>
      <c r="I333" s="136"/>
      <c r="J333" s="136"/>
      <c r="K333" s="136"/>
      <c r="L333" s="137"/>
      <c r="M333" s="222" t="str">
        <f t="shared" si="5"/>
        <v/>
      </c>
      <c r="N333" s="207">
        <f>IF(M333&lt;&gt;"",0,IF(D333&gt;14,Cover!$E$25,D333/15*Cover!$E$25))</f>
        <v>0</v>
      </c>
      <c r="O333" s="129"/>
      <c r="P333" s="129"/>
    </row>
    <row r="334" spans="1:16" s="130" customFormat="1" ht="12.75" x14ac:dyDescent="0.2">
      <c r="A334" s="75">
        <v>326</v>
      </c>
      <c r="B334" s="234" t="str">
        <f>IF(ISBLANK('Schedule 2 - Pupil List'!A332),"",('Schedule 2 - Pupil List'!A332))</f>
        <v/>
      </c>
      <c r="C334" s="234" t="str">
        <f>IF(ISBLANK('Schedule 2 - Pupil List'!B332),"",('Schedule 2 - Pupil List'!B332))</f>
        <v/>
      </c>
      <c r="D334" s="61"/>
      <c r="E334" s="135"/>
      <c r="F334" s="136"/>
      <c r="G334" s="136"/>
      <c r="H334" s="136"/>
      <c r="I334" s="136"/>
      <c r="J334" s="136"/>
      <c r="K334" s="136"/>
      <c r="L334" s="137"/>
      <c r="M334" s="222" t="str">
        <f t="shared" si="5"/>
        <v/>
      </c>
      <c r="N334" s="207">
        <f>IF(M334&lt;&gt;"",0,IF(D334&gt;14,Cover!$E$25,D334/15*Cover!$E$25))</f>
        <v>0</v>
      </c>
      <c r="O334" s="129"/>
      <c r="P334" s="129"/>
    </row>
    <row r="335" spans="1:16" s="130" customFormat="1" ht="12.75" x14ac:dyDescent="0.2">
      <c r="A335" s="75">
        <v>327</v>
      </c>
      <c r="B335" s="234" t="str">
        <f>IF(ISBLANK('Schedule 2 - Pupil List'!A333),"",('Schedule 2 - Pupil List'!A333))</f>
        <v/>
      </c>
      <c r="C335" s="234" t="str">
        <f>IF(ISBLANK('Schedule 2 - Pupil List'!B333),"",('Schedule 2 - Pupil List'!B333))</f>
        <v/>
      </c>
      <c r="D335" s="61"/>
      <c r="E335" s="135"/>
      <c r="F335" s="136"/>
      <c r="G335" s="136"/>
      <c r="H335" s="136"/>
      <c r="I335" s="136"/>
      <c r="J335" s="136"/>
      <c r="K335" s="136"/>
      <c r="L335" s="137"/>
      <c r="M335" s="222" t="str">
        <f t="shared" si="5"/>
        <v/>
      </c>
      <c r="N335" s="207">
        <f>IF(M335&lt;&gt;"",0,IF(D335&gt;14,Cover!$E$25,D335/15*Cover!$E$25))</f>
        <v>0</v>
      </c>
      <c r="O335" s="129"/>
      <c r="P335" s="129"/>
    </row>
    <row r="336" spans="1:16" s="130" customFormat="1" ht="12.75" x14ac:dyDescent="0.2">
      <c r="A336" s="75">
        <v>328</v>
      </c>
      <c r="B336" s="234" t="str">
        <f>IF(ISBLANK('Schedule 2 - Pupil List'!A334),"",('Schedule 2 - Pupil List'!A334))</f>
        <v/>
      </c>
      <c r="C336" s="234" t="str">
        <f>IF(ISBLANK('Schedule 2 - Pupil List'!B334),"",('Schedule 2 - Pupil List'!B334))</f>
        <v/>
      </c>
      <c r="D336" s="61"/>
      <c r="E336" s="135"/>
      <c r="F336" s="136"/>
      <c r="G336" s="136"/>
      <c r="H336" s="136"/>
      <c r="I336" s="136"/>
      <c r="J336" s="136"/>
      <c r="K336" s="136"/>
      <c r="L336" s="137"/>
      <c r="M336" s="222" t="str">
        <f t="shared" si="5"/>
        <v/>
      </c>
      <c r="N336" s="207">
        <f>IF(M336&lt;&gt;"",0,IF(D336&gt;14,Cover!$E$25,D336/15*Cover!$E$25))</f>
        <v>0</v>
      </c>
      <c r="O336" s="129"/>
      <c r="P336" s="129"/>
    </row>
    <row r="337" spans="1:16" s="130" customFormat="1" ht="12.75" x14ac:dyDescent="0.2">
      <c r="A337" s="75">
        <v>329</v>
      </c>
      <c r="B337" s="234" t="str">
        <f>IF(ISBLANK('Schedule 2 - Pupil List'!A335),"",('Schedule 2 - Pupil List'!A335))</f>
        <v/>
      </c>
      <c r="C337" s="234" t="str">
        <f>IF(ISBLANK('Schedule 2 - Pupil List'!B335),"",('Schedule 2 - Pupil List'!B335))</f>
        <v/>
      </c>
      <c r="D337" s="61"/>
      <c r="E337" s="135"/>
      <c r="F337" s="136"/>
      <c r="G337" s="136"/>
      <c r="H337" s="136"/>
      <c r="I337" s="136"/>
      <c r="J337" s="136"/>
      <c r="K337" s="136"/>
      <c r="L337" s="137"/>
      <c r="M337" s="222" t="str">
        <f t="shared" si="5"/>
        <v/>
      </c>
      <c r="N337" s="207">
        <f>IF(M337&lt;&gt;"",0,IF(D337&gt;14,Cover!$E$25,D337/15*Cover!$E$25))</f>
        <v>0</v>
      </c>
      <c r="O337" s="129"/>
      <c r="P337" s="129"/>
    </row>
    <row r="338" spans="1:16" s="130" customFormat="1" ht="12.75" x14ac:dyDescent="0.2">
      <c r="A338" s="75">
        <v>330</v>
      </c>
      <c r="B338" s="234" t="str">
        <f>IF(ISBLANK('Schedule 2 - Pupil List'!A336),"",('Schedule 2 - Pupil List'!A336))</f>
        <v/>
      </c>
      <c r="C338" s="234" t="str">
        <f>IF(ISBLANK('Schedule 2 - Pupil List'!B336),"",('Schedule 2 - Pupil List'!B336))</f>
        <v/>
      </c>
      <c r="D338" s="61"/>
      <c r="E338" s="135"/>
      <c r="F338" s="136"/>
      <c r="G338" s="136"/>
      <c r="H338" s="136"/>
      <c r="I338" s="136"/>
      <c r="J338" s="136"/>
      <c r="K338" s="136"/>
      <c r="L338" s="137"/>
      <c r="M338" s="222" t="str">
        <f t="shared" si="5"/>
        <v/>
      </c>
      <c r="N338" s="207">
        <f>IF(M338&lt;&gt;"",0,IF(D338&gt;14,Cover!$E$25,D338/15*Cover!$E$25))</f>
        <v>0</v>
      </c>
      <c r="O338" s="129"/>
      <c r="P338" s="129"/>
    </row>
    <row r="339" spans="1:16" s="130" customFormat="1" ht="12.75" x14ac:dyDescent="0.2">
      <c r="A339" s="75">
        <v>331</v>
      </c>
      <c r="B339" s="234" t="str">
        <f>IF(ISBLANK('Schedule 2 - Pupil List'!A337),"",('Schedule 2 - Pupil List'!A337))</f>
        <v/>
      </c>
      <c r="C339" s="234" t="str">
        <f>IF(ISBLANK('Schedule 2 - Pupil List'!B337),"",('Schedule 2 - Pupil List'!B337))</f>
        <v/>
      </c>
      <c r="D339" s="61"/>
      <c r="E339" s="135"/>
      <c r="F339" s="136"/>
      <c r="G339" s="136"/>
      <c r="H339" s="136"/>
      <c r="I339" s="136"/>
      <c r="J339" s="136"/>
      <c r="K339" s="136"/>
      <c r="L339" s="137"/>
      <c r="M339" s="222" t="str">
        <f t="shared" si="5"/>
        <v/>
      </c>
      <c r="N339" s="207">
        <f>IF(M339&lt;&gt;"",0,IF(D339&gt;14,Cover!$E$25,D339/15*Cover!$E$25))</f>
        <v>0</v>
      </c>
      <c r="O339" s="129"/>
      <c r="P339" s="129"/>
    </row>
    <row r="340" spans="1:16" s="130" customFormat="1" ht="12.75" x14ac:dyDescent="0.2">
      <c r="A340" s="75">
        <v>332</v>
      </c>
      <c r="B340" s="234" t="str">
        <f>IF(ISBLANK('Schedule 2 - Pupil List'!A338),"",('Schedule 2 - Pupil List'!A338))</f>
        <v/>
      </c>
      <c r="C340" s="234" t="str">
        <f>IF(ISBLANK('Schedule 2 - Pupil List'!B338),"",('Schedule 2 - Pupil List'!B338))</f>
        <v/>
      </c>
      <c r="D340" s="61"/>
      <c r="E340" s="135"/>
      <c r="F340" s="136"/>
      <c r="G340" s="136"/>
      <c r="H340" s="136"/>
      <c r="I340" s="136"/>
      <c r="J340" s="136"/>
      <c r="K340" s="136"/>
      <c r="L340" s="137"/>
      <c r="M340" s="222" t="str">
        <f t="shared" si="5"/>
        <v/>
      </c>
      <c r="N340" s="207">
        <f>IF(M340&lt;&gt;"",0,IF(D340&gt;14,Cover!$E$25,D340/15*Cover!$E$25))</f>
        <v>0</v>
      </c>
      <c r="O340" s="129"/>
      <c r="P340" s="129"/>
    </row>
    <row r="341" spans="1:16" s="130" customFormat="1" ht="12.75" x14ac:dyDescent="0.2">
      <c r="A341" s="75">
        <v>333</v>
      </c>
      <c r="B341" s="234" t="str">
        <f>IF(ISBLANK('Schedule 2 - Pupil List'!A339),"",('Schedule 2 - Pupil List'!A339))</f>
        <v/>
      </c>
      <c r="C341" s="234" t="str">
        <f>IF(ISBLANK('Schedule 2 - Pupil List'!B339),"",('Schedule 2 - Pupil List'!B339))</f>
        <v/>
      </c>
      <c r="D341" s="61"/>
      <c r="E341" s="135"/>
      <c r="F341" s="136"/>
      <c r="G341" s="136"/>
      <c r="H341" s="136"/>
      <c r="I341" s="136"/>
      <c r="J341" s="136"/>
      <c r="K341" s="136"/>
      <c r="L341" s="137"/>
      <c r="M341" s="222" t="str">
        <f t="shared" si="5"/>
        <v/>
      </c>
      <c r="N341" s="207">
        <f>IF(M341&lt;&gt;"",0,IF(D341&gt;14,Cover!$E$25,D341/15*Cover!$E$25))</f>
        <v>0</v>
      </c>
      <c r="O341" s="129"/>
      <c r="P341" s="129"/>
    </row>
    <row r="342" spans="1:16" s="130" customFormat="1" ht="12.75" x14ac:dyDescent="0.2">
      <c r="A342" s="75">
        <v>334</v>
      </c>
      <c r="B342" s="234" t="str">
        <f>IF(ISBLANK('Schedule 2 - Pupil List'!A340),"",('Schedule 2 - Pupil List'!A340))</f>
        <v/>
      </c>
      <c r="C342" s="234" t="str">
        <f>IF(ISBLANK('Schedule 2 - Pupil List'!B340),"",('Schedule 2 - Pupil List'!B340))</f>
        <v/>
      </c>
      <c r="D342" s="61"/>
      <c r="E342" s="135"/>
      <c r="F342" s="136"/>
      <c r="G342" s="136"/>
      <c r="H342" s="136"/>
      <c r="I342" s="136"/>
      <c r="J342" s="136"/>
      <c r="K342" s="136"/>
      <c r="L342" s="137"/>
      <c r="M342" s="222" t="str">
        <f t="shared" si="5"/>
        <v/>
      </c>
      <c r="N342" s="207">
        <f>IF(M342&lt;&gt;"",0,IF(D342&gt;14,Cover!$E$25,D342/15*Cover!$E$25))</f>
        <v>0</v>
      </c>
      <c r="O342" s="129"/>
      <c r="P342" s="129"/>
    </row>
    <row r="343" spans="1:16" s="130" customFormat="1" ht="12.75" x14ac:dyDescent="0.2">
      <c r="A343" s="75">
        <v>335</v>
      </c>
      <c r="B343" s="234" t="str">
        <f>IF(ISBLANK('Schedule 2 - Pupil List'!A341),"",('Schedule 2 - Pupil List'!A341))</f>
        <v/>
      </c>
      <c r="C343" s="234" t="str">
        <f>IF(ISBLANK('Schedule 2 - Pupil List'!B341),"",('Schedule 2 - Pupil List'!B341))</f>
        <v/>
      </c>
      <c r="D343" s="61"/>
      <c r="E343" s="135"/>
      <c r="F343" s="136"/>
      <c r="G343" s="136"/>
      <c r="H343" s="136"/>
      <c r="I343" s="136"/>
      <c r="J343" s="136"/>
      <c r="K343" s="136"/>
      <c r="L343" s="137"/>
      <c r="M343" s="222" t="str">
        <f t="shared" si="5"/>
        <v/>
      </c>
      <c r="N343" s="207">
        <f>IF(M343&lt;&gt;"",0,IF(D343&gt;14,Cover!$E$25,D343/15*Cover!$E$25))</f>
        <v>0</v>
      </c>
      <c r="O343" s="129"/>
      <c r="P343" s="129"/>
    </row>
    <row r="344" spans="1:16" s="130" customFormat="1" ht="12.75" x14ac:dyDescent="0.2">
      <c r="A344" s="75">
        <v>336</v>
      </c>
      <c r="B344" s="234" t="str">
        <f>IF(ISBLANK('Schedule 2 - Pupil List'!A342),"",('Schedule 2 - Pupil List'!A342))</f>
        <v/>
      </c>
      <c r="C344" s="234" t="str">
        <f>IF(ISBLANK('Schedule 2 - Pupil List'!B342),"",('Schedule 2 - Pupil List'!B342))</f>
        <v/>
      </c>
      <c r="D344" s="61"/>
      <c r="E344" s="135"/>
      <c r="F344" s="136"/>
      <c r="G344" s="136"/>
      <c r="H344" s="136"/>
      <c r="I344" s="136"/>
      <c r="J344" s="136"/>
      <c r="K344" s="136"/>
      <c r="L344" s="137"/>
      <c r="M344" s="222" t="str">
        <f t="shared" si="5"/>
        <v/>
      </c>
      <c r="N344" s="207">
        <f>IF(M344&lt;&gt;"",0,IF(D344&gt;14,Cover!$E$25,D344/15*Cover!$E$25))</f>
        <v>0</v>
      </c>
      <c r="O344" s="129"/>
      <c r="P344" s="129"/>
    </row>
    <row r="345" spans="1:16" s="130" customFormat="1" ht="12.75" x14ac:dyDescent="0.2">
      <c r="A345" s="75">
        <v>337</v>
      </c>
      <c r="B345" s="234" t="str">
        <f>IF(ISBLANK('Schedule 2 - Pupil List'!A343),"",('Schedule 2 - Pupil List'!A343))</f>
        <v/>
      </c>
      <c r="C345" s="234" t="str">
        <f>IF(ISBLANK('Schedule 2 - Pupil List'!B343),"",('Schedule 2 - Pupil List'!B343))</f>
        <v/>
      </c>
      <c r="D345" s="61"/>
      <c r="E345" s="135"/>
      <c r="F345" s="136"/>
      <c r="G345" s="136"/>
      <c r="H345" s="136"/>
      <c r="I345" s="136"/>
      <c r="J345" s="136"/>
      <c r="K345" s="136"/>
      <c r="L345" s="137"/>
      <c r="M345" s="222" t="str">
        <f t="shared" si="5"/>
        <v/>
      </c>
      <c r="N345" s="207">
        <f>IF(M345&lt;&gt;"",0,IF(D345&gt;14,Cover!$E$25,D345/15*Cover!$E$25))</f>
        <v>0</v>
      </c>
      <c r="O345" s="129"/>
      <c r="P345" s="129"/>
    </row>
    <row r="346" spans="1:16" s="130" customFormat="1" ht="12.75" x14ac:dyDescent="0.2">
      <c r="A346" s="75">
        <v>338</v>
      </c>
      <c r="B346" s="234" t="str">
        <f>IF(ISBLANK('Schedule 2 - Pupil List'!A344),"",('Schedule 2 - Pupil List'!A344))</f>
        <v/>
      </c>
      <c r="C346" s="234" t="str">
        <f>IF(ISBLANK('Schedule 2 - Pupil List'!B344),"",('Schedule 2 - Pupil List'!B344))</f>
        <v/>
      </c>
      <c r="D346" s="61"/>
      <c r="E346" s="135"/>
      <c r="F346" s="136"/>
      <c r="G346" s="136"/>
      <c r="H346" s="136"/>
      <c r="I346" s="136"/>
      <c r="J346" s="136"/>
      <c r="K346" s="136"/>
      <c r="L346" s="137"/>
      <c r="M346" s="222" t="str">
        <f t="shared" si="5"/>
        <v/>
      </c>
      <c r="N346" s="207">
        <f>IF(M346&lt;&gt;"",0,IF(D346&gt;14,Cover!$E$25,D346/15*Cover!$E$25))</f>
        <v>0</v>
      </c>
      <c r="O346" s="129"/>
      <c r="P346" s="129"/>
    </row>
    <row r="347" spans="1:16" s="130" customFormat="1" ht="12.75" x14ac:dyDescent="0.2">
      <c r="A347" s="75">
        <v>339</v>
      </c>
      <c r="B347" s="234" t="str">
        <f>IF(ISBLANK('Schedule 2 - Pupil List'!A345),"",('Schedule 2 - Pupil List'!A345))</f>
        <v/>
      </c>
      <c r="C347" s="234" t="str">
        <f>IF(ISBLANK('Schedule 2 - Pupil List'!B345),"",('Schedule 2 - Pupil List'!B345))</f>
        <v/>
      </c>
      <c r="D347" s="61"/>
      <c r="E347" s="135"/>
      <c r="F347" s="136"/>
      <c r="G347" s="136"/>
      <c r="H347" s="136"/>
      <c r="I347" s="136"/>
      <c r="J347" s="136"/>
      <c r="K347" s="136"/>
      <c r="L347" s="137"/>
      <c r="M347" s="222" t="str">
        <f t="shared" si="5"/>
        <v/>
      </c>
      <c r="N347" s="207">
        <f>IF(M347&lt;&gt;"",0,IF(D347&gt;14,Cover!$E$25,D347/15*Cover!$E$25))</f>
        <v>0</v>
      </c>
      <c r="O347" s="129"/>
      <c r="P347" s="129"/>
    </row>
    <row r="348" spans="1:16" s="130" customFormat="1" ht="12.75" x14ac:dyDescent="0.2">
      <c r="A348" s="75">
        <v>340</v>
      </c>
      <c r="B348" s="234" t="str">
        <f>IF(ISBLANK('Schedule 2 - Pupil List'!A346),"",('Schedule 2 - Pupil List'!A346))</f>
        <v/>
      </c>
      <c r="C348" s="234" t="str">
        <f>IF(ISBLANK('Schedule 2 - Pupil List'!B346),"",('Schedule 2 - Pupil List'!B346))</f>
        <v/>
      </c>
      <c r="D348" s="61"/>
      <c r="E348" s="135"/>
      <c r="F348" s="136"/>
      <c r="G348" s="136"/>
      <c r="H348" s="136"/>
      <c r="I348" s="136"/>
      <c r="J348" s="136"/>
      <c r="K348" s="136"/>
      <c r="L348" s="137"/>
      <c r="M348" s="222" t="str">
        <f t="shared" si="5"/>
        <v/>
      </c>
      <c r="N348" s="207">
        <f>IF(M348&lt;&gt;"",0,IF(D348&gt;14,Cover!$E$25,D348/15*Cover!$E$25))</f>
        <v>0</v>
      </c>
      <c r="O348" s="129"/>
      <c r="P348" s="129"/>
    </row>
    <row r="349" spans="1:16" s="130" customFormat="1" ht="12.75" x14ac:dyDescent="0.2">
      <c r="A349" s="75">
        <v>341</v>
      </c>
      <c r="B349" s="234" t="str">
        <f>IF(ISBLANK('Schedule 2 - Pupil List'!A347),"",('Schedule 2 - Pupil List'!A347))</f>
        <v/>
      </c>
      <c r="C349" s="234" t="str">
        <f>IF(ISBLANK('Schedule 2 - Pupil List'!B347),"",('Schedule 2 - Pupil List'!B347))</f>
        <v/>
      </c>
      <c r="D349" s="61"/>
      <c r="E349" s="135"/>
      <c r="F349" s="136"/>
      <c r="G349" s="136"/>
      <c r="H349" s="136"/>
      <c r="I349" s="136"/>
      <c r="J349" s="136"/>
      <c r="K349" s="136"/>
      <c r="L349" s="137"/>
      <c r="M349" s="222" t="str">
        <f t="shared" si="5"/>
        <v/>
      </c>
      <c r="N349" s="207">
        <f>IF(M349&lt;&gt;"",0,IF(D349&gt;14,Cover!$E$25,D349/15*Cover!$E$25))</f>
        <v>0</v>
      </c>
      <c r="O349" s="129"/>
      <c r="P349" s="129"/>
    </row>
    <row r="350" spans="1:16" s="130" customFormat="1" ht="12.75" x14ac:dyDescent="0.2">
      <c r="A350" s="75">
        <v>342</v>
      </c>
      <c r="B350" s="234" t="str">
        <f>IF(ISBLANK('Schedule 2 - Pupil List'!A348),"",('Schedule 2 - Pupil List'!A348))</f>
        <v/>
      </c>
      <c r="C350" s="234" t="str">
        <f>IF(ISBLANK('Schedule 2 - Pupil List'!B348),"",('Schedule 2 - Pupil List'!B348))</f>
        <v/>
      </c>
      <c r="D350" s="61"/>
      <c r="E350" s="135"/>
      <c r="F350" s="136"/>
      <c r="G350" s="136"/>
      <c r="H350" s="136"/>
      <c r="I350" s="136"/>
      <c r="J350" s="136"/>
      <c r="K350" s="136"/>
      <c r="L350" s="137"/>
      <c r="M350" s="222" t="str">
        <f t="shared" si="5"/>
        <v/>
      </c>
      <c r="N350" s="207">
        <f>IF(M350&lt;&gt;"",0,IF(D350&gt;14,Cover!$E$25,D350/15*Cover!$E$25))</f>
        <v>0</v>
      </c>
      <c r="O350" s="129"/>
      <c r="P350" s="129"/>
    </row>
    <row r="351" spans="1:16" s="130" customFormat="1" ht="12.75" x14ac:dyDescent="0.2">
      <c r="A351" s="75">
        <v>343</v>
      </c>
      <c r="B351" s="234" t="str">
        <f>IF(ISBLANK('Schedule 2 - Pupil List'!A349),"",('Schedule 2 - Pupil List'!A349))</f>
        <v/>
      </c>
      <c r="C351" s="234" t="str">
        <f>IF(ISBLANK('Schedule 2 - Pupil List'!B349),"",('Schedule 2 - Pupil List'!B349))</f>
        <v/>
      </c>
      <c r="D351" s="61"/>
      <c r="E351" s="135"/>
      <c r="F351" s="136"/>
      <c r="G351" s="136"/>
      <c r="H351" s="136"/>
      <c r="I351" s="136"/>
      <c r="J351" s="136"/>
      <c r="K351" s="136"/>
      <c r="L351" s="137"/>
      <c r="M351" s="222" t="str">
        <f t="shared" si="5"/>
        <v/>
      </c>
      <c r="N351" s="207">
        <f>IF(M351&lt;&gt;"",0,IF(D351&gt;14,Cover!$E$25,D351/15*Cover!$E$25))</f>
        <v>0</v>
      </c>
      <c r="O351" s="129"/>
      <c r="P351" s="129"/>
    </row>
    <row r="352" spans="1:16" s="130" customFormat="1" ht="12.75" x14ac:dyDescent="0.2">
      <c r="A352" s="75">
        <v>344</v>
      </c>
      <c r="B352" s="234" t="str">
        <f>IF(ISBLANK('Schedule 2 - Pupil List'!A350),"",('Schedule 2 - Pupil List'!A350))</f>
        <v/>
      </c>
      <c r="C352" s="234" t="str">
        <f>IF(ISBLANK('Schedule 2 - Pupil List'!B350),"",('Schedule 2 - Pupil List'!B350))</f>
        <v/>
      </c>
      <c r="D352" s="61"/>
      <c r="E352" s="135"/>
      <c r="F352" s="136"/>
      <c r="G352" s="136"/>
      <c r="H352" s="136"/>
      <c r="I352" s="136"/>
      <c r="J352" s="136"/>
      <c r="K352" s="136"/>
      <c r="L352" s="137"/>
      <c r="M352" s="222" t="str">
        <f t="shared" si="5"/>
        <v/>
      </c>
      <c r="N352" s="207">
        <f>IF(M352&lt;&gt;"",0,IF(D352&gt;14,Cover!$E$25,D352/15*Cover!$E$25))</f>
        <v>0</v>
      </c>
      <c r="O352" s="129"/>
      <c r="P352" s="129"/>
    </row>
    <row r="353" spans="1:16" s="130" customFormat="1" ht="12.75" x14ac:dyDescent="0.2">
      <c r="A353" s="75">
        <v>345</v>
      </c>
      <c r="B353" s="234" t="str">
        <f>IF(ISBLANK('Schedule 2 - Pupil List'!A351),"",('Schedule 2 - Pupil List'!A351))</f>
        <v/>
      </c>
      <c r="C353" s="234" t="str">
        <f>IF(ISBLANK('Schedule 2 - Pupil List'!B351),"",('Schedule 2 - Pupil List'!B351))</f>
        <v/>
      </c>
      <c r="D353" s="61"/>
      <c r="E353" s="135"/>
      <c r="F353" s="136"/>
      <c r="G353" s="136"/>
      <c r="H353" s="136"/>
      <c r="I353" s="136"/>
      <c r="J353" s="136"/>
      <c r="K353" s="136"/>
      <c r="L353" s="137"/>
      <c r="M353" s="222" t="str">
        <f t="shared" si="5"/>
        <v/>
      </c>
      <c r="N353" s="207">
        <f>IF(M353&lt;&gt;"",0,IF(D353&gt;14,Cover!$E$25,D353/15*Cover!$E$25))</f>
        <v>0</v>
      </c>
      <c r="O353" s="129"/>
      <c r="P353" s="129"/>
    </row>
    <row r="354" spans="1:16" s="130" customFormat="1" ht="12.75" x14ac:dyDescent="0.2">
      <c r="A354" s="75">
        <v>346</v>
      </c>
      <c r="B354" s="234" t="str">
        <f>IF(ISBLANK('Schedule 2 - Pupil List'!A352),"",('Schedule 2 - Pupil List'!A352))</f>
        <v/>
      </c>
      <c r="C354" s="234" t="str">
        <f>IF(ISBLANK('Schedule 2 - Pupil List'!B352),"",('Schedule 2 - Pupil List'!B352))</f>
        <v/>
      </c>
      <c r="D354" s="61"/>
      <c r="E354" s="135"/>
      <c r="F354" s="136"/>
      <c r="G354" s="136"/>
      <c r="H354" s="136"/>
      <c r="I354" s="136"/>
      <c r="J354" s="136"/>
      <c r="K354" s="136"/>
      <c r="L354" s="137"/>
      <c r="M354" s="222" t="str">
        <f t="shared" si="5"/>
        <v/>
      </c>
      <c r="N354" s="207">
        <f>IF(M354&lt;&gt;"",0,IF(D354&gt;14,Cover!$E$25,D354/15*Cover!$E$25))</f>
        <v>0</v>
      </c>
      <c r="O354" s="129"/>
      <c r="P354" s="129"/>
    </row>
    <row r="355" spans="1:16" s="130" customFormat="1" ht="12.75" x14ac:dyDescent="0.2">
      <c r="A355" s="75">
        <v>347</v>
      </c>
      <c r="B355" s="234" t="str">
        <f>IF(ISBLANK('Schedule 2 - Pupil List'!A353),"",('Schedule 2 - Pupil List'!A353))</f>
        <v/>
      </c>
      <c r="C355" s="234" t="str">
        <f>IF(ISBLANK('Schedule 2 - Pupil List'!B353),"",('Schedule 2 - Pupil List'!B353))</f>
        <v/>
      </c>
      <c r="D355" s="61"/>
      <c r="E355" s="135"/>
      <c r="F355" s="136"/>
      <c r="G355" s="136"/>
      <c r="H355" s="136"/>
      <c r="I355" s="136"/>
      <c r="J355" s="136"/>
      <c r="K355" s="136"/>
      <c r="L355" s="137"/>
      <c r="M355" s="222" t="str">
        <f t="shared" si="5"/>
        <v/>
      </c>
      <c r="N355" s="207">
        <f>IF(M355&lt;&gt;"",0,IF(D355&gt;14,Cover!$E$25,D355/15*Cover!$E$25))</f>
        <v>0</v>
      </c>
      <c r="O355" s="129"/>
      <c r="P355" s="129"/>
    </row>
    <row r="356" spans="1:16" s="130" customFormat="1" ht="12.75" x14ac:dyDescent="0.2">
      <c r="A356" s="75">
        <v>348</v>
      </c>
      <c r="B356" s="234" t="str">
        <f>IF(ISBLANK('Schedule 2 - Pupil List'!A354),"",('Schedule 2 - Pupil List'!A354))</f>
        <v/>
      </c>
      <c r="C356" s="234" t="str">
        <f>IF(ISBLANK('Schedule 2 - Pupil List'!B354),"",('Schedule 2 - Pupil List'!B354))</f>
        <v/>
      </c>
      <c r="D356" s="61"/>
      <c r="E356" s="135"/>
      <c r="F356" s="136"/>
      <c r="G356" s="136"/>
      <c r="H356" s="136"/>
      <c r="I356" s="136"/>
      <c r="J356" s="136"/>
      <c r="K356" s="136"/>
      <c r="L356" s="137"/>
      <c r="M356" s="222" t="str">
        <f t="shared" si="5"/>
        <v/>
      </c>
      <c r="N356" s="207">
        <f>IF(M356&lt;&gt;"",0,IF(D356&gt;14,Cover!$E$25,D356/15*Cover!$E$25))</f>
        <v>0</v>
      </c>
      <c r="O356" s="129"/>
      <c r="P356" s="129"/>
    </row>
    <row r="357" spans="1:16" s="130" customFormat="1" ht="12.75" x14ac:dyDescent="0.2">
      <c r="A357" s="75">
        <v>349</v>
      </c>
      <c r="B357" s="234" t="str">
        <f>IF(ISBLANK('Schedule 2 - Pupil List'!A355),"",('Schedule 2 - Pupil List'!A355))</f>
        <v/>
      </c>
      <c r="C357" s="234" t="str">
        <f>IF(ISBLANK('Schedule 2 - Pupil List'!B355),"",('Schedule 2 - Pupil List'!B355))</f>
        <v/>
      </c>
      <c r="D357" s="61"/>
      <c r="E357" s="135"/>
      <c r="F357" s="136"/>
      <c r="G357" s="136"/>
      <c r="H357" s="136"/>
      <c r="I357" s="136"/>
      <c r="J357" s="136"/>
      <c r="K357" s="136"/>
      <c r="L357" s="137"/>
      <c r="M357" s="222" t="str">
        <f t="shared" si="5"/>
        <v/>
      </c>
      <c r="N357" s="207">
        <f>IF(M357&lt;&gt;"",0,IF(D357&gt;14,Cover!$E$25,D357/15*Cover!$E$25))</f>
        <v>0</v>
      </c>
      <c r="O357" s="129"/>
      <c r="P357" s="129"/>
    </row>
    <row r="358" spans="1:16" s="130" customFormat="1" ht="12.75" x14ac:dyDescent="0.2">
      <c r="A358" s="75">
        <v>350</v>
      </c>
      <c r="B358" s="234" t="str">
        <f>IF(ISBLANK('Schedule 2 - Pupil List'!A356),"",('Schedule 2 - Pupil List'!A356))</f>
        <v/>
      </c>
      <c r="C358" s="234" t="str">
        <f>IF(ISBLANK('Schedule 2 - Pupil List'!B356),"",('Schedule 2 - Pupil List'!B356))</f>
        <v/>
      </c>
      <c r="D358" s="61"/>
      <c r="E358" s="135"/>
      <c r="F358" s="136"/>
      <c r="G358" s="136"/>
      <c r="H358" s="136"/>
      <c r="I358" s="136"/>
      <c r="J358" s="136"/>
      <c r="K358" s="136"/>
      <c r="L358" s="137"/>
      <c r="M358" s="222" t="str">
        <f t="shared" si="5"/>
        <v/>
      </c>
      <c r="N358" s="207">
        <f>IF(M358&lt;&gt;"",0,IF(D358&gt;14,Cover!$E$25,D358/15*Cover!$E$25))</f>
        <v>0</v>
      </c>
      <c r="O358" s="129"/>
      <c r="P358" s="129"/>
    </row>
    <row r="359" spans="1:16" s="130" customFormat="1" ht="12.75" x14ac:dyDescent="0.2">
      <c r="A359" s="75">
        <v>351</v>
      </c>
      <c r="B359" s="234" t="str">
        <f>IF(ISBLANK('Schedule 2 - Pupil List'!A357),"",('Schedule 2 - Pupil List'!A357))</f>
        <v/>
      </c>
      <c r="C359" s="234" t="str">
        <f>IF(ISBLANK('Schedule 2 - Pupil List'!B357),"",('Schedule 2 - Pupil List'!B357))</f>
        <v/>
      </c>
      <c r="D359" s="61"/>
      <c r="E359" s="135"/>
      <c r="F359" s="136"/>
      <c r="G359" s="136"/>
      <c r="H359" s="136"/>
      <c r="I359" s="136"/>
      <c r="J359" s="136"/>
      <c r="K359" s="136"/>
      <c r="L359" s="137"/>
      <c r="M359" s="222" t="str">
        <f t="shared" si="5"/>
        <v/>
      </c>
      <c r="N359" s="207">
        <f>IF(M359&lt;&gt;"",0,IF(D359&gt;14,Cover!$E$25,D359/15*Cover!$E$25))</f>
        <v>0</v>
      </c>
      <c r="O359" s="129"/>
      <c r="P359" s="129"/>
    </row>
    <row r="360" spans="1:16" s="130" customFormat="1" ht="12.75" x14ac:dyDescent="0.2">
      <c r="A360" s="75">
        <v>352</v>
      </c>
      <c r="B360" s="234" t="str">
        <f>IF(ISBLANK('Schedule 2 - Pupil List'!A358),"",('Schedule 2 - Pupil List'!A358))</f>
        <v/>
      </c>
      <c r="C360" s="234" t="str">
        <f>IF(ISBLANK('Schedule 2 - Pupil List'!B358),"",('Schedule 2 - Pupil List'!B358))</f>
        <v/>
      </c>
      <c r="D360" s="61"/>
      <c r="E360" s="135"/>
      <c r="F360" s="136"/>
      <c r="G360" s="136"/>
      <c r="H360" s="136"/>
      <c r="I360" s="136"/>
      <c r="J360" s="136"/>
      <c r="K360" s="136"/>
      <c r="L360" s="137"/>
      <c r="M360" s="222" t="str">
        <f t="shared" si="5"/>
        <v/>
      </c>
      <c r="N360" s="207">
        <f>IF(M360&lt;&gt;"",0,IF(D360&gt;14,Cover!$E$25,D360/15*Cover!$E$25))</f>
        <v>0</v>
      </c>
      <c r="O360" s="129"/>
      <c r="P360" s="129"/>
    </row>
    <row r="361" spans="1:16" s="130" customFormat="1" ht="12.75" x14ac:dyDescent="0.2">
      <c r="A361" s="75">
        <v>353</v>
      </c>
      <c r="B361" s="234" t="str">
        <f>IF(ISBLANK('Schedule 2 - Pupil List'!A359),"",('Schedule 2 - Pupil List'!A359))</f>
        <v/>
      </c>
      <c r="C361" s="234" t="str">
        <f>IF(ISBLANK('Schedule 2 - Pupil List'!B359),"",('Schedule 2 - Pupil List'!B359))</f>
        <v/>
      </c>
      <c r="D361" s="61"/>
      <c r="E361" s="135"/>
      <c r="F361" s="136"/>
      <c r="G361" s="136"/>
      <c r="H361" s="136"/>
      <c r="I361" s="136"/>
      <c r="J361" s="136"/>
      <c r="K361" s="136"/>
      <c r="L361" s="137"/>
      <c r="M361" s="222" t="str">
        <f t="shared" si="5"/>
        <v/>
      </c>
      <c r="N361" s="207">
        <f>IF(M361&lt;&gt;"",0,IF(D361&gt;14,Cover!$E$25,D361/15*Cover!$E$25))</f>
        <v>0</v>
      </c>
      <c r="O361" s="129"/>
      <c r="P361" s="129"/>
    </row>
    <row r="362" spans="1:16" s="130" customFormat="1" ht="12.75" x14ac:dyDescent="0.2">
      <c r="A362" s="75">
        <v>354</v>
      </c>
      <c r="B362" s="234" t="str">
        <f>IF(ISBLANK('Schedule 2 - Pupil List'!A360),"",('Schedule 2 - Pupil List'!A360))</f>
        <v/>
      </c>
      <c r="C362" s="234" t="str">
        <f>IF(ISBLANK('Schedule 2 - Pupil List'!B360),"",('Schedule 2 - Pupil List'!B360))</f>
        <v/>
      </c>
      <c r="D362" s="61"/>
      <c r="E362" s="135"/>
      <c r="F362" s="136"/>
      <c r="G362" s="136"/>
      <c r="H362" s="136"/>
      <c r="I362" s="136"/>
      <c r="J362" s="136"/>
      <c r="K362" s="136"/>
      <c r="L362" s="137"/>
      <c r="M362" s="222" t="str">
        <f t="shared" si="5"/>
        <v/>
      </c>
      <c r="N362" s="207">
        <f>IF(M362&lt;&gt;"",0,IF(D362&gt;14,Cover!$E$25,D362/15*Cover!$E$25))</f>
        <v>0</v>
      </c>
      <c r="O362" s="129"/>
      <c r="P362" s="129"/>
    </row>
    <row r="363" spans="1:16" s="130" customFormat="1" ht="12.75" x14ac:dyDescent="0.2">
      <c r="A363" s="75">
        <v>355</v>
      </c>
      <c r="B363" s="234" t="str">
        <f>IF(ISBLANK('Schedule 2 - Pupil List'!A361),"",('Schedule 2 - Pupil List'!A361))</f>
        <v/>
      </c>
      <c r="C363" s="234" t="str">
        <f>IF(ISBLANK('Schedule 2 - Pupil List'!B361),"",('Schedule 2 - Pupil List'!B361))</f>
        <v/>
      </c>
      <c r="D363" s="61"/>
      <c r="E363" s="135"/>
      <c r="F363" s="136"/>
      <c r="G363" s="136"/>
      <c r="H363" s="136"/>
      <c r="I363" s="136"/>
      <c r="J363" s="136"/>
      <c r="K363" s="136"/>
      <c r="L363" s="137"/>
      <c r="M363" s="222" t="str">
        <f t="shared" si="5"/>
        <v/>
      </c>
      <c r="N363" s="207">
        <f>IF(M363&lt;&gt;"",0,IF(D363&gt;14,Cover!$E$25,D363/15*Cover!$E$25))</f>
        <v>0</v>
      </c>
      <c r="O363" s="129"/>
      <c r="P363" s="129"/>
    </row>
    <row r="364" spans="1:16" s="130" customFormat="1" ht="12.75" x14ac:dyDescent="0.2">
      <c r="A364" s="75">
        <v>356</v>
      </c>
      <c r="B364" s="234" t="str">
        <f>IF(ISBLANK('Schedule 2 - Pupil List'!A362),"",('Schedule 2 - Pupil List'!A362))</f>
        <v/>
      </c>
      <c r="C364" s="234" t="str">
        <f>IF(ISBLANK('Schedule 2 - Pupil List'!B362),"",('Schedule 2 - Pupil List'!B362))</f>
        <v/>
      </c>
      <c r="D364" s="61"/>
      <c r="E364" s="135"/>
      <c r="F364" s="136"/>
      <c r="G364" s="136"/>
      <c r="H364" s="136"/>
      <c r="I364" s="136"/>
      <c r="J364" s="136"/>
      <c r="K364" s="136"/>
      <c r="L364" s="137"/>
      <c r="M364" s="222" t="str">
        <f t="shared" si="5"/>
        <v/>
      </c>
      <c r="N364" s="207">
        <f>IF(M364&lt;&gt;"",0,IF(D364&gt;14,Cover!$E$25,D364/15*Cover!$E$25))</f>
        <v>0</v>
      </c>
      <c r="O364" s="129"/>
      <c r="P364" s="129"/>
    </row>
    <row r="365" spans="1:16" s="130" customFormat="1" ht="12.75" x14ac:dyDescent="0.2">
      <c r="A365" s="75">
        <v>357</v>
      </c>
      <c r="B365" s="234" t="str">
        <f>IF(ISBLANK('Schedule 2 - Pupil List'!A363),"",('Schedule 2 - Pupil List'!A363))</f>
        <v/>
      </c>
      <c r="C365" s="234" t="str">
        <f>IF(ISBLANK('Schedule 2 - Pupil List'!B363),"",('Schedule 2 - Pupil List'!B363))</f>
        <v/>
      </c>
      <c r="D365" s="61"/>
      <c r="E365" s="135"/>
      <c r="F365" s="136"/>
      <c r="G365" s="136"/>
      <c r="H365" s="136"/>
      <c r="I365" s="136"/>
      <c r="J365" s="136"/>
      <c r="K365" s="136"/>
      <c r="L365" s="137"/>
      <c r="M365" s="222" t="str">
        <f t="shared" si="5"/>
        <v/>
      </c>
      <c r="N365" s="207">
        <f>IF(M365&lt;&gt;"",0,IF(D365&gt;14,Cover!$E$25,D365/15*Cover!$E$25))</f>
        <v>0</v>
      </c>
      <c r="O365" s="129"/>
      <c r="P365" s="129"/>
    </row>
    <row r="366" spans="1:16" s="130" customFormat="1" ht="12.75" x14ac:dyDescent="0.2">
      <c r="A366" s="75">
        <v>358</v>
      </c>
      <c r="B366" s="234" t="str">
        <f>IF(ISBLANK('Schedule 2 - Pupil List'!A364),"",('Schedule 2 - Pupil List'!A364))</f>
        <v/>
      </c>
      <c r="C366" s="234" t="str">
        <f>IF(ISBLANK('Schedule 2 - Pupil List'!B364),"",('Schedule 2 - Pupil List'!B364))</f>
        <v/>
      </c>
      <c r="D366" s="61"/>
      <c r="E366" s="135"/>
      <c r="F366" s="136"/>
      <c r="G366" s="136"/>
      <c r="H366" s="136"/>
      <c r="I366" s="136"/>
      <c r="J366" s="136"/>
      <c r="K366" s="136"/>
      <c r="L366" s="137"/>
      <c r="M366" s="222" t="str">
        <f t="shared" si="5"/>
        <v/>
      </c>
      <c r="N366" s="207">
        <f>IF(M366&lt;&gt;"",0,IF(D366&gt;14,Cover!$E$25,D366/15*Cover!$E$25))</f>
        <v>0</v>
      </c>
      <c r="O366" s="129"/>
      <c r="P366" s="129"/>
    </row>
    <row r="367" spans="1:16" s="130" customFormat="1" ht="12.75" x14ac:dyDescent="0.2">
      <c r="A367" s="75">
        <v>359</v>
      </c>
      <c r="B367" s="234" t="str">
        <f>IF(ISBLANK('Schedule 2 - Pupil List'!A365),"",('Schedule 2 - Pupil List'!A365))</f>
        <v/>
      </c>
      <c r="C367" s="234" t="str">
        <f>IF(ISBLANK('Schedule 2 - Pupil List'!B365),"",('Schedule 2 - Pupil List'!B365))</f>
        <v/>
      </c>
      <c r="D367" s="61"/>
      <c r="E367" s="135"/>
      <c r="F367" s="136"/>
      <c r="G367" s="136"/>
      <c r="H367" s="136"/>
      <c r="I367" s="136"/>
      <c r="J367" s="136"/>
      <c r="K367" s="136"/>
      <c r="L367" s="137"/>
      <c r="M367" s="222" t="str">
        <f t="shared" si="5"/>
        <v/>
      </c>
      <c r="N367" s="207">
        <f>IF(M367&lt;&gt;"",0,IF(D367&gt;14,Cover!$E$25,D367/15*Cover!$E$25))</f>
        <v>0</v>
      </c>
      <c r="O367" s="129"/>
      <c r="P367" s="129"/>
    </row>
    <row r="368" spans="1:16" s="130" customFormat="1" ht="12.75" x14ac:dyDescent="0.2">
      <c r="A368" s="75">
        <v>360</v>
      </c>
      <c r="B368" s="234" t="str">
        <f>IF(ISBLANK('Schedule 2 - Pupil List'!A366),"",('Schedule 2 - Pupil List'!A366))</f>
        <v/>
      </c>
      <c r="C368" s="234" t="str">
        <f>IF(ISBLANK('Schedule 2 - Pupil List'!B366),"",('Schedule 2 - Pupil List'!B366))</f>
        <v/>
      </c>
      <c r="D368" s="61"/>
      <c r="E368" s="135"/>
      <c r="F368" s="136"/>
      <c r="G368" s="136"/>
      <c r="H368" s="136"/>
      <c r="I368" s="136"/>
      <c r="J368" s="136"/>
      <c r="K368" s="136"/>
      <c r="L368" s="137"/>
      <c r="M368" s="222" t="str">
        <f t="shared" si="5"/>
        <v/>
      </c>
      <c r="N368" s="207">
        <f>IF(M368&lt;&gt;"",0,IF(D368&gt;14,Cover!$E$25,D368/15*Cover!$E$25))</f>
        <v>0</v>
      </c>
      <c r="O368" s="129"/>
      <c r="P368" s="129"/>
    </row>
    <row r="369" spans="1:16" s="130" customFormat="1" ht="12.75" x14ac:dyDescent="0.2">
      <c r="A369" s="75">
        <v>361</v>
      </c>
      <c r="B369" s="234" t="str">
        <f>IF(ISBLANK('Schedule 2 - Pupil List'!A367),"",('Schedule 2 - Pupil List'!A367))</f>
        <v/>
      </c>
      <c r="C369" s="234" t="str">
        <f>IF(ISBLANK('Schedule 2 - Pupil List'!B367),"",('Schedule 2 - Pupil List'!B367))</f>
        <v/>
      </c>
      <c r="D369" s="61"/>
      <c r="E369" s="135"/>
      <c r="F369" s="136"/>
      <c r="G369" s="136"/>
      <c r="H369" s="136"/>
      <c r="I369" s="136"/>
      <c r="J369" s="136"/>
      <c r="K369" s="136"/>
      <c r="L369" s="137"/>
      <c r="M369" s="222" t="str">
        <f t="shared" si="5"/>
        <v/>
      </c>
      <c r="N369" s="207">
        <f>IF(M369&lt;&gt;"",0,IF(D369&gt;14,Cover!$E$25,D369/15*Cover!$E$25))</f>
        <v>0</v>
      </c>
      <c r="O369" s="129"/>
      <c r="P369" s="129"/>
    </row>
    <row r="370" spans="1:16" s="130" customFormat="1" ht="12.75" x14ac:dyDescent="0.2">
      <c r="A370" s="75">
        <v>362</v>
      </c>
      <c r="B370" s="234" t="str">
        <f>IF(ISBLANK('Schedule 2 - Pupil List'!A368),"",('Schedule 2 - Pupil List'!A368))</f>
        <v/>
      </c>
      <c r="C370" s="234" t="str">
        <f>IF(ISBLANK('Schedule 2 - Pupil List'!B368),"",('Schedule 2 - Pupil List'!B368))</f>
        <v/>
      </c>
      <c r="D370" s="61"/>
      <c r="E370" s="135"/>
      <c r="F370" s="136"/>
      <c r="G370" s="136"/>
      <c r="H370" s="136"/>
      <c r="I370" s="136"/>
      <c r="J370" s="136"/>
      <c r="K370" s="136"/>
      <c r="L370" s="137"/>
      <c r="M370" s="222" t="str">
        <f t="shared" si="5"/>
        <v/>
      </c>
      <c r="N370" s="207">
        <f>IF(M370&lt;&gt;"",0,IF(D370&gt;14,Cover!$E$25,D370/15*Cover!$E$25))</f>
        <v>0</v>
      </c>
      <c r="O370" s="129"/>
      <c r="P370" s="129"/>
    </row>
    <row r="371" spans="1:16" s="130" customFormat="1" ht="12.75" x14ac:dyDescent="0.2">
      <c r="A371" s="75">
        <v>363</v>
      </c>
      <c r="B371" s="234" t="str">
        <f>IF(ISBLANK('Schedule 2 - Pupil List'!A369),"",('Schedule 2 - Pupil List'!A369))</f>
        <v/>
      </c>
      <c r="C371" s="234" t="str">
        <f>IF(ISBLANK('Schedule 2 - Pupil List'!B369),"",('Schedule 2 - Pupil List'!B369))</f>
        <v/>
      </c>
      <c r="D371" s="61"/>
      <c r="E371" s="135"/>
      <c r="F371" s="136"/>
      <c r="G371" s="136"/>
      <c r="H371" s="136"/>
      <c r="I371" s="136"/>
      <c r="J371" s="136"/>
      <c r="K371" s="136"/>
      <c r="L371" s="137"/>
      <c r="M371" s="222" t="str">
        <f t="shared" si="5"/>
        <v/>
      </c>
      <c r="N371" s="207">
        <f>IF(M371&lt;&gt;"",0,IF(D371&gt;14,Cover!$E$25,D371/15*Cover!$E$25))</f>
        <v>0</v>
      </c>
      <c r="O371" s="129"/>
      <c r="P371" s="129"/>
    </row>
    <row r="372" spans="1:16" s="130" customFormat="1" ht="12.75" x14ac:dyDescent="0.2">
      <c r="A372" s="75">
        <v>364</v>
      </c>
      <c r="B372" s="234" t="str">
        <f>IF(ISBLANK('Schedule 2 - Pupil List'!A370),"",('Schedule 2 - Pupil List'!A370))</f>
        <v/>
      </c>
      <c r="C372" s="234" t="str">
        <f>IF(ISBLANK('Schedule 2 - Pupil List'!B370),"",('Schedule 2 - Pupil List'!B370))</f>
        <v/>
      </c>
      <c r="D372" s="61"/>
      <c r="E372" s="135"/>
      <c r="F372" s="136"/>
      <c r="G372" s="136"/>
      <c r="H372" s="136"/>
      <c r="I372" s="136"/>
      <c r="J372" s="136"/>
      <c r="K372" s="136"/>
      <c r="L372" s="137"/>
      <c r="M372" s="222" t="str">
        <f t="shared" si="5"/>
        <v/>
      </c>
      <c r="N372" s="207">
        <f>IF(M372&lt;&gt;"",0,IF(D372&gt;14,Cover!$E$25,D372/15*Cover!$E$25))</f>
        <v>0</v>
      </c>
      <c r="O372" s="129"/>
      <c r="P372" s="129"/>
    </row>
    <row r="373" spans="1:16" s="130" customFormat="1" ht="12.75" x14ac:dyDescent="0.2">
      <c r="A373" s="75">
        <v>365</v>
      </c>
      <c r="B373" s="234" t="str">
        <f>IF(ISBLANK('Schedule 2 - Pupil List'!A371),"",('Schedule 2 - Pupil List'!A371))</f>
        <v/>
      </c>
      <c r="C373" s="234" t="str">
        <f>IF(ISBLANK('Schedule 2 - Pupil List'!B371),"",('Schedule 2 - Pupil List'!B371))</f>
        <v/>
      </c>
      <c r="D373" s="61"/>
      <c r="E373" s="135"/>
      <c r="F373" s="136"/>
      <c r="G373" s="136"/>
      <c r="H373" s="136"/>
      <c r="I373" s="136"/>
      <c r="J373" s="136"/>
      <c r="K373" s="136"/>
      <c r="L373" s="137"/>
      <c r="M373" s="222" t="str">
        <f t="shared" si="5"/>
        <v/>
      </c>
      <c r="N373" s="207">
        <f>IF(M373&lt;&gt;"",0,IF(D373&gt;14,Cover!$E$25,D373/15*Cover!$E$25))</f>
        <v>0</v>
      </c>
      <c r="O373" s="129"/>
      <c r="P373" s="129"/>
    </row>
    <row r="374" spans="1:16" s="130" customFormat="1" ht="12.75" x14ac:dyDescent="0.2">
      <c r="A374" s="75">
        <v>366</v>
      </c>
      <c r="B374" s="234" t="str">
        <f>IF(ISBLANK('Schedule 2 - Pupil List'!A372),"",('Schedule 2 - Pupil List'!A372))</f>
        <v/>
      </c>
      <c r="C374" s="234" t="str">
        <f>IF(ISBLANK('Schedule 2 - Pupil List'!B372),"",('Schedule 2 - Pupil List'!B372))</f>
        <v/>
      </c>
      <c r="D374" s="61"/>
      <c r="E374" s="135"/>
      <c r="F374" s="136"/>
      <c r="G374" s="136"/>
      <c r="H374" s="136"/>
      <c r="I374" s="136"/>
      <c r="J374" s="136"/>
      <c r="K374" s="136"/>
      <c r="L374" s="137"/>
      <c r="M374" s="222" t="str">
        <f t="shared" si="5"/>
        <v/>
      </c>
      <c r="N374" s="207">
        <f>IF(M374&lt;&gt;"",0,IF(D374&gt;14,Cover!$E$25,D374/15*Cover!$E$25))</f>
        <v>0</v>
      </c>
      <c r="O374" s="129"/>
      <c r="P374" s="129"/>
    </row>
    <row r="375" spans="1:16" s="130" customFormat="1" ht="12.75" x14ac:dyDescent="0.2">
      <c r="A375" s="75">
        <v>367</v>
      </c>
      <c r="B375" s="234" t="str">
        <f>IF(ISBLANK('Schedule 2 - Pupil List'!A373),"",('Schedule 2 - Pupil List'!A373))</f>
        <v/>
      </c>
      <c r="C375" s="234" t="str">
        <f>IF(ISBLANK('Schedule 2 - Pupil List'!B373),"",('Schedule 2 - Pupil List'!B373))</f>
        <v/>
      </c>
      <c r="D375" s="61"/>
      <c r="E375" s="135"/>
      <c r="F375" s="136"/>
      <c r="G375" s="136"/>
      <c r="H375" s="136"/>
      <c r="I375" s="136"/>
      <c r="J375" s="136"/>
      <c r="K375" s="136"/>
      <c r="L375" s="137"/>
      <c r="M375" s="222" t="str">
        <f t="shared" si="5"/>
        <v/>
      </c>
      <c r="N375" s="207">
        <f>IF(M375&lt;&gt;"",0,IF(D375&gt;14,Cover!$E$25,D375/15*Cover!$E$25))</f>
        <v>0</v>
      </c>
      <c r="O375" s="129"/>
      <c r="P375" s="129"/>
    </row>
    <row r="376" spans="1:16" s="130" customFormat="1" ht="12.75" x14ac:dyDescent="0.2">
      <c r="A376" s="75">
        <v>368</v>
      </c>
      <c r="B376" s="234" t="str">
        <f>IF(ISBLANK('Schedule 2 - Pupil List'!A374),"",('Schedule 2 - Pupil List'!A374))</f>
        <v/>
      </c>
      <c r="C376" s="234" t="str">
        <f>IF(ISBLANK('Schedule 2 - Pupil List'!B374),"",('Schedule 2 - Pupil List'!B374))</f>
        <v/>
      </c>
      <c r="D376" s="61"/>
      <c r="E376" s="135"/>
      <c r="F376" s="136"/>
      <c r="G376" s="136"/>
      <c r="H376" s="136"/>
      <c r="I376" s="136"/>
      <c r="J376" s="136"/>
      <c r="K376" s="136"/>
      <c r="L376" s="137"/>
      <c r="M376" s="222" t="str">
        <f t="shared" si="5"/>
        <v/>
      </c>
      <c r="N376" s="207">
        <f>IF(M376&lt;&gt;"",0,IF(D376&gt;14,Cover!$E$25,D376/15*Cover!$E$25))</f>
        <v>0</v>
      </c>
      <c r="O376" s="129"/>
      <c r="P376" s="129"/>
    </row>
    <row r="377" spans="1:16" s="130" customFormat="1" ht="12.75" x14ac:dyDescent="0.2">
      <c r="A377" s="75">
        <v>369</v>
      </c>
      <c r="B377" s="234" t="str">
        <f>IF(ISBLANK('Schedule 2 - Pupil List'!A375),"",('Schedule 2 - Pupil List'!A375))</f>
        <v/>
      </c>
      <c r="C377" s="234" t="str">
        <f>IF(ISBLANK('Schedule 2 - Pupil List'!B375),"",('Schedule 2 - Pupil List'!B375))</f>
        <v/>
      </c>
      <c r="D377" s="61"/>
      <c r="E377" s="135"/>
      <c r="F377" s="136"/>
      <c r="G377" s="136"/>
      <c r="H377" s="136"/>
      <c r="I377" s="136"/>
      <c r="J377" s="136"/>
      <c r="K377" s="136"/>
      <c r="L377" s="137"/>
      <c r="M377" s="222" t="str">
        <f t="shared" si="5"/>
        <v/>
      </c>
      <c r="N377" s="207">
        <f>IF(M377&lt;&gt;"",0,IF(D377&gt;14,Cover!$E$25,D377/15*Cover!$E$25))</f>
        <v>0</v>
      </c>
      <c r="O377" s="129"/>
      <c r="P377" s="129"/>
    </row>
    <row r="378" spans="1:16" s="130" customFormat="1" ht="12.75" x14ac:dyDescent="0.2">
      <c r="A378" s="75">
        <v>370</v>
      </c>
      <c r="B378" s="234" t="str">
        <f>IF(ISBLANK('Schedule 2 - Pupil List'!A376),"",('Schedule 2 - Pupil List'!A376))</f>
        <v/>
      </c>
      <c r="C378" s="234" t="str">
        <f>IF(ISBLANK('Schedule 2 - Pupil List'!B376),"",('Schedule 2 - Pupil List'!B376))</f>
        <v/>
      </c>
      <c r="D378" s="61"/>
      <c r="E378" s="135"/>
      <c r="F378" s="136"/>
      <c r="G378" s="136"/>
      <c r="H378" s="136"/>
      <c r="I378" s="136"/>
      <c r="J378" s="136"/>
      <c r="K378" s="136"/>
      <c r="L378" s="137"/>
      <c r="M378" s="222" t="str">
        <f t="shared" si="5"/>
        <v/>
      </c>
      <c r="N378" s="207">
        <f>IF(M378&lt;&gt;"",0,IF(D378&gt;14,Cover!$E$25,D378/15*Cover!$E$25))</f>
        <v>0</v>
      </c>
      <c r="O378" s="129"/>
      <c r="P378" s="129"/>
    </row>
    <row r="379" spans="1:16" s="130" customFormat="1" ht="12.75" x14ac:dyDescent="0.2">
      <c r="A379" s="75">
        <v>371</v>
      </c>
      <c r="B379" s="234" t="str">
        <f>IF(ISBLANK('Schedule 2 - Pupil List'!A377),"",('Schedule 2 - Pupil List'!A377))</f>
        <v/>
      </c>
      <c r="C379" s="234" t="str">
        <f>IF(ISBLANK('Schedule 2 - Pupil List'!B377),"",('Schedule 2 - Pupil List'!B377))</f>
        <v/>
      </c>
      <c r="D379" s="61"/>
      <c r="E379" s="135"/>
      <c r="F379" s="136"/>
      <c r="G379" s="136"/>
      <c r="H379" s="136"/>
      <c r="I379" s="136"/>
      <c r="J379" s="136"/>
      <c r="K379" s="136"/>
      <c r="L379" s="137"/>
      <c r="M379" s="222" t="str">
        <f t="shared" si="5"/>
        <v/>
      </c>
      <c r="N379" s="207">
        <f>IF(M379&lt;&gt;"",0,IF(D379&gt;14,Cover!$E$25,D379/15*Cover!$E$25))</f>
        <v>0</v>
      </c>
      <c r="O379" s="129"/>
      <c r="P379" s="129"/>
    </row>
    <row r="380" spans="1:16" s="130" customFormat="1" ht="12.75" x14ac:dyDescent="0.2">
      <c r="A380" s="75">
        <v>372</v>
      </c>
      <c r="B380" s="234" t="str">
        <f>IF(ISBLANK('Schedule 2 - Pupil List'!A378),"",('Schedule 2 - Pupil List'!A378))</f>
        <v/>
      </c>
      <c r="C380" s="234" t="str">
        <f>IF(ISBLANK('Schedule 2 - Pupil List'!B378),"",('Schedule 2 - Pupil List'!B378))</f>
        <v/>
      </c>
      <c r="D380" s="61"/>
      <c r="E380" s="135"/>
      <c r="F380" s="136"/>
      <c r="G380" s="136"/>
      <c r="H380" s="136"/>
      <c r="I380" s="136"/>
      <c r="J380" s="136"/>
      <c r="K380" s="136"/>
      <c r="L380" s="137"/>
      <c r="M380" s="222" t="str">
        <f t="shared" si="5"/>
        <v/>
      </c>
      <c r="N380" s="207">
        <f>IF(M380&lt;&gt;"",0,IF(D380&gt;14,Cover!$E$25,D380/15*Cover!$E$25))</f>
        <v>0</v>
      </c>
      <c r="O380" s="129"/>
      <c r="P380" s="129"/>
    </row>
    <row r="381" spans="1:16" s="130" customFormat="1" ht="12.75" x14ac:dyDescent="0.2">
      <c r="A381" s="75">
        <v>373</v>
      </c>
      <c r="B381" s="234" t="str">
        <f>IF(ISBLANK('Schedule 2 - Pupil List'!A379),"",('Schedule 2 - Pupil List'!A379))</f>
        <v/>
      </c>
      <c r="C381" s="234" t="str">
        <f>IF(ISBLANK('Schedule 2 - Pupil List'!B379),"",('Schedule 2 - Pupil List'!B379))</f>
        <v/>
      </c>
      <c r="D381" s="61"/>
      <c r="E381" s="135"/>
      <c r="F381" s="136"/>
      <c r="G381" s="136"/>
      <c r="H381" s="136"/>
      <c r="I381" s="136"/>
      <c r="J381" s="136"/>
      <c r="K381" s="136"/>
      <c r="L381" s="137"/>
      <c r="M381" s="222" t="str">
        <f t="shared" si="5"/>
        <v/>
      </c>
      <c r="N381" s="207">
        <f>IF(M381&lt;&gt;"",0,IF(D381&gt;14,Cover!$E$25,D381/15*Cover!$E$25))</f>
        <v>0</v>
      </c>
      <c r="O381" s="129"/>
      <c r="P381" s="129"/>
    </row>
    <row r="382" spans="1:16" s="130" customFormat="1" ht="12.75" x14ac:dyDescent="0.2">
      <c r="A382" s="75">
        <v>374</v>
      </c>
      <c r="B382" s="234" t="str">
        <f>IF(ISBLANK('Schedule 2 - Pupil List'!A380),"",('Schedule 2 - Pupil List'!A380))</f>
        <v/>
      </c>
      <c r="C382" s="234" t="str">
        <f>IF(ISBLANK('Schedule 2 - Pupil List'!B380),"",('Schedule 2 - Pupil List'!B380))</f>
        <v/>
      </c>
      <c r="D382" s="61"/>
      <c r="E382" s="135"/>
      <c r="F382" s="136"/>
      <c r="G382" s="136"/>
      <c r="H382" s="136"/>
      <c r="I382" s="136"/>
      <c r="J382" s="136"/>
      <c r="K382" s="136"/>
      <c r="L382" s="137"/>
      <c r="M382" s="222" t="str">
        <f t="shared" si="5"/>
        <v/>
      </c>
      <c r="N382" s="207">
        <f>IF(M382&lt;&gt;"",0,IF(D382&gt;14,Cover!$E$25,D382/15*Cover!$E$25))</f>
        <v>0</v>
      </c>
      <c r="O382" s="129"/>
      <c r="P382" s="129"/>
    </row>
    <row r="383" spans="1:16" s="130" customFormat="1" ht="12.75" x14ac:dyDescent="0.2">
      <c r="A383" s="75">
        <v>375</v>
      </c>
      <c r="B383" s="234" t="str">
        <f>IF(ISBLANK('Schedule 2 - Pupil List'!A381),"",('Schedule 2 - Pupil List'!A381))</f>
        <v/>
      </c>
      <c r="C383" s="234" t="str">
        <f>IF(ISBLANK('Schedule 2 - Pupil List'!B381),"",('Schedule 2 - Pupil List'!B381))</f>
        <v/>
      </c>
      <c r="D383" s="61"/>
      <c r="E383" s="135"/>
      <c r="F383" s="136"/>
      <c r="G383" s="136"/>
      <c r="H383" s="136"/>
      <c r="I383" s="136"/>
      <c r="J383" s="136"/>
      <c r="K383" s="136"/>
      <c r="L383" s="137"/>
      <c r="M383" s="222" t="str">
        <f t="shared" si="5"/>
        <v/>
      </c>
      <c r="N383" s="207">
        <f>IF(M383&lt;&gt;"",0,IF(D383&gt;14,Cover!$E$25,D383/15*Cover!$E$25))</f>
        <v>0</v>
      </c>
      <c r="O383" s="129"/>
      <c r="P383" s="129"/>
    </row>
    <row r="384" spans="1:16" s="130" customFormat="1" ht="12.75" x14ac:dyDescent="0.2">
      <c r="A384" s="75">
        <v>376</v>
      </c>
      <c r="B384" s="234" t="str">
        <f>IF(ISBLANK('Schedule 2 - Pupil List'!A382),"",('Schedule 2 - Pupil List'!A382))</f>
        <v/>
      </c>
      <c r="C384" s="234" t="str">
        <f>IF(ISBLANK('Schedule 2 - Pupil List'!B382),"",('Schedule 2 - Pupil List'!B382))</f>
        <v/>
      </c>
      <c r="D384" s="61"/>
      <c r="E384" s="135"/>
      <c r="F384" s="136"/>
      <c r="G384" s="136"/>
      <c r="H384" s="136"/>
      <c r="I384" s="136"/>
      <c r="J384" s="136"/>
      <c r="K384" s="136"/>
      <c r="L384" s="137"/>
      <c r="M384" s="222" t="str">
        <f t="shared" si="5"/>
        <v/>
      </c>
      <c r="N384" s="207">
        <f>IF(M384&lt;&gt;"",0,IF(D384&gt;14,Cover!$E$25,D384/15*Cover!$E$25))</f>
        <v>0</v>
      </c>
      <c r="O384" s="129"/>
      <c r="P384" s="129"/>
    </row>
    <row r="385" spans="1:16" s="130" customFormat="1" ht="12.75" x14ac:dyDescent="0.2">
      <c r="A385" s="75">
        <v>377</v>
      </c>
      <c r="B385" s="234" t="str">
        <f>IF(ISBLANK('Schedule 2 - Pupil List'!A383),"",('Schedule 2 - Pupil List'!A383))</f>
        <v/>
      </c>
      <c r="C385" s="234" t="str">
        <f>IF(ISBLANK('Schedule 2 - Pupil List'!B383),"",('Schedule 2 - Pupil List'!B383))</f>
        <v/>
      </c>
      <c r="D385" s="61"/>
      <c r="E385" s="135"/>
      <c r="F385" s="136"/>
      <c r="G385" s="136"/>
      <c r="H385" s="136"/>
      <c r="I385" s="136"/>
      <c r="J385" s="136"/>
      <c r="K385" s="136"/>
      <c r="L385" s="137"/>
      <c r="M385" s="222" t="str">
        <f t="shared" si="5"/>
        <v/>
      </c>
      <c r="N385" s="207">
        <f>IF(M385&lt;&gt;"",0,IF(D385&gt;14,Cover!$E$25,D385/15*Cover!$E$25))</f>
        <v>0</v>
      </c>
      <c r="O385" s="129"/>
      <c r="P385" s="129"/>
    </row>
    <row r="386" spans="1:16" s="130" customFormat="1" ht="12.75" x14ac:dyDescent="0.2">
      <c r="A386" s="75">
        <v>378</v>
      </c>
      <c r="B386" s="234" t="str">
        <f>IF(ISBLANK('Schedule 2 - Pupil List'!A384),"",('Schedule 2 - Pupil List'!A384))</f>
        <v/>
      </c>
      <c r="C386" s="234" t="str">
        <f>IF(ISBLANK('Schedule 2 - Pupil List'!B384),"",('Schedule 2 - Pupil List'!B384))</f>
        <v/>
      </c>
      <c r="D386" s="61"/>
      <c r="E386" s="135"/>
      <c r="F386" s="136"/>
      <c r="G386" s="136"/>
      <c r="H386" s="136"/>
      <c r="I386" s="136"/>
      <c r="J386" s="136"/>
      <c r="K386" s="136"/>
      <c r="L386" s="137"/>
      <c r="M386" s="222" t="str">
        <f t="shared" si="5"/>
        <v/>
      </c>
      <c r="N386" s="207">
        <f>IF(M386&lt;&gt;"",0,IF(D386&gt;14,Cover!$E$25,D386/15*Cover!$E$25))</f>
        <v>0</v>
      </c>
      <c r="O386" s="129"/>
      <c r="P386" s="129"/>
    </row>
    <row r="387" spans="1:16" s="130" customFormat="1" ht="12.75" x14ac:dyDescent="0.2">
      <c r="A387" s="75">
        <v>379</v>
      </c>
      <c r="B387" s="234" t="str">
        <f>IF(ISBLANK('Schedule 2 - Pupil List'!A385),"",('Schedule 2 - Pupil List'!A385))</f>
        <v/>
      </c>
      <c r="C387" s="234" t="str">
        <f>IF(ISBLANK('Schedule 2 - Pupil List'!B385),"",('Schedule 2 - Pupil List'!B385))</f>
        <v/>
      </c>
      <c r="D387" s="61"/>
      <c r="E387" s="135"/>
      <c r="F387" s="136"/>
      <c r="G387" s="136"/>
      <c r="H387" s="136"/>
      <c r="I387" s="136"/>
      <c r="J387" s="136"/>
      <c r="K387" s="136"/>
      <c r="L387" s="137"/>
      <c r="M387" s="222" t="str">
        <f t="shared" si="5"/>
        <v/>
      </c>
      <c r="N387" s="207">
        <f>IF(M387&lt;&gt;"",0,IF(D387&gt;14,Cover!$E$25,D387/15*Cover!$E$25))</f>
        <v>0</v>
      </c>
      <c r="O387" s="129"/>
      <c r="P387" s="129"/>
    </row>
    <row r="388" spans="1:16" s="130" customFormat="1" ht="12.75" x14ac:dyDescent="0.2">
      <c r="A388" s="75">
        <v>380</v>
      </c>
      <c r="B388" s="234" t="str">
        <f>IF(ISBLANK('Schedule 2 - Pupil List'!A386),"",('Schedule 2 - Pupil List'!A386))</f>
        <v/>
      </c>
      <c r="C388" s="234" t="str">
        <f>IF(ISBLANK('Schedule 2 - Pupil List'!B386),"",('Schedule 2 - Pupil List'!B386))</f>
        <v/>
      </c>
      <c r="D388" s="61"/>
      <c r="E388" s="135"/>
      <c r="F388" s="136"/>
      <c r="G388" s="136"/>
      <c r="H388" s="136"/>
      <c r="I388" s="136"/>
      <c r="J388" s="136"/>
      <c r="K388" s="136"/>
      <c r="L388" s="137"/>
      <c r="M388" s="222" t="str">
        <f t="shared" si="5"/>
        <v/>
      </c>
      <c r="N388" s="207">
        <f>IF(M388&lt;&gt;"",0,IF(D388&gt;14,Cover!$E$25,D388/15*Cover!$E$25))</f>
        <v>0</v>
      </c>
      <c r="O388" s="129"/>
      <c r="P388" s="129"/>
    </row>
    <row r="389" spans="1:16" s="130" customFormat="1" ht="12.75" x14ac:dyDescent="0.2">
      <c r="A389" s="75">
        <v>381</v>
      </c>
      <c r="B389" s="234" t="str">
        <f>IF(ISBLANK('Schedule 2 - Pupil List'!A387),"",('Schedule 2 - Pupil List'!A387))</f>
        <v/>
      </c>
      <c r="C389" s="234" t="str">
        <f>IF(ISBLANK('Schedule 2 - Pupil List'!B387),"",('Schedule 2 - Pupil List'!B387))</f>
        <v/>
      </c>
      <c r="D389" s="61"/>
      <c r="E389" s="135"/>
      <c r="F389" s="136"/>
      <c r="G389" s="136"/>
      <c r="H389" s="136"/>
      <c r="I389" s="136"/>
      <c r="J389" s="136"/>
      <c r="K389" s="136"/>
      <c r="L389" s="137"/>
      <c r="M389" s="222" t="str">
        <f t="shared" si="5"/>
        <v/>
      </c>
      <c r="N389" s="207">
        <f>IF(M389&lt;&gt;"",0,IF(D389&gt;14,Cover!$E$25,D389/15*Cover!$E$25))</f>
        <v>0</v>
      </c>
      <c r="O389" s="129"/>
      <c r="P389" s="129"/>
    </row>
    <row r="390" spans="1:16" s="130" customFormat="1" ht="12.75" x14ac:dyDescent="0.2">
      <c r="A390" s="75">
        <v>382</v>
      </c>
      <c r="B390" s="234" t="str">
        <f>IF(ISBLANK('Schedule 2 - Pupil List'!A388),"",('Schedule 2 - Pupil List'!A388))</f>
        <v/>
      </c>
      <c r="C390" s="234" t="str">
        <f>IF(ISBLANK('Schedule 2 - Pupil List'!B388),"",('Schedule 2 - Pupil List'!B388))</f>
        <v/>
      </c>
      <c r="D390" s="61"/>
      <c r="E390" s="135"/>
      <c r="F390" s="136"/>
      <c r="G390" s="136"/>
      <c r="H390" s="136"/>
      <c r="I390" s="136"/>
      <c r="J390" s="136"/>
      <c r="K390" s="136"/>
      <c r="L390" s="137"/>
      <c r="M390" s="222" t="str">
        <f t="shared" si="5"/>
        <v/>
      </c>
      <c r="N390" s="207">
        <f>IF(M390&lt;&gt;"",0,IF(D390&gt;14,Cover!$E$25,D390/15*Cover!$E$25))</f>
        <v>0</v>
      </c>
      <c r="O390" s="129"/>
      <c r="P390" s="129"/>
    </row>
    <row r="391" spans="1:16" s="130" customFormat="1" ht="12.75" x14ac:dyDescent="0.2">
      <c r="A391" s="75">
        <v>383</v>
      </c>
      <c r="B391" s="234" t="str">
        <f>IF(ISBLANK('Schedule 2 - Pupil List'!A389),"",('Schedule 2 - Pupil List'!A389))</f>
        <v/>
      </c>
      <c r="C391" s="234" t="str">
        <f>IF(ISBLANK('Schedule 2 - Pupil List'!B389),"",('Schedule 2 - Pupil List'!B389))</f>
        <v/>
      </c>
      <c r="D391" s="61"/>
      <c r="E391" s="135"/>
      <c r="F391" s="136"/>
      <c r="G391" s="136"/>
      <c r="H391" s="136"/>
      <c r="I391" s="136"/>
      <c r="J391" s="136"/>
      <c r="K391" s="136"/>
      <c r="L391" s="137"/>
      <c r="M391" s="222" t="str">
        <f t="shared" si="5"/>
        <v/>
      </c>
      <c r="N391" s="207">
        <f>IF(M391&lt;&gt;"",0,IF(D391&gt;14,Cover!$E$25,D391/15*Cover!$E$25))</f>
        <v>0</v>
      </c>
      <c r="O391" s="129"/>
      <c r="P391" s="129"/>
    </row>
    <row r="392" spans="1:16" s="130" customFormat="1" ht="12.75" x14ac:dyDescent="0.2">
      <c r="A392" s="75">
        <v>384</v>
      </c>
      <c r="B392" s="234" t="str">
        <f>IF(ISBLANK('Schedule 2 - Pupil List'!A390),"",('Schedule 2 - Pupil List'!A390))</f>
        <v/>
      </c>
      <c r="C392" s="234" t="str">
        <f>IF(ISBLANK('Schedule 2 - Pupil List'!B390),"",('Schedule 2 - Pupil List'!B390))</f>
        <v/>
      </c>
      <c r="D392" s="61"/>
      <c r="E392" s="135"/>
      <c r="F392" s="136"/>
      <c r="G392" s="136"/>
      <c r="H392" s="136"/>
      <c r="I392" s="136"/>
      <c r="J392" s="136"/>
      <c r="K392" s="136"/>
      <c r="L392" s="137"/>
      <c r="M392" s="222" t="str">
        <f t="shared" si="5"/>
        <v/>
      </c>
      <c r="N392" s="207">
        <f>IF(M392&lt;&gt;"",0,IF(D392&gt;14,Cover!$E$25,D392/15*Cover!$E$25))</f>
        <v>0</v>
      </c>
      <c r="O392" s="129"/>
      <c r="P392" s="129"/>
    </row>
    <row r="393" spans="1:16" s="130" customFormat="1" ht="12.75" x14ac:dyDescent="0.2">
      <c r="A393" s="75">
        <v>385</v>
      </c>
      <c r="B393" s="234" t="str">
        <f>IF(ISBLANK('Schedule 2 - Pupil List'!A391),"",('Schedule 2 - Pupil List'!A391))</f>
        <v/>
      </c>
      <c r="C393" s="234" t="str">
        <f>IF(ISBLANK('Schedule 2 - Pupil List'!B391),"",('Schedule 2 - Pupil List'!B391))</f>
        <v/>
      </c>
      <c r="D393" s="61"/>
      <c r="E393" s="135"/>
      <c r="F393" s="136"/>
      <c r="G393" s="136"/>
      <c r="H393" s="136"/>
      <c r="I393" s="136"/>
      <c r="J393" s="136"/>
      <c r="K393" s="136"/>
      <c r="L393" s="137"/>
      <c r="M393" s="222" t="str">
        <f t="shared" si="5"/>
        <v/>
      </c>
      <c r="N393" s="207">
        <f>IF(M393&lt;&gt;"",0,IF(D393&gt;14,Cover!$E$25,D393/15*Cover!$E$25))</f>
        <v>0</v>
      </c>
      <c r="O393" s="129"/>
      <c r="P393" s="129"/>
    </row>
    <row r="394" spans="1:16" s="130" customFormat="1" ht="12.75" x14ac:dyDescent="0.2">
      <c r="A394" s="75">
        <v>386</v>
      </c>
      <c r="B394" s="234" t="str">
        <f>IF(ISBLANK('Schedule 2 - Pupil List'!A392),"",('Schedule 2 - Pupil List'!A392))</f>
        <v/>
      </c>
      <c r="C394" s="234" t="str">
        <f>IF(ISBLANK('Schedule 2 - Pupil List'!B392),"",('Schedule 2 - Pupil List'!B392))</f>
        <v/>
      </c>
      <c r="D394" s="61"/>
      <c r="E394" s="135"/>
      <c r="F394" s="136"/>
      <c r="G394" s="136"/>
      <c r="H394" s="136"/>
      <c r="I394" s="136"/>
      <c r="J394" s="136"/>
      <c r="K394" s="136"/>
      <c r="L394" s="137"/>
      <c r="M394" s="222" t="str">
        <f t="shared" ref="M394:M457" si="6">IF(COUNTIFS(B394:L394,"")=11, "", IF(B394="", "No Name ", "")&amp;IF(D394="", "No Days ", "")&amp;IF(COUNTIFS(E394:L394, "")=8, "No Courses", ""))</f>
        <v/>
      </c>
      <c r="N394" s="207">
        <f>IF(M394&lt;&gt;"",0,IF(D394&gt;14,Cover!$E$25,D394/15*Cover!$E$25))</f>
        <v>0</v>
      </c>
      <c r="O394" s="129"/>
      <c r="P394" s="129"/>
    </row>
    <row r="395" spans="1:16" s="130" customFormat="1" ht="12.75" x14ac:dyDescent="0.2">
      <c r="A395" s="75">
        <v>387</v>
      </c>
      <c r="B395" s="234" t="str">
        <f>IF(ISBLANK('Schedule 2 - Pupil List'!A393),"",('Schedule 2 - Pupil List'!A393))</f>
        <v/>
      </c>
      <c r="C395" s="234" t="str">
        <f>IF(ISBLANK('Schedule 2 - Pupil List'!B393),"",('Schedule 2 - Pupil List'!B393))</f>
        <v/>
      </c>
      <c r="D395" s="61"/>
      <c r="E395" s="135"/>
      <c r="F395" s="136"/>
      <c r="G395" s="136"/>
      <c r="H395" s="136"/>
      <c r="I395" s="136"/>
      <c r="J395" s="136"/>
      <c r="K395" s="136"/>
      <c r="L395" s="137"/>
      <c r="M395" s="222" t="str">
        <f t="shared" si="6"/>
        <v/>
      </c>
      <c r="N395" s="207">
        <f>IF(M395&lt;&gt;"",0,IF(D395&gt;14,Cover!$E$25,D395/15*Cover!$E$25))</f>
        <v>0</v>
      </c>
      <c r="O395" s="129"/>
      <c r="P395" s="129"/>
    </row>
    <row r="396" spans="1:16" s="130" customFormat="1" ht="12.75" x14ac:dyDescent="0.2">
      <c r="A396" s="75">
        <v>388</v>
      </c>
      <c r="B396" s="234" t="str">
        <f>IF(ISBLANK('Schedule 2 - Pupil List'!A394),"",('Schedule 2 - Pupil List'!A394))</f>
        <v/>
      </c>
      <c r="C396" s="234" t="str">
        <f>IF(ISBLANK('Schedule 2 - Pupil List'!B394),"",('Schedule 2 - Pupil List'!B394))</f>
        <v/>
      </c>
      <c r="D396" s="61"/>
      <c r="E396" s="135"/>
      <c r="F396" s="136"/>
      <c r="G396" s="136"/>
      <c r="H396" s="136"/>
      <c r="I396" s="136"/>
      <c r="J396" s="136"/>
      <c r="K396" s="136"/>
      <c r="L396" s="137"/>
      <c r="M396" s="222" t="str">
        <f t="shared" si="6"/>
        <v/>
      </c>
      <c r="N396" s="207">
        <f>IF(M396&lt;&gt;"",0,IF(D396&gt;14,Cover!$E$25,D396/15*Cover!$E$25))</f>
        <v>0</v>
      </c>
      <c r="O396" s="129"/>
      <c r="P396" s="129"/>
    </row>
    <row r="397" spans="1:16" s="130" customFormat="1" ht="12.75" x14ac:dyDescent="0.2">
      <c r="A397" s="75">
        <v>389</v>
      </c>
      <c r="B397" s="234" t="str">
        <f>IF(ISBLANK('Schedule 2 - Pupil List'!A395),"",('Schedule 2 - Pupil List'!A395))</f>
        <v/>
      </c>
      <c r="C397" s="234" t="str">
        <f>IF(ISBLANK('Schedule 2 - Pupil List'!B395),"",('Schedule 2 - Pupil List'!B395))</f>
        <v/>
      </c>
      <c r="D397" s="61"/>
      <c r="E397" s="135"/>
      <c r="F397" s="136"/>
      <c r="G397" s="136"/>
      <c r="H397" s="136"/>
      <c r="I397" s="136"/>
      <c r="J397" s="136"/>
      <c r="K397" s="136"/>
      <c r="L397" s="137"/>
      <c r="M397" s="222" t="str">
        <f t="shared" si="6"/>
        <v/>
      </c>
      <c r="N397" s="207">
        <f>IF(M397&lt;&gt;"",0,IF(D397&gt;14,Cover!$E$25,D397/15*Cover!$E$25))</f>
        <v>0</v>
      </c>
      <c r="O397" s="129"/>
      <c r="P397" s="129"/>
    </row>
    <row r="398" spans="1:16" s="130" customFormat="1" ht="12.75" x14ac:dyDescent="0.2">
      <c r="A398" s="75">
        <v>390</v>
      </c>
      <c r="B398" s="234" t="str">
        <f>IF(ISBLANK('Schedule 2 - Pupil List'!A396),"",('Schedule 2 - Pupil List'!A396))</f>
        <v/>
      </c>
      <c r="C398" s="234" t="str">
        <f>IF(ISBLANK('Schedule 2 - Pupil List'!B396),"",('Schedule 2 - Pupil List'!B396))</f>
        <v/>
      </c>
      <c r="D398" s="61"/>
      <c r="E398" s="135"/>
      <c r="F398" s="136"/>
      <c r="G398" s="136"/>
      <c r="H398" s="136"/>
      <c r="I398" s="136"/>
      <c r="J398" s="136"/>
      <c r="K398" s="136"/>
      <c r="L398" s="137"/>
      <c r="M398" s="222" t="str">
        <f t="shared" si="6"/>
        <v/>
      </c>
      <c r="N398" s="207">
        <f>IF(M398&lt;&gt;"",0,IF(D398&gt;14,Cover!$E$25,D398/15*Cover!$E$25))</f>
        <v>0</v>
      </c>
      <c r="O398" s="129"/>
      <c r="P398" s="129"/>
    </row>
    <row r="399" spans="1:16" s="130" customFormat="1" ht="12.75" x14ac:dyDescent="0.2">
      <c r="A399" s="75">
        <v>391</v>
      </c>
      <c r="B399" s="234" t="str">
        <f>IF(ISBLANK('Schedule 2 - Pupil List'!A397),"",('Schedule 2 - Pupil List'!A397))</f>
        <v/>
      </c>
      <c r="C399" s="234" t="str">
        <f>IF(ISBLANK('Schedule 2 - Pupil List'!B397),"",('Schedule 2 - Pupil List'!B397))</f>
        <v/>
      </c>
      <c r="D399" s="61"/>
      <c r="E399" s="135"/>
      <c r="F399" s="136"/>
      <c r="G399" s="136"/>
      <c r="H399" s="136"/>
      <c r="I399" s="136"/>
      <c r="J399" s="136"/>
      <c r="K399" s="136"/>
      <c r="L399" s="137"/>
      <c r="M399" s="222" t="str">
        <f t="shared" si="6"/>
        <v/>
      </c>
      <c r="N399" s="207">
        <f>IF(M399&lt;&gt;"",0,IF(D399&gt;14,Cover!$E$25,D399/15*Cover!$E$25))</f>
        <v>0</v>
      </c>
      <c r="O399" s="129"/>
      <c r="P399" s="129"/>
    </row>
    <row r="400" spans="1:16" s="130" customFormat="1" ht="12.75" x14ac:dyDescent="0.2">
      <c r="A400" s="75">
        <v>392</v>
      </c>
      <c r="B400" s="234" t="str">
        <f>IF(ISBLANK('Schedule 2 - Pupil List'!A398),"",('Schedule 2 - Pupil List'!A398))</f>
        <v/>
      </c>
      <c r="C400" s="234" t="str">
        <f>IF(ISBLANK('Schedule 2 - Pupil List'!B398),"",('Schedule 2 - Pupil List'!B398))</f>
        <v/>
      </c>
      <c r="D400" s="61"/>
      <c r="E400" s="135"/>
      <c r="F400" s="136"/>
      <c r="G400" s="136"/>
      <c r="H400" s="136"/>
      <c r="I400" s="136"/>
      <c r="J400" s="136"/>
      <c r="K400" s="136"/>
      <c r="L400" s="137"/>
      <c r="M400" s="222" t="str">
        <f t="shared" si="6"/>
        <v/>
      </c>
      <c r="N400" s="207">
        <f>IF(M400&lt;&gt;"",0,IF(D400&gt;14,Cover!$E$25,D400/15*Cover!$E$25))</f>
        <v>0</v>
      </c>
      <c r="O400" s="129"/>
      <c r="P400" s="129"/>
    </row>
    <row r="401" spans="1:16" s="130" customFormat="1" ht="12.75" x14ac:dyDescent="0.2">
      <c r="A401" s="75">
        <v>393</v>
      </c>
      <c r="B401" s="234" t="str">
        <f>IF(ISBLANK('Schedule 2 - Pupil List'!A399),"",('Schedule 2 - Pupil List'!A399))</f>
        <v/>
      </c>
      <c r="C401" s="234" t="str">
        <f>IF(ISBLANK('Schedule 2 - Pupil List'!B399),"",('Schedule 2 - Pupil List'!B399))</f>
        <v/>
      </c>
      <c r="D401" s="61"/>
      <c r="E401" s="135"/>
      <c r="F401" s="136"/>
      <c r="G401" s="136"/>
      <c r="H401" s="136"/>
      <c r="I401" s="136"/>
      <c r="J401" s="136"/>
      <c r="K401" s="136"/>
      <c r="L401" s="137"/>
      <c r="M401" s="222" t="str">
        <f t="shared" si="6"/>
        <v/>
      </c>
      <c r="N401" s="207">
        <f>IF(M401&lt;&gt;"",0,IF(D401&gt;14,Cover!$E$25,D401/15*Cover!$E$25))</f>
        <v>0</v>
      </c>
      <c r="O401" s="129"/>
      <c r="P401" s="129"/>
    </row>
    <row r="402" spans="1:16" s="130" customFormat="1" ht="12.75" x14ac:dyDescent="0.2">
      <c r="A402" s="75">
        <v>394</v>
      </c>
      <c r="B402" s="234" t="str">
        <f>IF(ISBLANK('Schedule 2 - Pupil List'!A400),"",('Schedule 2 - Pupil List'!A400))</f>
        <v/>
      </c>
      <c r="C402" s="234" t="str">
        <f>IF(ISBLANK('Schedule 2 - Pupil List'!B400),"",('Schedule 2 - Pupil List'!B400))</f>
        <v/>
      </c>
      <c r="D402" s="61"/>
      <c r="E402" s="135"/>
      <c r="F402" s="136"/>
      <c r="G402" s="136"/>
      <c r="H402" s="136"/>
      <c r="I402" s="136"/>
      <c r="J402" s="136"/>
      <c r="K402" s="136"/>
      <c r="L402" s="137"/>
      <c r="M402" s="222" t="str">
        <f t="shared" si="6"/>
        <v/>
      </c>
      <c r="N402" s="207">
        <f>IF(M402&lt;&gt;"",0,IF(D402&gt;14,Cover!$E$25,D402/15*Cover!$E$25))</f>
        <v>0</v>
      </c>
      <c r="O402" s="129"/>
      <c r="P402" s="129"/>
    </row>
    <row r="403" spans="1:16" s="130" customFormat="1" ht="12.75" x14ac:dyDescent="0.2">
      <c r="A403" s="75">
        <v>395</v>
      </c>
      <c r="B403" s="234" t="str">
        <f>IF(ISBLANK('Schedule 2 - Pupil List'!A401),"",('Schedule 2 - Pupil List'!A401))</f>
        <v/>
      </c>
      <c r="C403" s="234" t="str">
        <f>IF(ISBLANK('Schedule 2 - Pupil List'!B401),"",('Schedule 2 - Pupil List'!B401))</f>
        <v/>
      </c>
      <c r="D403" s="61"/>
      <c r="E403" s="135"/>
      <c r="F403" s="136"/>
      <c r="G403" s="136"/>
      <c r="H403" s="136"/>
      <c r="I403" s="136"/>
      <c r="J403" s="136"/>
      <c r="K403" s="136"/>
      <c r="L403" s="137"/>
      <c r="M403" s="222" t="str">
        <f t="shared" si="6"/>
        <v/>
      </c>
      <c r="N403" s="207">
        <f>IF(M403&lt;&gt;"",0,IF(D403&gt;14,Cover!$E$25,D403/15*Cover!$E$25))</f>
        <v>0</v>
      </c>
      <c r="O403" s="129"/>
      <c r="P403" s="129"/>
    </row>
    <row r="404" spans="1:16" s="130" customFormat="1" ht="12.75" x14ac:dyDescent="0.2">
      <c r="A404" s="75">
        <v>396</v>
      </c>
      <c r="B404" s="234" t="str">
        <f>IF(ISBLANK('Schedule 2 - Pupil List'!A402),"",('Schedule 2 - Pupil List'!A402))</f>
        <v/>
      </c>
      <c r="C404" s="234" t="str">
        <f>IF(ISBLANK('Schedule 2 - Pupil List'!B402),"",('Schedule 2 - Pupil List'!B402))</f>
        <v/>
      </c>
      <c r="D404" s="61"/>
      <c r="E404" s="135"/>
      <c r="F404" s="136"/>
      <c r="G404" s="136"/>
      <c r="H404" s="136"/>
      <c r="I404" s="136"/>
      <c r="J404" s="136"/>
      <c r="K404" s="136"/>
      <c r="L404" s="137"/>
      <c r="M404" s="222" t="str">
        <f t="shared" si="6"/>
        <v/>
      </c>
      <c r="N404" s="207">
        <f>IF(M404&lt;&gt;"",0,IF(D404&gt;14,Cover!$E$25,D404/15*Cover!$E$25))</f>
        <v>0</v>
      </c>
      <c r="O404" s="129"/>
      <c r="P404" s="129"/>
    </row>
    <row r="405" spans="1:16" s="130" customFormat="1" ht="12.75" x14ac:dyDescent="0.2">
      <c r="A405" s="75">
        <v>397</v>
      </c>
      <c r="B405" s="234" t="str">
        <f>IF(ISBLANK('Schedule 2 - Pupil List'!A403),"",('Schedule 2 - Pupil List'!A403))</f>
        <v/>
      </c>
      <c r="C405" s="234" t="str">
        <f>IF(ISBLANK('Schedule 2 - Pupil List'!B403),"",('Schedule 2 - Pupil List'!B403))</f>
        <v/>
      </c>
      <c r="D405" s="61"/>
      <c r="E405" s="135"/>
      <c r="F405" s="136"/>
      <c r="G405" s="136"/>
      <c r="H405" s="136"/>
      <c r="I405" s="136"/>
      <c r="J405" s="136"/>
      <c r="K405" s="136"/>
      <c r="L405" s="137"/>
      <c r="M405" s="222" t="str">
        <f t="shared" si="6"/>
        <v/>
      </c>
      <c r="N405" s="207">
        <f>IF(M405&lt;&gt;"",0,IF(D405&gt;14,Cover!$E$25,D405/15*Cover!$E$25))</f>
        <v>0</v>
      </c>
      <c r="O405" s="129"/>
      <c r="P405" s="129"/>
    </row>
    <row r="406" spans="1:16" s="130" customFormat="1" ht="12.75" x14ac:dyDescent="0.2">
      <c r="A406" s="75">
        <v>398</v>
      </c>
      <c r="B406" s="234" t="str">
        <f>IF(ISBLANK('Schedule 2 - Pupil List'!A404),"",('Schedule 2 - Pupil List'!A404))</f>
        <v/>
      </c>
      <c r="C406" s="234" t="str">
        <f>IF(ISBLANK('Schedule 2 - Pupil List'!B404),"",('Schedule 2 - Pupil List'!B404))</f>
        <v/>
      </c>
      <c r="D406" s="61"/>
      <c r="E406" s="135"/>
      <c r="F406" s="136"/>
      <c r="G406" s="136"/>
      <c r="H406" s="136"/>
      <c r="I406" s="136"/>
      <c r="J406" s="136"/>
      <c r="K406" s="136"/>
      <c r="L406" s="137"/>
      <c r="M406" s="222" t="str">
        <f t="shared" si="6"/>
        <v/>
      </c>
      <c r="N406" s="207">
        <f>IF(M406&lt;&gt;"",0,IF(D406&gt;14,Cover!$E$25,D406/15*Cover!$E$25))</f>
        <v>0</v>
      </c>
      <c r="O406" s="129"/>
      <c r="P406" s="129"/>
    </row>
    <row r="407" spans="1:16" s="130" customFormat="1" ht="12.75" x14ac:dyDescent="0.2">
      <c r="A407" s="75">
        <v>399</v>
      </c>
      <c r="B407" s="234" t="str">
        <f>IF(ISBLANK('Schedule 2 - Pupil List'!A405),"",('Schedule 2 - Pupil List'!A405))</f>
        <v/>
      </c>
      <c r="C407" s="234" t="str">
        <f>IF(ISBLANK('Schedule 2 - Pupil List'!B405),"",('Schedule 2 - Pupil List'!B405))</f>
        <v/>
      </c>
      <c r="D407" s="61"/>
      <c r="E407" s="135"/>
      <c r="F407" s="136"/>
      <c r="G407" s="136"/>
      <c r="H407" s="136"/>
      <c r="I407" s="136"/>
      <c r="J407" s="136"/>
      <c r="K407" s="136"/>
      <c r="L407" s="137"/>
      <c r="M407" s="222" t="str">
        <f t="shared" si="6"/>
        <v/>
      </c>
      <c r="N407" s="207">
        <f>IF(M407&lt;&gt;"",0,IF(D407&gt;14,Cover!$E$25,D407/15*Cover!$E$25))</f>
        <v>0</v>
      </c>
      <c r="O407" s="129"/>
      <c r="P407" s="129"/>
    </row>
    <row r="408" spans="1:16" s="130" customFormat="1" ht="12.75" x14ac:dyDescent="0.2">
      <c r="A408" s="75">
        <v>400</v>
      </c>
      <c r="B408" s="234" t="str">
        <f>IF(ISBLANK('Schedule 2 - Pupil List'!A406),"",('Schedule 2 - Pupil List'!A406))</f>
        <v/>
      </c>
      <c r="C408" s="234" t="str">
        <f>IF(ISBLANK('Schedule 2 - Pupil List'!B406),"",('Schedule 2 - Pupil List'!B406))</f>
        <v/>
      </c>
      <c r="D408" s="61"/>
      <c r="E408" s="135"/>
      <c r="F408" s="136"/>
      <c r="G408" s="136"/>
      <c r="H408" s="136"/>
      <c r="I408" s="136"/>
      <c r="J408" s="136"/>
      <c r="K408" s="136"/>
      <c r="L408" s="137"/>
      <c r="M408" s="222" t="str">
        <f t="shared" si="6"/>
        <v/>
      </c>
      <c r="N408" s="207">
        <f>IF(M408&lt;&gt;"",0,IF(D408&gt;14,Cover!$E$25,D408/15*Cover!$E$25))</f>
        <v>0</v>
      </c>
      <c r="O408" s="129"/>
      <c r="P408" s="129"/>
    </row>
    <row r="409" spans="1:16" s="130" customFormat="1" ht="12.75" x14ac:dyDescent="0.2">
      <c r="A409" s="75">
        <v>401</v>
      </c>
      <c r="B409" s="234" t="str">
        <f>IF(ISBLANK('Schedule 2 - Pupil List'!A407),"",('Schedule 2 - Pupil List'!A407))</f>
        <v/>
      </c>
      <c r="C409" s="234" t="str">
        <f>IF(ISBLANK('Schedule 2 - Pupil List'!B407),"",('Schedule 2 - Pupil List'!B407))</f>
        <v/>
      </c>
      <c r="D409" s="61"/>
      <c r="E409" s="135"/>
      <c r="F409" s="136"/>
      <c r="G409" s="136"/>
      <c r="H409" s="136"/>
      <c r="I409" s="136"/>
      <c r="J409" s="136"/>
      <c r="K409" s="136"/>
      <c r="L409" s="137"/>
      <c r="M409" s="222" t="str">
        <f t="shared" si="6"/>
        <v/>
      </c>
      <c r="N409" s="207">
        <f>IF(M409&lt;&gt;"",0,IF(D409&gt;14,Cover!$E$25,D409/15*Cover!$E$25))</f>
        <v>0</v>
      </c>
      <c r="O409" s="129"/>
      <c r="P409" s="129"/>
    </row>
    <row r="410" spans="1:16" s="130" customFormat="1" ht="12.75" x14ac:dyDescent="0.2">
      <c r="A410" s="75">
        <v>402</v>
      </c>
      <c r="B410" s="234" t="str">
        <f>IF(ISBLANK('Schedule 2 - Pupil List'!A408),"",('Schedule 2 - Pupil List'!A408))</f>
        <v/>
      </c>
      <c r="C410" s="234" t="str">
        <f>IF(ISBLANK('Schedule 2 - Pupil List'!B408),"",('Schedule 2 - Pupil List'!B408))</f>
        <v/>
      </c>
      <c r="D410" s="61"/>
      <c r="E410" s="135"/>
      <c r="F410" s="136"/>
      <c r="G410" s="136"/>
      <c r="H410" s="136"/>
      <c r="I410" s="136"/>
      <c r="J410" s="136"/>
      <c r="K410" s="136"/>
      <c r="L410" s="137"/>
      <c r="M410" s="222" t="str">
        <f t="shared" si="6"/>
        <v/>
      </c>
      <c r="N410" s="207">
        <f>IF(M410&lt;&gt;"",0,IF(D410&gt;14,Cover!$E$25,D410/15*Cover!$E$25))</f>
        <v>0</v>
      </c>
      <c r="O410" s="129"/>
      <c r="P410" s="129"/>
    </row>
    <row r="411" spans="1:16" s="130" customFormat="1" ht="12.75" x14ac:dyDescent="0.2">
      <c r="A411" s="75">
        <v>403</v>
      </c>
      <c r="B411" s="234" t="str">
        <f>IF(ISBLANK('Schedule 2 - Pupil List'!A409),"",('Schedule 2 - Pupil List'!A409))</f>
        <v/>
      </c>
      <c r="C411" s="234" t="str">
        <f>IF(ISBLANK('Schedule 2 - Pupil List'!B409),"",('Schedule 2 - Pupil List'!B409))</f>
        <v/>
      </c>
      <c r="D411" s="61"/>
      <c r="E411" s="135"/>
      <c r="F411" s="136"/>
      <c r="G411" s="136"/>
      <c r="H411" s="136"/>
      <c r="I411" s="136"/>
      <c r="J411" s="136"/>
      <c r="K411" s="136"/>
      <c r="L411" s="137"/>
      <c r="M411" s="222" t="str">
        <f t="shared" si="6"/>
        <v/>
      </c>
      <c r="N411" s="207">
        <f>IF(M411&lt;&gt;"",0,IF(D411&gt;14,Cover!$E$25,D411/15*Cover!$E$25))</f>
        <v>0</v>
      </c>
      <c r="O411" s="129"/>
      <c r="P411" s="129"/>
    </row>
    <row r="412" spans="1:16" s="130" customFormat="1" ht="12.75" x14ac:dyDescent="0.2">
      <c r="A412" s="75">
        <v>404</v>
      </c>
      <c r="B412" s="234" t="str">
        <f>IF(ISBLANK('Schedule 2 - Pupil List'!A410),"",('Schedule 2 - Pupil List'!A410))</f>
        <v/>
      </c>
      <c r="C412" s="234" t="str">
        <f>IF(ISBLANK('Schedule 2 - Pupil List'!B410),"",('Schedule 2 - Pupil List'!B410))</f>
        <v/>
      </c>
      <c r="D412" s="61"/>
      <c r="E412" s="135"/>
      <c r="F412" s="136"/>
      <c r="G412" s="136"/>
      <c r="H412" s="136"/>
      <c r="I412" s="136"/>
      <c r="J412" s="136"/>
      <c r="K412" s="136"/>
      <c r="L412" s="137"/>
      <c r="M412" s="222" t="str">
        <f t="shared" si="6"/>
        <v/>
      </c>
      <c r="N412" s="207">
        <f>IF(M412&lt;&gt;"",0,IF(D412&gt;14,Cover!$E$25,D412/15*Cover!$E$25))</f>
        <v>0</v>
      </c>
      <c r="O412" s="129"/>
      <c r="P412" s="129"/>
    </row>
    <row r="413" spans="1:16" s="130" customFormat="1" ht="12.75" x14ac:dyDescent="0.2">
      <c r="A413" s="75">
        <v>405</v>
      </c>
      <c r="B413" s="234" t="str">
        <f>IF(ISBLANK('Schedule 2 - Pupil List'!A411),"",('Schedule 2 - Pupil List'!A411))</f>
        <v/>
      </c>
      <c r="C413" s="234" t="str">
        <f>IF(ISBLANK('Schedule 2 - Pupil List'!B411),"",('Schedule 2 - Pupil List'!B411))</f>
        <v/>
      </c>
      <c r="D413" s="61"/>
      <c r="E413" s="135"/>
      <c r="F413" s="136"/>
      <c r="G413" s="136"/>
      <c r="H413" s="136"/>
      <c r="I413" s="136"/>
      <c r="J413" s="136"/>
      <c r="K413" s="136"/>
      <c r="L413" s="137"/>
      <c r="M413" s="222" t="str">
        <f t="shared" si="6"/>
        <v/>
      </c>
      <c r="N413" s="207">
        <f>IF(M413&lt;&gt;"",0,IF(D413&gt;14,Cover!$E$25,D413/15*Cover!$E$25))</f>
        <v>0</v>
      </c>
      <c r="O413" s="129"/>
      <c r="P413" s="129"/>
    </row>
    <row r="414" spans="1:16" s="130" customFormat="1" ht="12.75" x14ac:dyDescent="0.2">
      <c r="A414" s="75">
        <v>406</v>
      </c>
      <c r="B414" s="234" t="str">
        <f>IF(ISBLANK('Schedule 2 - Pupil List'!A412),"",('Schedule 2 - Pupil List'!A412))</f>
        <v/>
      </c>
      <c r="C414" s="234" t="str">
        <f>IF(ISBLANK('Schedule 2 - Pupil List'!B412),"",('Schedule 2 - Pupil List'!B412))</f>
        <v/>
      </c>
      <c r="D414" s="61"/>
      <c r="E414" s="135"/>
      <c r="F414" s="136"/>
      <c r="G414" s="136"/>
      <c r="H414" s="136"/>
      <c r="I414" s="136"/>
      <c r="J414" s="136"/>
      <c r="K414" s="136"/>
      <c r="L414" s="137"/>
      <c r="M414" s="222" t="str">
        <f t="shared" si="6"/>
        <v/>
      </c>
      <c r="N414" s="207">
        <f>IF(M414&lt;&gt;"",0,IF(D414&gt;14,Cover!$E$25,D414/15*Cover!$E$25))</f>
        <v>0</v>
      </c>
      <c r="O414" s="129"/>
      <c r="P414" s="129"/>
    </row>
    <row r="415" spans="1:16" s="130" customFormat="1" ht="12.75" x14ac:dyDescent="0.2">
      <c r="A415" s="75">
        <v>407</v>
      </c>
      <c r="B415" s="234" t="str">
        <f>IF(ISBLANK('Schedule 2 - Pupil List'!A413),"",('Schedule 2 - Pupil List'!A413))</f>
        <v/>
      </c>
      <c r="C415" s="234" t="str">
        <f>IF(ISBLANK('Schedule 2 - Pupil List'!B413),"",('Schedule 2 - Pupil List'!B413))</f>
        <v/>
      </c>
      <c r="D415" s="61"/>
      <c r="E415" s="135"/>
      <c r="F415" s="136"/>
      <c r="G415" s="136"/>
      <c r="H415" s="136"/>
      <c r="I415" s="136"/>
      <c r="J415" s="136"/>
      <c r="K415" s="136"/>
      <c r="L415" s="137"/>
      <c r="M415" s="222" t="str">
        <f t="shared" si="6"/>
        <v/>
      </c>
      <c r="N415" s="207">
        <f>IF(M415&lt;&gt;"",0,IF(D415&gt;14,Cover!$E$25,D415/15*Cover!$E$25))</f>
        <v>0</v>
      </c>
      <c r="O415" s="129"/>
      <c r="P415" s="129"/>
    </row>
    <row r="416" spans="1:16" s="130" customFormat="1" ht="12.75" x14ac:dyDescent="0.2">
      <c r="A416" s="75">
        <v>408</v>
      </c>
      <c r="B416" s="234" t="str">
        <f>IF(ISBLANK('Schedule 2 - Pupil List'!A414),"",('Schedule 2 - Pupil List'!A414))</f>
        <v/>
      </c>
      <c r="C416" s="234" t="str">
        <f>IF(ISBLANK('Schedule 2 - Pupil List'!B414),"",('Schedule 2 - Pupil List'!B414))</f>
        <v/>
      </c>
      <c r="D416" s="61"/>
      <c r="E416" s="135"/>
      <c r="F416" s="136"/>
      <c r="G416" s="136"/>
      <c r="H416" s="136"/>
      <c r="I416" s="136"/>
      <c r="J416" s="136"/>
      <c r="K416" s="136"/>
      <c r="L416" s="137"/>
      <c r="M416" s="222" t="str">
        <f t="shared" si="6"/>
        <v/>
      </c>
      <c r="N416" s="207">
        <f>IF(M416&lt;&gt;"",0,IF(D416&gt;14,Cover!$E$25,D416/15*Cover!$E$25))</f>
        <v>0</v>
      </c>
      <c r="O416" s="129"/>
      <c r="P416" s="129"/>
    </row>
    <row r="417" spans="1:16" s="130" customFormat="1" ht="12.75" x14ac:dyDescent="0.2">
      <c r="A417" s="75">
        <v>409</v>
      </c>
      <c r="B417" s="234" t="str">
        <f>IF(ISBLANK('Schedule 2 - Pupil List'!A415),"",('Schedule 2 - Pupil List'!A415))</f>
        <v/>
      </c>
      <c r="C417" s="234" t="str">
        <f>IF(ISBLANK('Schedule 2 - Pupil List'!B415),"",('Schedule 2 - Pupil List'!B415))</f>
        <v/>
      </c>
      <c r="D417" s="61"/>
      <c r="E417" s="135"/>
      <c r="F417" s="136"/>
      <c r="G417" s="136"/>
      <c r="H417" s="136"/>
      <c r="I417" s="136"/>
      <c r="J417" s="136"/>
      <c r="K417" s="136"/>
      <c r="L417" s="137"/>
      <c r="M417" s="222" t="str">
        <f t="shared" si="6"/>
        <v/>
      </c>
      <c r="N417" s="207">
        <f>IF(M417&lt;&gt;"",0,IF(D417&gt;14,Cover!$E$25,D417/15*Cover!$E$25))</f>
        <v>0</v>
      </c>
      <c r="O417" s="129"/>
      <c r="P417" s="129"/>
    </row>
    <row r="418" spans="1:16" s="130" customFormat="1" ht="12.75" x14ac:dyDescent="0.2">
      <c r="A418" s="75">
        <v>410</v>
      </c>
      <c r="B418" s="234" t="str">
        <f>IF(ISBLANK('Schedule 2 - Pupil List'!A416),"",('Schedule 2 - Pupil List'!A416))</f>
        <v/>
      </c>
      <c r="C418" s="234" t="str">
        <f>IF(ISBLANK('Schedule 2 - Pupil List'!B416),"",('Schedule 2 - Pupil List'!B416))</f>
        <v/>
      </c>
      <c r="D418" s="61"/>
      <c r="E418" s="135"/>
      <c r="F418" s="136"/>
      <c r="G418" s="136"/>
      <c r="H418" s="136"/>
      <c r="I418" s="136"/>
      <c r="J418" s="136"/>
      <c r="K418" s="136"/>
      <c r="L418" s="137"/>
      <c r="M418" s="222" t="str">
        <f t="shared" si="6"/>
        <v/>
      </c>
      <c r="N418" s="207">
        <f>IF(M418&lt;&gt;"",0,IF(D418&gt;14,Cover!$E$25,D418/15*Cover!$E$25))</f>
        <v>0</v>
      </c>
      <c r="O418" s="129"/>
      <c r="P418" s="129"/>
    </row>
    <row r="419" spans="1:16" s="130" customFormat="1" ht="12.75" x14ac:dyDescent="0.2">
      <c r="A419" s="75">
        <v>411</v>
      </c>
      <c r="B419" s="234" t="str">
        <f>IF(ISBLANK('Schedule 2 - Pupil List'!A417),"",('Schedule 2 - Pupil List'!A417))</f>
        <v/>
      </c>
      <c r="C419" s="234" t="str">
        <f>IF(ISBLANK('Schedule 2 - Pupil List'!B417),"",('Schedule 2 - Pupil List'!B417))</f>
        <v/>
      </c>
      <c r="D419" s="61"/>
      <c r="E419" s="135"/>
      <c r="F419" s="136"/>
      <c r="G419" s="136"/>
      <c r="H419" s="136"/>
      <c r="I419" s="136"/>
      <c r="J419" s="136"/>
      <c r="K419" s="136"/>
      <c r="L419" s="137"/>
      <c r="M419" s="222" t="str">
        <f t="shared" si="6"/>
        <v/>
      </c>
      <c r="N419" s="207">
        <f>IF(M419&lt;&gt;"",0,IF(D419&gt;14,Cover!$E$25,D419/15*Cover!$E$25))</f>
        <v>0</v>
      </c>
      <c r="O419" s="129"/>
      <c r="P419" s="129"/>
    </row>
    <row r="420" spans="1:16" s="130" customFormat="1" ht="12.75" x14ac:dyDescent="0.2">
      <c r="A420" s="75">
        <v>412</v>
      </c>
      <c r="B420" s="234" t="str">
        <f>IF(ISBLANK('Schedule 2 - Pupil List'!A418),"",('Schedule 2 - Pupil List'!A418))</f>
        <v/>
      </c>
      <c r="C420" s="234" t="str">
        <f>IF(ISBLANK('Schedule 2 - Pupil List'!B418),"",('Schedule 2 - Pupil List'!B418))</f>
        <v/>
      </c>
      <c r="D420" s="61"/>
      <c r="E420" s="135"/>
      <c r="F420" s="136"/>
      <c r="G420" s="136"/>
      <c r="H420" s="136"/>
      <c r="I420" s="136"/>
      <c r="J420" s="136"/>
      <c r="K420" s="136"/>
      <c r="L420" s="137"/>
      <c r="M420" s="222" t="str">
        <f t="shared" si="6"/>
        <v/>
      </c>
      <c r="N420" s="207">
        <f>IF(M420&lt;&gt;"",0,IF(D420&gt;14,Cover!$E$25,D420/15*Cover!$E$25))</f>
        <v>0</v>
      </c>
      <c r="O420" s="129"/>
      <c r="P420" s="129"/>
    </row>
    <row r="421" spans="1:16" s="130" customFormat="1" ht="12.75" x14ac:dyDescent="0.2">
      <c r="A421" s="75">
        <v>413</v>
      </c>
      <c r="B421" s="234" t="str">
        <f>IF(ISBLANK('Schedule 2 - Pupil List'!A419),"",('Schedule 2 - Pupil List'!A419))</f>
        <v/>
      </c>
      <c r="C421" s="234" t="str">
        <f>IF(ISBLANK('Schedule 2 - Pupil List'!B419),"",('Schedule 2 - Pupil List'!B419))</f>
        <v/>
      </c>
      <c r="D421" s="61"/>
      <c r="E421" s="135"/>
      <c r="F421" s="136"/>
      <c r="G421" s="136"/>
      <c r="H421" s="136"/>
      <c r="I421" s="136"/>
      <c r="J421" s="136"/>
      <c r="K421" s="136"/>
      <c r="L421" s="137"/>
      <c r="M421" s="222" t="str">
        <f t="shared" si="6"/>
        <v/>
      </c>
      <c r="N421" s="207">
        <f>IF(M421&lt;&gt;"",0,IF(D421&gt;14,Cover!$E$25,D421/15*Cover!$E$25))</f>
        <v>0</v>
      </c>
      <c r="O421" s="129"/>
      <c r="P421" s="129"/>
    </row>
    <row r="422" spans="1:16" s="130" customFormat="1" ht="12.75" x14ac:dyDescent="0.2">
      <c r="A422" s="75">
        <v>414</v>
      </c>
      <c r="B422" s="234" t="str">
        <f>IF(ISBLANK('Schedule 2 - Pupil List'!A420),"",('Schedule 2 - Pupil List'!A420))</f>
        <v/>
      </c>
      <c r="C422" s="234" t="str">
        <f>IF(ISBLANK('Schedule 2 - Pupil List'!B420),"",('Schedule 2 - Pupil List'!B420))</f>
        <v/>
      </c>
      <c r="D422" s="61"/>
      <c r="E422" s="135"/>
      <c r="F422" s="136"/>
      <c r="G422" s="136"/>
      <c r="H422" s="136"/>
      <c r="I422" s="136"/>
      <c r="J422" s="136"/>
      <c r="K422" s="136"/>
      <c r="L422" s="137"/>
      <c r="M422" s="222" t="str">
        <f t="shared" si="6"/>
        <v/>
      </c>
      <c r="N422" s="207">
        <f>IF(M422&lt;&gt;"",0,IF(D422&gt;14,Cover!$E$25,D422/15*Cover!$E$25))</f>
        <v>0</v>
      </c>
      <c r="O422" s="129"/>
      <c r="P422" s="129"/>
    </row>
    <row r="423" spans="1:16" s="130" customFormat="1" ht="12.75" x14ac:dyDescent="0.2">
      <c r="A423" s="75">
        <v>415</v>
      </c>
      <c r="B423" s="234" t="str">
        <f>IF(ISBLANK('Schedule 2 - Pupil List'!A421),"",('Schedule 2 - Pupil List'!A421))</f>
        <v/>
      </c>
      <c r="C423" s="234" t="str">
        <f>IF(ISBLANK('Schedule 2 - Pupil List'!B421),"",('Schedule 2 - Pupil List'!B421))</f>
        <v/>
      </c>
      <c r="D423" s="61"/>
      <c r="E423" s="135"/>
      <c r="F423" s="136"/>
      <c r="G423" s="136"/>
      <c r="H423" s="136"/>
      <c r="I423" s="136"/>
      <c r="J423" s="136"/>
      <c r="K423" s="136"/>
      <c r="L423" s="137"/>
      <c r="M423" s="222" t="str">
        <f t="shared" si="6"/>
        <v/>
      </c>
      <c r="N423" s="207">
        <f>IF(M423&lt;&gt;"",0,IF(D423&gt;14,Cover!$E$25,D423/15*Cover!$E$25))</f>
        <v>0</v>
      </c>
      <c r="O423" s="129"/>
      <c r="P423" s="129"/>
    </row>
    <row r="424" spans="1:16" s="130" customFormat="1" ht="12.75" x14ac:dyDescent="0.2">
      <c r="A424" s="75">
        <v>416</v>
      </c>
      <c r="B424" s="234" t="str">
        <f>IF(ISBLANK('Schedule 2 - Pupil List'!A422),"",('Schedule 2 - Pupil List'!A422))</f>
        <v/>
      </c>
      <c r="C424" s="234" t="str">
        <f>IF(ISBLANK('Schedule 2 - Pupil List'!B422),"",('Schedule 2 - Pupil List'!B422))</f>
        <v/>
      </c>
      <c r="D424" s="61"/>
      <c r="E424" s="135"/>
      <c r="F424" s="136"/>
      <c r="G424" s="136"/>
      <c r="H424" s="136"/>
      <c r="I424" s="136"/>
      <c r="J424" s="136"/>
      <c r="K424" s="136"/>
      <c r="L424" s="137"/>
      <c r="M424" s="222" t="str">
        <f t="shared" si="6"/>
        <v/>
      </c>
      <c r="N424" s="207">
        <f>IF(M424&lt;&gt;"",0,IF(D424&gt;14,Cover!$E$25,D424/15*Cover!$E$25))</f>
        <v>0</v>
      </c>
      <c r="O424" s="129"/>
      <c r="P424" s="129"/>
    </row>
    <row r="425" spans="1:16" s="130" customFormat="1" ht="12.75" x14ac:dyDescent="0.2">
      <c r="A425" s="75">
        <v>417</v>
      </c>
      <c r="B425" s="234" t="str">
        <f>IF(ISBLANK('Schedule 2 - Pupil List'!A423),"",('Schedule 2 - Pupil List'!A423))</f>
        <v/>
      </c>
      <c r="C425" s="234" t="str">
        <f>IF(ISBLANK('Schedule 2 - Pupil List'!B423),"",('Schedule 2 - Pupil List'!B423))</f>
        <v/>
      </c>
      <c r="D425" s="61"/>
      <c r="E425" s="135"/>
      <c r="F425" s="136"/>
      <c r="G425" s="136"/>
      <c r="H425" s="136"/>
      <c r="I425" s="136"/>
      <c r="J425" s="136"/>
      <c r="K425" s="136"/>
      <c r="L425" s="137"/>
      <c r="M425" s="222" t="str">
        <f t="shared" si="6"/>
        <v/>
      </c>
      <c r="N425" s="207">
        <f>IF(M425&lt;&gt;"",0,IF(D425&gt;14,Cover!$E$25,D425/15*Cover!$E$25))</f>
        <v>0</v>
      </c>
      <c r="O425" s="129"/>
      <c r="P425" s="129"/>
    </row>
    <row r="426" spans="1:16" s="130" customFormat="1" ht="12.75" x14ac:dyDescent="0.2">
      <c r="A426" s="75">
        <v>418</v>
      </c>
      <c r="B426" s="234" t="str">
        <f>IF(ISBLANK('Schedule 2 - Pupil List'!A424),"",('Schedule 2 - Pupil List'!A424))</f>
        <v/>
      </c>
      <c r="C426" s="234" t="str">
        <f>IF(ISBLANK('Schedule 2 - Pupil List'!B424),"",('Schedule 2 - Pupil List'!B424))</f>
        <v/>
      </c>
      <c r="D426" s="61"/>
      <c r="E426" s="135"/>
      <c r="F426" s="136"/>
      <c r="G426" s="136"/>
      <c r="H426" s="136"/>
      <c r="I426" s="136"/>
      <c r="J426" s="136"/>
      <c r="K426" s="136"/>
      <c r="L426" s="137"/>
      <c r="M426" s="222" t="str">
        <f t="shared" si="6"/>
        <v/>
      </c>
      <c r="N426" s="207">
        <f>IF(M426&lt;&gt;"",0,IF(D426&gt;14,Cover!$E$25,D426/15*Cover!$E$25))</f>
        <v>0</v>
      </c>
      <c r="O426" s="129"/>
      <c r="P426" s="129"/>
    </row>
    <row r="427" spans="1:16" s="130" customFormat="1" ht="12.75" x14ac:dyDescent="0.2">
      <c r="A427" s="75">
        <v>419</v>
      </c>
      <c r="B427" s="234" t="str">
        <f>IF(ISBLANK('Schedule 2 - Pupil List'!A425),"",('Schedule 2 - Pupil List'!A425))</f>
        <v/>
      </c>
      <c r="C427" s="234" t="str">
        <f>IF(ISBLANK('Schedule 2 - Pupil List'!B425),"",('Schedule 2 - Pupil List'!B425))</f>
        <v/>
      </c>
      <c r="D427" s="61"/>
      <c r="E427" s="135"/>
      <c r="F427" s="136"/>
      <c r="G427" s="136"/>
      <c r="H427" s="136"/>
      <c r="I427" s="136"/>
      <c r="J427" s="136"/>
      <c r="K427" s="136"/>
      <c r="L427" s="137"/>
      <c r="M427" s="222" t="str">
        <f t="shared" si="6"/>
        <v/>
      </c>
      <c r="N427" s="207">
        <f>IF(M427&lt;&gt;"",0,IF(D427&gt;14,Cover!$E$25,D427/15*Cover!$E$25))</f>
        <v>0</v>
      </c>
      <c r="O427" s="129"/>
      <c r="P427" s="129"/>
    </row>
    <row r="428" spans="1:16" s="130" customFormat="1" ht="12.75" x14ac:dyDescent="0.2">
      <c r="A428" s="75">
        <v>420</v>
      </c>
      <c r="B428" s="234" t="str">
        <f>IF(ISBLANK('Schedule 2 - Pupil List'!A426),"",('Schedule 2 - Pupil List'!A426))</f>
        <v/>
      </c>
      <c r="C428" s="234" t="str">
        <f>IF(ISBLANK('Schedule 2 - Pupil List'!B426),"",('Schedule 2 - Pupil List'!B426))</f>
        <v/>
      </c>
      <c r="D428" s="61"/>
      <c r="E428" s="135"/>
      <c r="F428" s="136"/>
      <c r="G428" s="136"/>
      <c r="H428" s="136"/>
      <c r="I428" s="136"/>
      <c r="J428" s="136"/>
      <c r="K428" s="136"/>
      <c r="L428" s="137"/>
      <c r="M428" s="222" t="str">
        <f t="shared" si="6"/>
        <v/>
      </c>
      <c r="N428" s="207">
        <f>IF(M428&lt;&gt;"",0,IF(D428&gt;14,Cover!$E$25,D428/15*Cover!$E$25))</f>
        <v>0</v>
      </c>
      <c r="O428" s="129"/>
      <c r="P428" s="129"/>
    </row>
    <row r="429" spans="1:16" s="130" customFormat="1" ht="12.75" x14ac:dyDescent="0.2">
      <c r="A429" s="75">
        <v>421</v>
      </c>
      <c r="B429" s="234" t="str">
        <f>IF(ISBLANK('Schedule 2 - Pupil List'!A427),"",('Schedule 2 - Pupil List'!A427))</f>
        <v/>
      </c>
      <c r="C429" s="234" t="str">
        <f>IF(ISBLANK('Schedule 2 - Pupil List'!B427),"",('Schedule 2 - Pupil List'!B427))</f>
        <v/>
      </c>
      <c r="D429" s="61"/>
      <c r="E429" s="135"/>
      <c r="F429" s="136"/>
      <c r="G429" s="136"/>
      <c r="H429" s="136"/>
      <c r="I429" s="136"/>
      <c r="J429" s="136"/>
      <c r="K429" s="136"/>
      <c r="L429" s="137"/>
      <c r="M429" s="222" t="str">
        <f t="shared" si="6"/>
        <v/>
      </c>
      <c r="N429" s="207">
        <f>IF(M429&lt;&gt;"",0,IF(D429&gt;14,Cover!$E$25,D429/15*Cover!$E$25))</f>
        <v>0</v>
      </c>
      <c r="O429" s="129"/>
      <c r="P429" s="129"/>
    </row>
    <row r="430" spans="1:16" s="130" customFormat="1" ht="12.75" x14ac:dyDescent="0.2">
      <c r="A430" s="75">
        <v>422</v>
      </c>
      <c r="B430" s="234" t="str">
        <f>IF(ISBLANK('Schedule 2 - Pupil List'!A428),"",('Schedule 2 - Pupil List'!A428))</f>
        <v/>
      </c>
      <c r="C430" s="234" t="str">
        <f>IF(ISBLANK('Schedule 2 - Pupil List'!B428),"",('Schedule 2 - Pupil List'!B428))</f>
        <v/>
      </c>
      <c r="D430" s="61"/>
      <c r="E430" s="135"/>
      <c r="F430" s="136"/>
      <c r="G430" s="136"/>
      <c r="H430" s="136"/>
      <c r="I430" s="136"/>
      <c r="J430" s="136"/>
      <c r="K430" s="136"/>
      <c r="L430" s="137"/>
      <c r="M430" s="222" t="str">
        <f t="shared" si="6"/>
        <v/>
      </c>
      <c r="N430" s="207">
        <f>IF(M430&lt;&gt;"",0,IF(D430&gt;14,Cover!$E$25,D430/15*Cover!$E$25))</f>
        <v>0</v>
      </c>
      <c r="O430" s="129"/>
      <c r="P430" s="129"/>
    </row>
    <row r="431" spans="1:16" s="130" customFormat="1" ht="12.75" x14ac:dyDescent="0.2">
      <c r="A431" s="75">
        <v>423</v>
      </c>
      <c r="B431" s="234" t="str">
        <f>IF(ISBLANK('Schedule 2 - Pupil List'!A429),"",('Schedule 2 - Pupil List'!A429))</f>
        <v/>
      </c>
      <c r="C431" s="234" t="str">
        <f>IF(ISBLANK('Schedule 2 - Pupil List'!B429),"",('Schedule 2 - Pupil List'!B429))</f>
        <v/>
      </c>
      <c r="D431" s="61"/>
      <c r="E431" s="135"/>
      <c r="F431" s="136"/>
      <c r="G431" s="136"/>
      <c r="H431" s="136"/>
      <c r="I431" s="136"/>
      <c r="J431" s="136"/>
      <c r="K431" s="136"/>
      <c r="L431" s="137"/>
      <c r="M431" s="222" t="str">
        <f t="shared" si="6"/>
        <v/>
      </c>
      <c r="N431" s="207">
        <f>IF(M431&lt;&gt;"",0,IF(D431&gt;14,Cover!$E$25,D431/15*Cover!$E$25))</f>
        <v>0</v>
      </c>
      <c r="O431" s="129"/>
      <c r="P431" s="129"/>
    </row>
    <row r="432" spans="1:16" s="130" customFormat="1" ht="12.75" x14ac:dyDescent="0.2">
      <c r="A432" s="75">
        <v>424</v>
      </c>
      <c r="B432" s="234" t="str">
        <f>IF(ISBLANK('Schedule 2 - Pupil List'!A430),"",('Schedule 2 - Pupil List'!A430))</f>
        <v/>
      </c>
      <c r="C432" s="234" t="str">
        <f>IF(ISBLANK('Schedule 2 - Pupil List'!B430),"",('Schedule 2 - Pupil List'!B430))</f>
        <v/>
      </c>
      <c r="D432" s="61"/>
      <c r="E432" s="135"/>
      <c r="F432" s="136"/>
      <c r="G432" s="136"/>
      <c r="H432" s="136"/>
      <c r="I432" s="136"/>
      <c r="J432" s="136"/>
      <c r="K432" s="136"/>
      <c r="L432" s="137"/>
      <c r="M432" s="222" t="str">
        <f t="shared" si="6"/>
        <v/>
      </c>
      <c r="N432" s="207">
        <f>IF(M432&lt;&gt;"",0,IF(D432&gt;14,Cover!$E$25,D432/15*Cover!$E$25))</f>
        <v>0</v>
      </c>
      <c r="O432" s="129"/>
      <c r="P432" s="129"/>
    </row>
    <row r="433" spans="1:16" s="130" customFormat="1" ht="12.75" x14ac:dyDescent="0.2">
      <c r="A433" s="75">
        <v>425</v>
      </c>
      <c r="B433" s="234" t="str">
        <f>IF(ISBLANK('Schedule 2 - Pupil List'!A431),"",('Schedule 2 - Pupil List'!A431))</f>
        <v/>
      </c>
      <c r="C433" s="234" t="str">
        <f>IF(ISBLANK('Schedule 2 - Pupil List'!B431),"",('Schedule 2 - Pupil List'!B431))</f>
        <v/>
      </c>
      <c r="D433" s="61"/>
      <c r="E433" s="135"/>
      <c r="F433" s="136"/>
      <c r="G433" s="136"/>
      <c r="H433" s="136"/>
      <c r="I433" s="136"/>
      <c r="J433" s="136"/>
      <c r="K433" s="136"/>
      <c r="L433" s="137"/>
      <c r="M433" s="222" t="str">
        <f t="shared" si="6"/>
        <v/>
      </c>
      <c r="N433" s="207">
        <f>IF(M433&lt;&gt;"",0,IF(D433&gt;14,Cover!$E$25,D433/15*Cover!$E$25))</f>
        <v>0</v>
      </c>
      <c r="O433" s="129"/>
      <c r="P433" s="129"/>
    </row>
    <row r="434" spans="1:16" s="130" customFormat="1" ht="12.75" x14ac:dyDescent="0.2">
      <c r="A434" s="75">
        <v>426</v>
      </c>
      <c r="B434" s="234" t="str">
        <f>IF(ISBLANK('Schedule 2 - Pupil List'!A432),"",('Schedule 2 - Pupil List'!A432))</f>
        <v/>
      </c>
      <c r="C434" s="234" t="str">
        <f>IF(ISBLANK('Schedule 2 - Pupil List'!B432),"",('Schedule 2 - Pupil List'!B432))</f>
        <v/>
      </c>
      <c r="D434" s="61"/>
      <c r="E434" s="135"/>
      <c r="F434" s="136"/>
      <c r="G434" s="136"/>
      <c r="H434" s="136"/>
      <c r="I434" s="136"/>
      <c r="J434" s="136"/>
      <c r="K434" s="136"/>
      <c r="L434" s="137"/>
      <c r="M434" s="222" t="str">
        <f t="shared" si="6"/>
        <v/>
      </c>
      <c r="N434" s="207">
        <f>IF(M434&lt;&gt;"",0,IF(D434&gt;14,Cover!$E$25,D434/15*Cover!$E$25))</f>
        <v>0</v>
      </c>
      <c r="O434" s="129"/>
      <c r="P434" s="129"/>
    </row>
    <row r="435" spans="1:16" s="130" customFormat="1" ht="12.75" x14ac:dyDescent="0.2">
      <c r="A435" s="75">
        <v>427</v>
      </c>
      <c r="B435" s="234" t="str">
        <f>IF(ISBLANK('Schedule 2 - Pupil List'!A433),"",('Schedule 2 - Pupil List'!A433))</f>
        <v/>
      </c>
      <c r="C435" s="234" t="str">
        <f>IF(ISBLANK('Schedule 2 - Pupil List'!B433),"",('Schedule 2 - Pupil List'!B433))</f>
        <v/>
      </c>
      <c r="D435" s="61"/>
      <c r="E435" s="135"/>
      <c r="F435" s="136"/>
      <c r="G435" s="136"/>
      <c r="H435" s="136"/>
      <c r="I435" s="136"/>
      <c r="J435" s="136"/>
      <c r="K435" s="136"/>
      <c r="L435" s="137"/>
      <c r="M435" s="222" t="str">
        <f t="shared" si="6"/>
        <v/>
      </c>
      <c r="N435" s="207">
        <f>IF(M435&lt;&gt;"",0,IF(D435&gt;14,Cover!$E$25,D435/15*Cover!$E$25))</f>
        <v>0</v>
      </c>
      <c r="O435" s="129"/>
      <c r="P435" s="129"/>
    </row>
    <row r="436" spans="1:16" s="130" customFormat="1" ht="12.75" x14ac:dyDescent="0.2">
      <c r="A436" s="75">
        <v>428</v>
      </c>
      <c r="B436" s="234" t="str">
        <f>IF(ISBLANK('Schedule 2 - Pupil List'!A434),"",('Schedule 2 - Pupil List'!A434))</f>
        <v/>
      </c>
      <c r="C436" s="234" t="str">
        <f>IF(ISBLANK('Schedule 2 - Pupil List'!B434),"",('Schedule 2 - Pupil List'!B434))</f>
        <v/>
      </c>
      <c r="D436" s="61"/>
      <c r="E436" s="135"/>
      <c r="F436" s="136"/>
      <c r="G436" s="136"/>
      <c r="H436" s="136"/>
      <c r="I436" s="136"/>
      <c r="J436" s="136"/>
      <c r="K436" s="136"/>
      <c r="L436" s="137"/>
      <c r="M436" s="222" t="str">
        <f t="shared" si="6"/>
        <v/>
      </c>
      <c r="N436" s="207">
        <f>IF(M436&lt;&gt;"",0,IF(D436&gt;14,Cover!$E$25,D436/15*Cover!$E$25))</f>
        <v>0</v>
      </c>
      <c r="O436" s="129"/>
      <c r="P436" s="129"/>
    </row>
    <row r="437" spans="1:16" s="130" customFormat="1" ht="12.75" x14ac:dyDescent="0.2">
      <c r="A437" s="75">
        <v>429</v>
      </c>
      <c r="B437" s="234" t="str">
        <f>IF(ISBLANK('Schedule 2 - Pupil List'!A435),"",('Schedule 2 - Pupil List'!A435))</f>
        <v/>
      </c>
      <c r="C437" s="234" t="str">
        <f>IF(ISBLANK('Schedule 2 - Pupil List'!B435),"",('Schedule 2 - Pupil List'!B435))</f>
        <v/>
      </c>
      <c r="D437" s="61"/>
      <c r="E437" s="135"/>
      <c r="F437" s="136"/>
      <c r="G437" s="136"/>
      <c r="H437" s="136"/>
      <c r="I437" s="136"/>
      <c r="J437" s="136"/>
      <c r="K437" s="136"/>
      <c r="L437" s="137"/>
      <c r="M437" s="222" t="str">
        <f t="shared" si="6"/>
        <v/>
      </c>
      <c r="N437" s="207">
        <f>IF(M437&lt;&gt;"",0,IF(D437&gt;14,Cover!$E$25,D437/15*Cover!$E$25))</f>
        <v>0</v>
      </c>
      <c r="O437" s="129"/>
      <c r="P437" s="129"/>
    </row>
    <row r="438" spans="1:16" s="130" customFormat="1" ht="12.75" x14ac:dyDescent="0.2">
      <c r="A438" s="75">
        <v>430</v>
      </c>
      <c r="B438" s="234" t="str">
        <f>IF(ISBLANK('Schedule 2 - Pupil List'!A436),"",('Schedule 2 - Pupil List'!A436))</f>
        <v/>
      </c>
      <c r="C438" s="234" t="str">
        <f>IF(ISBLANK('Schedule 2 - Pupil List'!B436),"",('Schedule 2 - Pupil List'!B436))</f>
        <v/>
      </c>
      <c r="D438" s="61"/>
      <c r="E438" s="135"/>
      <c r="F438" s="136"/>
      <c r="G438" s="136"/>
      <c r="H438" s="136"/>
      <c r="I438" s="136"/>
      <c r="J438" s="136"/>
      <c r="K438" s="136"/>
      <c r="L438" s="137"/>
      <c r="M438" s="222" t="str">
        <f t="shared" si="6"/>
        <v/>
      </c>
      <c r="N438" s="207">
        <f>IF(M438&lt;&gt;"",0,IF(D438&gt;14,Cover!$E$25,D438/15*Cover!$E$25))</f>
        <v>0</v>
      </c>
      <c r="O438" s="129"/>
      <c r="P438" s="129"/>
    </row>
    <row r="439" spans="1:16" s="130" customFormat="1" ht="12.75" x14ac:dyDescent="0.2">
      <c r="A439" s="75">
        <v>431</v>
      </c>
      <c r="B439" s="234" t="str">
        <f>IF(ISBLANK('Schedule 2 - Pupil List'!A437),"",('Schedule 2 - Pupil List'!A437))</f>
        <v/>
      </c>
      <c r="C439" s="234" t="str">
        <f>IF(ISBLANK('Schedule 2 - Pupil List'!B437),"",('Schedule 2 - Pupil List'!B437))</f>
        <v/>
      </c>
      <c r="D439" s="61"/>
      <c r="E439" s="135"/>
      <c r="F439" s="136"/>
      <c r="G439" s="136"/>
      <c r="H439" s="136"/>
      <c r="I439" s="136"/>
      <c r="J439" s="136"/>
      <c r="K439" s="136"/>
      <c r="L439" s="137"/>
      <c r="M439" s="222" t="str">
        <f t="shared" si="6"/>
        <v/>
      </c>
      <c r="N439" s="207">
        <f>IF(M439&lt;&gt;"",0,IF(D439&gt;14,Cover!$E$25,D439/15*Cover!$E$25))</f>
        <v>0</v>
      </c>
      <c r="O439" s="129"/>
      <c r="P439" s="129"/>
    </row>
    <row r="440" spans="1:16" s="130" customFormat="1" ht="12.75" x14ac:dyDescent="0.2">
      <c r="A440" s="75">
        <v>432</v>
      </c>
      <c r="B440" s="234" t="str">
        <f>IF(ISBLANK('Schedule 2 - Pupil List'!A438),"",('Schedule 2 - Pupil List'!A438))</f>
        <v/>
      </c>
      <c r="C440" s="234" t="str">
        <f>IF(ISBLANK('Schedule 2 - Pupil List'!B438),"",('Schedule 2 - Pupil List'!B438))</f>
        <v/>
      </c>
      <c r="D440" s="61"/>
      <c r="E440" s="135"/>
      <c r="F440" s="136"/>
      <c r="G440" s="136"/>
      <c r="H440" s="136"/>
      <c r="I440" s="136"/>
      <c r="J440" s="136"/>
      <c r="K440" s="136"/>
      <c r="L440" s="137"/>
      <c r="M440" s="222" t="str">
        <f t="shared" si="6"/>
        <v/>
      </c>
      <c r="N440" s="207">
        <f>IF(M440&lt;&gt;"",0,IF(D440&gt;14,Cover!$E$25,D440/15*Cover!$E$25))</f>
        <v>0</v>
      </c>
      <c r="O440" s="129"/>
      <c r="P440" s="129"/>
    </row>
    <row r="441" spans="1:16" s="130" customFormat="1" ht="12.75" x14ac:dyDescent="0.2">
      <c r="A441" s="75">
        <v>433</v>
      </c>
      <c r="B441" s="234" t="str">
        <f>IF(ISBLANK('Schedule 2 - Pupil List'!A439),"",('Schedule 2 - Pupil List'!A439))</f>
        <v/>
      </c>
      <c r="C441" s="234" t="str">
        <f>IF(ISBLANK('Schedule 2 - Pupil List'!B439),"",('Schedule 2 - Pupil List'!B439))</f>
        <v/>
      </c>
      <c r="D441" s="61"/>
      <c r="E441" s="135"/>
      <c r="F441" s="136"/>
      <c r="G441" s="136"/>
      <c r="H441" s="136"/>
      <c r="I441" s="136"/>
      <c r="J441" s="136"/>
      <c r="K441" s="136"/>
      <c r="L441" s="137"/>
      <c r="M441" s="222" t="str">
        <f t="shared" si="6"/>
        <v/>
      </c>
      <c r="N441" s="207">
        <f>IF(M441&lt;&gt;"",0,IF(D441&gt;14,Cover!$E$25,D441/15*Cover!$E$25))</f>
        <v>0</v>
      </c>
      <c r="O441" s="129"/>
      <c r="P441" s="129"/>
    </row>
    <row r="442" spans="1:16" s="130" customFormat="1" ht="12.75" x14ac:dyDescent="0.2">
      <c r="A442" s="75">
        <v>434</v>
      </c>
      <c r="B442" s="234" t="str">
        <f>IF(ISBLANK('Schedule 2 - Pupil List'!A440),"",('Schedule 2 - Pupil List'!A440))</f>
        <v/>
      </c>
      <c r="C442" s="234" t="str">
        <f>IF(ISBLANK('Schedule 2 - Pupil List'!B440),"",('Schedule 2 - Pupil List'!B440))</f>
        <v/>
      </c>
      <c r="D442" s="61"/>
      <c r="E442" s="135"/>
      <c r="F442" s="136"/>
      <c r="G442" s="136"/>
      <c r="H442" s="136"/>
      <c r="I442" s="136"/>
      <c r="J442" s="136"/>
      <c r="K442" s="136"/>
      <c r="L442" s="137"/>
      <c r="M442" s="222" t="str">
        <f t="shared" si="6"/>
        <v/>
      </c>
      <c r="N442" s="207">
        <f>IF(M442&lt;&gt;"",0,IF(D442&gt;14,Cover!$E$25,D442/15*Cover!$E$25))</f>
        <v>0</v>
      </c>
      <c r="O442" s="129"/>
      <c r="P442" s="129"/>
    </row>
    <row r="443" spans="1:16" s="130" customFormat="1" ht="12.75" x14ac:dyDescent="0.2">
      <c r="A443" s="75">
        <v>435</v>
      </c>
      <c r="B443" s="234" t="str">
        <f>IF(ISBLANK('Schedule 2 - Pupil List'!A441),"",('Schedule 2 - Pupil List'!A441))</f>
        <v/>
      </c>
      <c r="C443" s="234" t="str">
        <f>IF(ISBLANK('Schedule 2 - Pupil List'!B441),"",('Schedule 2 - Pupil List'!B441))</f>
        <v/>
      </c>
      <c r="D443" s="61"/>
      <c r="E443" s="135"/>
      <c r="F443" s="136"/>
      <c r="G443" s="136"/>
      <c r="H443" s="136"/>
      <c r="I443" s="136"/>
      <c r="J443" s="136"/>
      <c r="K443" s="136"/>
      <c r="L443" s="137"/>
      <c r="M443" s="222" t="str">
        <f t="shared" si="6"/>
        <v/>
      </c>
      <c r="N443" s="207">
        <f>IF(M443&lt;&gt;"",0,IF(D443&gt;14,Cover!$E$25,D443/15*Cover!$E$25))</f>
        <v>0</v>
      </c>
      <c r="O443" s="129"/>
      <c r="P443" s="129"/>
    </row>
    <row r="444" spans="1:16" s="130" customFormat="1" ht="12.75" x14ac:dyDescent="0.2">
      <c r="A444" s="75">
        <v>436</v>
      </c>
      <c r="B444" s="234" t="str">
        <f>IF(ISBLANK('Schedule 2 - Pupil List'!A442),"",('Schedule 2 - Pupil List'!A442))</f>
        <v/>
      </c>
      <c r="C444" s="234" t="str">
        <f>IF(ISBLANK('Schedule 2 - Pupil List'!B442),"",('Schedule 2 - Pupil List'!B442))</f>
        <v/>
      </c>
      <c r="D444" s="61"/>
      <c r="E444" s="135"/>
      <c r="F444" s="136"/>
      <c r="G444" s="136"/>
      <c r="H444" s="136"/>
      <c r="I444" s="136"/>
      <c r="J444" s="136"/>
      <c r="K444" s="136"/>
      <c r="L444" s="137"/>
      <c r="M444" s="222" t="str">
        <f t="shared" si="6"/>
        <v/>
      </c>
      <c r="N444" s="207">
        <f>IF(M444&lt;&gt;"",0,IF(D444&gt;14,Cover!$E$25,D444/15*Cover!$E$25))</f>
        <v>0</v>
      </c>
      <c r="O444" s="129"/>
      <c r="P444" s="129"/>
    </row>
    <row r="445" spans="1:16" s="130" customFormat="1" ht="12.75" x14ac:dyDescent="0.2">
      <c r="A445" s="75">
        <v>437</v>
      </c>
      <c r="B445" s="234" t="str">
        <f>IF(ISBLANK('Schedule 2 - Pupil List'!A443),"",('Schedule 2 - Pupil List'!A443))</f>
        <v/>
      </c>
      <c r="C445" s="234" t="str">
        <f>IF(ISBLANK('Schedule 2 - Pupil List'!B443),"",('Schedule 2 - Pupil List'!B443))</f>
        <v/>
      </c>
      <c r="D445" s="61"/>
      <c r="E445" s="135"/>
      <c r="F445" s="136"/>
      <c r="G445" s="136"/>
      <c r="H445" s="136"/>
      <c r="I445" s="136"/>
      <c r="J445" s="136"/>
      <c r="K445" s="136"/>
      <c r="L445" s="137"/>
      <c r="M445" s="222" t="str">
        <f t="shared" si="6"/>
        <v/>
      </c>
      <c r="N445" s="207">
        <f>IF(M445&lt;&gt;"",0,IF(D445&gt;14,Cover!$E$25,D445/15*Cover!$E$25))</f>
        <v>0</v>
      </c>
      <c r="O445" s="129"/>
      <c r="P445" s="129"/>
    </row>
    <row r="446" spans="1:16" s="130" customFormat="1" ht="12.75" x14ac:dyDescent="0.2">
      <c r="A446" s="75">
        <v>438</v>
      </c>
      <c r="B446" s="234" t="str">
        <f>IF(ISBLANK('Schedule 2 - Pupil List'!A444),"",('Schedule 2 - Pupil List'!A444))</f>
        <v/>
      </c>
      <c r="C446" s="234" t="str">
        <f>IF(ISBLANK('Schedule 2 - Pupil List'!B444),"",('Schedule 2 - Pupil List'!B444))</f>
        <v/>
      </c>
      <c r="D446" s="61"/>
      <c r="E446" s="135"/>
      <c r="F446" s="136"/>
      <c r="G446" s="136"/>
      <c r="H446" s="136"/>
      <c r="I446" s="136"/>
      <c r="J446" s="136"/>
      <c r="K446" s="136"/>
      <c r="L446" s="137"/>
      <c r="M446" s="222" t="str">
        <f t="shared" si="6"/>
        <v/>
      </c>
      <c r="N446" s="207">
        <f>IF(M446&lt;&gt;"",0,IF(D446&gt;14,Cover!$E$25,D446/15*Cover!$E$25))</f>
        <v>0</v>
      </c>
      <c r="O446" s="129"/>
      <c r="P446" s="129"/>
    </row>
    <row r="447" spans="1:16" s="130" customFormat="1" ht="12.75" x14ac:dyDescent="0.2">
      <c r="A447" s="75">
        <v>439</v>
      </c>
      <c r="B447" s="234" t="str">
        <f>IF(ISBLANK('Schedule 2 - Pupil List'!A445),"",('Schedule 2 - Pupil List'!A445))</f>
        <v/>
      </c>
      <c r="C447" s="234" t="str">
        <f>IF(ISBLANK('Schedule 2 - Pupil List'!B445),"",('Schedule 2 - Pupil List'!B445))</f>
        <v/>
      </c>
      <c r="D447" s="61"/>
      <c r="E447" s="135"/>
      <c r="F447" s="136"/>
      <c r="G447" s="136"/>
      <c r="H447" s="136"/>
      <c r="I447" s="136"/>
      <c r="J447" s="136"/>
      <c r="K447" s="136"/>
      <c r="L447" s="137"/>
      <c r="M447" s="222" t="str">
        <f t="shared" si="6"/>
        <v/>
      </c>
      <c r="N447" s="207">
        <f>IF(M447&lt;&gt;"",0,IF(D447&gt;14,Cover!$E$25,D447/15*Cover!$E$25))</f>
        <v>0</v>
      </c>
      <c r="O447" s="129"/>
      <c r="P447" s="129"/>
    </row>
    <row r="448" spans="1:16" s="130" customFormat="1" ht="12.75" x14ac:dyDescent="0.2">
      <c r="A448" s="75">
        <v>440</v>
      </c>
      <c r="B448" s="234" t="str">
        <f>IF(ISBLANK('Schedule 2 - Pupil List'!A446),"",('Schedule 2 - Pupil List'!A446))</f>
        <v/>
      </c>
      <c r="C448" s="234" t="str">
        <f>IF(ISBLANK('Schedule 2 - Pupil List'!B446),"",('Schedule 2 - Pupil List'!B446))</f>
        <v/>
      </c>
      <c r="D448" s="61"/>
      <c r="E448" s="135"/>
      <c r="F448" s="136"/>
      <c r="G448" s="136"/>
      <c r="H448" s="136"/>
      <c r="I448" s="136"/>
      <c r="J448" s="136"/>
      <c r="K448" s="136"/>
      <c r="L448" s="137"/>
      <c r="M448" s="222" t="str">
        <f t="shared" si="6"/>
        <v/>
      </c>
      <c r="N448" s="207">
        <f>IF(M448&lt;&gt;"",0,IF(D448&gt;14,Cover!$E$25,D448/15*Cover!$E$25))</f>
        <v>0</v>
      </c>
      <c r="O448" s="129"/>
      <c r="P448" s="129"/>
    </row>
    <row r="449" spans="1:16" s="130" customFormat="1" ht="12.75" x14ac:dyDescent="0.2">
      <c r="A449" s="75">
        <v>441</v>
      </c>
      <c r="B449" s="234" t="str">
        <f>IF(ISBLANK('Schedule 2 - Pupil List'!A447),"",('Schedule 2 - Pupil List'!A447))</f>
        <v/>
      </c>
      <c r="C449" s="234" t="str">
        <f>IF(ISBLANK('Schedule 2 - Pupil List'!B447),"",('Schedule 2 - Pupil List'!B447))</f>
        <v/>
      </c>
      <c r="D449" s="61"/>
      <c r="E449" s="135"/>
      <c r="F449" s="136"/>
      <c r="G449" s="136"/>
      <c r="H449" s="136"/>
      <c r="I449" s="136"/>
      <c r="J449" s="136"/>
      <c r="K449" s="136"/>
      <c r="L449" s="137"/>
      <c r="M449" s="222" t="str">
        <f t="shared" si="6"/>
        <v/>
      </c>
      <c r="N449" s="207">
        <f>IF(M449&lt;&gt;"",0,IF(D449&gt;14,Cover!$E$25,D449/15*Cover!$E$25))</f>
        <v>0</v>
      </c>
      <c r="O449" s="129"/>
      <c r="P449" s="129"/>
    </row>
    <row r="450" spans="1:16" s="130" customFormat="1" ht="12.75" x14ac:dyDescent="0.2">
      <c r="A450" s="75">
        <v>442</v>
      </c>
      <c r="B450" s="234" t="str">
        <f>IF(ISBLANK('Schedule 2 - Pupil List'!A448),"",('Schedule 2 - Pupil List'!A448))</f>
        <v/>
      </c>
      <c r="C450" s="234" t="str">
        <f>IF(ISBLANK('Schedule 2 - Pupil List'!B448),"",('Schedule 2 - Pupil List'!B448))</f>
        <v/>
      </c>
      <c r="D450" s="61"/>
      <c r="E450" s="135"/>
      <c r="F450" s="136"/>
      <c r="G450" s="136"/>
      <c r="H450" s="136"/>
      <c r="I450" s="136"/>
      <c r="J450" s="136"/>
      <c r="K450" s="136"/>
      <c r="L450" s="137"/>
      <c r="M450" s="222" t="str">
        <f t="shared" si="6"/>
        <v/>
      </c>
      <c r="N450" s="207">
        <f>IF(M450&lt;&gt;"",0,IF(D450&gt;14,Cover!$E$25,D450/15*Cover!$E$25))</f>
        <v>0</v>
      </c>
      <c r="O450" s="129"/>
      <c r="P450" s="129"/>
    </row>
    <row r="451" spans="1:16" s="130" customFormat="1" ht="12.75" x14ac:dyDescent="0.2">
      <c r="A451" s="75">
        <v>443</v>
      </c>
      <c r="B451" s="234" t="str">
        <f>IF(ISBLANK('Schedule 2 - Pupil List'!A449),"",('Schedule 2 - Pupil List'!A449))</f>
        <v/>
      </c>
      <c r="C451" s="234" t="str">
        <f>IF(ISBLANK('Schedule 2 - Pupil List'!B449),"",('Schedule 2 - Pupil List'!B449))</f>
        <v/>
      </c>
      <c r="D451" s="61"/>
      <c r="E451" s="135"/>
      <c r="F451" s="136"/>
      <c r="G451" s="136"/>
      <c r="H451" s="136"/>
      <c r="I451" s="136"/>
      <c r="J451" s="136"/>
      <c r="K451" s="136"/>
      <c r="L451" s="137"/>
      <c r="M451" s="222" t="str">
        <f t="shared" si="6"/>
        <v/>
      </c>
      <c r="N451" s="207">
        <f>IF(M451&lt;&gt;"",0,IF(D451&gt;14,Cover!$E$25,D451/15*Cover!$E$25))</f>
        <v>0</v>
      </c>
      <c r="O451" s="129"/>
      <c r="P451" s="129"/>
    </row>
    <row r="452" spans="1:16" s="130" customFormat="1" ht="12.75" x14ac:dyDescent="0.2">
      <c r="A452" s="75">
        <v>444</v>
      </c>
      <c r="B452" s="234" t="str">
        <f>IF(ISBLANK('Schedule 2 - Pupil List'!A450),"",('Schedule 2 - Pupil List'!A450))</f>
        <v/>
      </c>
      <c r="C452" s="234" t="str">
        <f>IF(ISBLANK('Schedule 2 - Pupil List'!B450),"",('Schedule 2 - Pupil List'!B450))</f>
        <v/>
      </c>
      <c r="D452" s="61"/>
      <c r="E452" s="135"/>
      <c r="F452" s="136"/>
      <c r="G452" s="136"/>
      <c r="H452" s="136"/>
      <c r="I452" s="136"/>
      <c r="J452" s="136"/>
      <c r="K452" s="136"/>
      <c r="L452" s="137"/>
      <c r="M452" s="222" t="str">
        <f t="shared" si="6"/>
        <v/>
      </c>
      <c r="N452" s="207">
        <f>IF(M452&lt;&gt;"",0,IF(D452&gt;14,Cover!$E$25,D452/15*Cover!$E$25))</f>
        <v>0</v>
      </c>
      <c r="O452" s="129"/>
      <c r="P452" s="129"/>
    </row>
    <row r="453" spans="1:16" s="130" customFormat="1" ht="12.75" x14ac:dyDescent="0.2">
      <c r="A453" s="75">
        <v>445</v>
      </c>
      <c r="B453" s="234" t="str">
        <f>IF(ISBLANK('Schedule 2 - Pupil List'!A451),"",('Schedule 2 - Pupil List'!A451))</f>
        <v/>
      </c>
      <c r="C453" s="234" t="str">
        <f>IF(ISBLANK('Schedule 2 - Pupil List'!B451),"",('Schedule 2 - Pupil List'!B451))</f>
        <v/>
      </c>
      <c r="D453" s="61"/>
      <c r="E453" s="135"/>
      <c r="F453" s="136"/>
      <c r="G453" s="136"/>
      <c r="H453" s="136"/>
      <c r="I453" s="136"/>
      <c r="J453" s="136"/>
      <c r="K453" s="136"/>
      <c r="L453" s="137"/>
      <c r="M453" s="222" t="str">
        <f t="shared" si="6"/>
        <v/>
      </c>
      <c r="N453" s="207">
        <f>IF(M453&lt;&gt;"",0,IF(D453&gt;14,Cover!$E$25,D453/15*Cover!$E$25))</f>
        <v>0</v>
      </c>
      <c r="O453" s="129"/>
      <c r="P453" s="129"/>
    </row>
    <row r="454" spans="1:16" s="130" customFormat="1" ht="12.75" x14ac:dyDescent="0.2">
      <c r="A454" s="75">
        <v>446</v>
      </c>
      <c r="B454" s="234" t="str">
        <f>IF(ISBLANK('Schedule 2 - Pupil List'!A452),"",('Schedule 2 - Pupil List'!A452))</f>
        <v/>
      </c>
      <c r="C454" s="234" t="str">
        <f>IF(ISBLANK('Schedule 2 - Pupil List'!B452),"",('Schedule 2 - Pupil List'!B452))</f>
        <v/>
      </c>
      <c r="D454" s="61"/>
      <c r="E454" s="135"/>
      <c r="F454" s="136"/>
      <c r="G454" s="136"/>
      <c r="H454" s="136"/>
      <c r="I454" s="136"/>
      <c r="J454" s="136"/>
      <c r="K454" s="136"/>
      <c r="L454" s="137"/>
      <c r="M454" s="222" t="str">
        <f t="shared" si="6"/>
        <v/>
      </c>
      <c r="N454" s="207">
        <f>IF(M454&lt;&gt;"",0,IF(D454&gt;14,Cover!$E$25,D454/15*Cover!$E$25))</f>
        <v>0</v>
      </c>
      <c r="O454" s="129"/>
      <c r="P454" s="129"/>
    </row>
    <row r="455" spans="1:16" s="130" customFormat="1" ht="12.75" x14ac:dyDescent="0.2">
      <c r="A455" s="75">
        <v>447</v>
      </c>
      <c r="B455" s="234" t="str">
        <f>IF(ISBLANK('Schedule 2 - Pupil List'!A453),"",('Schedule 2 - Pupil List'!A453))</f>
        <v/>
      </c>
      <c r="C455" s="234" t="str">
        <f>IF(ISBLANK('Schedule 2 - Pupil List'!B453),"",('Schedule 2 - Pupil List'!B453))</f>
        <v/>
      </c>
      <c r="D455" s="61"/>
      <c r="E455" s="135"/>
      <c r="F455" s="136"/>
      <c r="G455" s="136"/>
      <c r="H455" s="136"/>
      <c r="I455" s="136"/>
      <c r="J455" s="136"/>
      <c r="K455" s="136"/>
      <c r="L455" s="137"/>
      <c r="M455" s="222" t="str">
        <f t="shared" si="6"/>
        <v/>
      </c>
      <c r="N455" s="207">
        <f>IF(M455&lt;&gt;"",0,IF(D455&gt;14,Cover!$E$25,D455/15*Cover!$E$25))</f>
        <v>0</v>
      </c>
      <c r="O455" s="129"/>
      <c r="P455" s="129"/>
    </row>
    <row r="456" spans="1:16" s="130" customFormat="1" ht="12.75" x14ac:dyDescent="0.2">
      <c r="A456" s="75">
        <v>448</v>
      </c>
      <c r="B456" s="234" t="str">
        <f>IF(ISBLANK('Schedule 2 - Pupil List'!A454),"",('Schedule 2 - Pupil List'!A454))</f>
        <v/>
      </c>
      <c r="C456" s="234" t="str">
        <f>IF(ISBLANK('Schedule 2 - Pupil List'!B454),"",('Schedule 2 - Pupil List'!B454))</f>
        <v/>
      </c>
      <c r="D456" s="61"/>
      <c r="E456" s="135"/>
      <c r="F456" s="136"/>
      <c r="G456" s="136"/>
      <c r="H456" s="136"/>
      <c r="I456" s="136"/>
      <c r="J456" s="136"/>
      <c r="K456" s="136"/>
      <c r="L456" s="137"/>
      <c r="M456" s="222" t="str">
        <f t="shared" si="6"/>
        <v/>
      </c>
      <c r="N456" s="207">
        <f>IF(M456&lt;&gt;"",0,IF(D456&gt;14,Cover!$E$25,D456/15*Cover!$E$25))</f>
        <v>0</v>
      </c>
      <c r="O456" s="129"/>
      <c r="P456" s="129"/>
    </row>
    <row r="457" spans="1:16" s="130" customFormat="1" ht="12.75" x14ac:dyDescent="0.2">
      <c r="A457" s="75">
        <v>449</v>
      </c>
      <c r="B457" s="234" t="str">
        <f>IF(ISBLANK('Schedule 2 - Pupil List'!A455),"",('Schedule 2 - Pupil List'!A455))</f>
        <v/>
      </c>
      <c r="C457" s="234" t="str">
        <f>IF(ISBLANK('Schedule 2 - Pupil List'!B455),"",('Schedule 2 - Pupil List'!B455))</f>
        <v/>
      </c>
      <c r="D457" s="61"/>
      <c r="E457" s="135"/>
      <c r="F457" s="136"/>
      <c r="G457" s="136"/>
      <c r="H457" s="136"/>
      <c r="I457" s="136"/>
      <c r="J457" s="136"/>
      <c r="K457" s="136"/>
      <c r="L457" s="137"/>
      <c r="M457" s="222" t="str">
        <f t="shared" si="6"/>
        <v/>
      </c>
      <c r="N457" s="207">
        <f>IF(M457&lt;&gt;"",0,IF(D457&gt;14,Cover!$E$25,D457/15*Cover!$E$25))</f>
        <v>0</v>
      </c>
      <c r="O457" s="129"/>
      <c r="P457" s="129"/>
    </row>
    <row r="458" spans="1:16" s="130" customFormat="1" ht="12.75" x14ac:dyDescent="0.2">
      <c r="A458" s="75">
        <v>450</v>
      </c>
      <c r="B458" s="234" t="str">
        <f>IF(ISBLANK('Schedule 2 - Pupil List'!A456),"",('Schedule 2 - Pupil List'!A456))</f>
        <v/>
      </c>
      <c r="C458" s="234" t="str">
        <f>IF(ISBLANK('Schedule 2 - Pupil List'!B456),"",('Schedule 2 - Pupil List'!B456))</f>
        <v/>
      </c>
      <c r="D458" s="61"/>
      <c r="E458" s="135"/>
      <c r="F458" s="136"/>
      <c r="G458" s="136"/>
      <c r="H458" s="136"/>
      <c r="I458" s="136"/>
      <c r="J458" s="136"/>
      <c r="K458" s="136"/>
      <c r="L458" s="137"/>
      <c r="M458" s="222" t="str">
        <f t="shared" ref="M458:M508" si="7">IF(COUNTIFS(B458:L458,"")=11, "", IF(B458="", "No Name ", "")&amp;IF(D458="", "No Days ", "")&amp;IF(COUNTIFS(E458:L458, "")=8, "No Courses", ""))</f>
        <v/>
      </c>
      <c r="N458" s="207">
        <f>IF(M458&lt;&gt;"",0,IF(D458&gt;14,Cover!$E$25,D458/15*Cover!$E$25))</f>
        <v>0</v>
      </c>
      <c r="O458" s="129"/>
      <c r="P458" s="129"/>
    </row>
    <row r="459" spans="1:16" s="130" customFormat="1" ht="12.75" x14ac:dyDescent="0.2">
      <c r="A459" s="75">
        <v>451</v>
      </c>
      <c r="B459" s="234" t="str">
        <f>IF(ISBLANK('Schedule 2 - Pupil List'!A457),"",('Schedule 2 - Pupil List'!A457))</f>
        <v/>
      </c>
      <c r="C459" s="234" t="str">
        <f>IF(ISBLANK('Schedule 2 - Pupil List'!B457),"",('Schedule 2 - Pupil List'!B457))</f>
        <v/>
      </c>
      <c r="D459" s="61"/>
      <c r="E459" s="135"/>
      <c r="F459" s="136"/>
      <c r="G459" s="136"/>
      <c r="H459" s="136"/>
      <c r="I459" s="136"/>
      <c r="J459" s="136"/>
      <c r="K459" s="136"/>
      <c r="L459" s="137"/>
      <c r="M459" s="222" t="str">
        <f t="shared" si="7"/>
        <v/>
      </c>
      <c r="N459" s="207">
        <f>IF(M459&lt;&gt;"",0,IF(D459&gt;14,Cover!$E$25,D459/15*Cover!$E$25))</f>
        <v>0</v>
      </c>
      <c r="O459" s="129"/>
      <c r="P459" s="129"/>
    </row>
    <row r="460" spans="1:16" s="130" customFormat="1" ht="12.75" x14ac:dyDescent="0.2">
      <c r="A460" s="75">
        <v>452</v>
      </c>
      <c r="B460" s="234" t="str">
        <f>IF(ISBLANK('Schedule 2 - Pupil List'!A458),"",('Schedule 2 - Pupil List'!A458))</f>
        <v/>
      </c>
      <c r="C460" s="234" t="str">
        <f>IF(ISBLANK('Schedule 2 - Pupil List'!B458),"",('Schedule 2 - Pupil List'!B458))</f>
        <v/>
      </c>
      <c r="D460" s="61"/>
      <c r="E460" s="135"/>
      <c r="F460" s="136"/>
      <c r="G460" s="136"/>
      <c r="H460" s="136"/>
      <c r="I460" s="136"/>
      <c r="J460" s="136"/>
      <c r="K460" s="136"/>
      <c r="L460" s="137"/>
      <c r="M460" s="222" t="str">
        <f t="shared" si="7"/>
        <v/>
      </c>
      <c r="N460" s="207">
        <f>IF(M460&lt;&gt;"",0,IF(D460&gt;14,Cover!$E$25,D460/15*Cover!$E$25))</f>
        <v>0</v>
      </c>
      <c r="O460" s="129"/>
      <c r="P460" s="129"/>
    </row>
    <row r="461" spans="1:16" s="130" customFormat="1" ht="12.75" x14ac:dyDescent="0.2">
      <c r="A461" s="75">
        <v>453</v>
      </c>
      <c r="B461" s="234" t="str">
        <f>IF(ISBLANK('Schedule 2 - Pupil List'!A459),"",('Schedule 2 - Pupil List'!A459))</f>
        <v/>
      </c>
      <c r="C461" s="234" t="str">
        <f>IF(ISBLANK('Schedule 2 - Pupil List'!B459),"",('Schedule 2 - Pupil List'!B459))</f>
        <v/>
      </c>
      <c r="D461" s="61"/>
      <c r="E461" s="135"/>
      <c r="F461" s="136"/>
      <c r="G461" s="136"/>
      <c r="H461" s="136"/>
      <c r="I461" s="136"/>
      <c r="J461" s="136"/>
      <c r="K461" s="136"/>
      <c r="L461" s="137"/>
      <c r="M461" s="222" t="str">
        <f t="shared" si="7"/>
        <v/>
      </c>
      <c r="N461" s="207">
        <f>IF(M461&lt;&gt;"",0,IF(D461&gt;14,Cover!$E$25,D461/15*Cover!$E$25))</f>
        <v>0</v>
      </c>
      <c r="O461" s="129"/>
      <c r="P461" s="129"/>
    </row>
    <row r="462" spans="1:16" s="130" customFormat="1" ht="12.75" x14ac:dyDescent="0.2">
      <c r="A462" s="75">
        <v>454</v>
      </c>
      <c r="B462" s="234" t="str">
        <f>IF(ISBLANK('Schedule 2 - Pupil List'!A460),"",('Schedule 2 - Pupil List'!A460))</f>
        <v/>
      </c>
      <c r="C462" s="234" t="str">
        <f>IF(ISBLANK('Schedule 2 - Pupil List'!B460),"",('Schedule 2 - Pupil List'!B460))</f>
        <v/>
      </c>
      <c r="D462" s="61"/>
      <c r="E462" s="135"/>
      <c r="F462" s="136"/>
      <c r="G462" s="136"/>
      <c r="H462" s="136"/>
      <c r="I462" s="136"/>
      <c r="J462" s="136"/>
      <c r="K462" s="136"/>
      <c r="L462" s="137"/>
      <c r="M462" s="222" t="str">
        <f t="shared" si="7"/>
        <v/>
      </c>
      <c r="N462" s="207">
        <f>IF(M462&lt;&gt;"",0,IF(D462&gt;14,Cover!$E$25,D462/15*Cover!$E$25))</f>
        <v>0</v>
      </c>
      <c r="O462" s="129"/>
      <c r="P462" s="129"/>
    </row>
    <row r="463" spans="1:16" s="130" customFormat="1" ht="12.75" x14ac:dyDescent="0.2">
      <c r="A463" s="75">
        <v>455</v>
      </c>
      <c r="B463" s="234" t="str">
        <f>IF(ISBLANK('Schedule 2 - Pupil List'!A461),"",('Schedule 2 - Pupil List'!A461))</f>
        <v/>
      </c>
      <c r="C463" s="234" t="str">
        <f>IF(ISBLANK('Schedule 2 - Pupil List'!B461),"",('Schedule 2 - Pupil List'!B461))</f>
        <v/>
      </c>
      <c r="D463" s="61"/>
      <c r="E463" s="135"/>
      <c r="F463" s="136"/>
      <c r="G463" s="136"/>
      <c r="H463" s="136"/>
      <c r="I463" s="136"/>
      <c r="J463" s="136"/>
      <c r="K463" s="136"/>
      <c r="L463" s="137"/>
      <c r="M463" s="222" t="str">
        <f t="shared" si="7"/>
        <v/>
      </c>
      <c r="N463" s="207">
        <f>IF(M463&lt;&gt;"",0,IF(D463&gt;14,Cover!$E$25,D463/15*Cover!$E$25))</f>
        <v>0</v>
      </c>
      <c r="O463" s="129"/>
      <c r="P463" s="129"/>
    </row>
    <row r="464" spans="1:16" s="130" customFormat="1" ht="12.75" x14ac:dyDescent="0.2">
      <c r="A464" s="75">
        <v>456</v>
      </c>
      <c r="B464" s="234" t="str">
        <f>IF(ISBLANK('Schedule 2 - Pupil List'!A462),"",('Schedule 2 - Pupil List'!A462))</f>
        <v/>
      </c>
      <c r="C464" s="234" t="str">
        <f>IF(ISBLANK('Schedule 2 - Pupil List'!B462),"",('Schedule 2 - Pupil List'!B462))</f>
        <v/>
      </c>
      <c r="D464" s="61"/>
      <c r="E464" s="135"/>
      <c r="F464" s="136"/>
      <c r="G464" s="136"/>
      <c r="H464" s="136"/>
      <c r="I464" s="136"/>
      <c r="J464" s="136"/>
      <c r="K464" s="136"/>
      <c r="L464" s="137"/>
      <c r="M464" s="222" t="str">
        <f t="shared" si="7"/>
        <v/>
      </c>
      <c r="N464" s="207">
        <f>IF(M464&lt;&gt;"",0,IF(D464&gt;14,Cover!$E$25,D464/15*Cover!$E$25))</f>
        <v>0</v>
      </c>
      <c r="O464" s="129"/>
      <c r="P464" s="129"/>
    </row>
    <row r="465" spans="1:16" s="130" customFormat="1" ht="12.75" x14ac:dyDescent="0.2">
      <c r="A465" s="75">
        <v>457</v>
      </c>
      <c r="B465" s="234" t="str">
        <f>IF(ISBLANK('Schedule 2 - Pupil List'!A463),"",('Schedule 2 - Pupil List'!A463))</f>
        <v/>
      </c>
      <c r="C465" s="234" t="str">
        <f>IF(ISBLANK('Schedule 2 - Pupil List'!B463),"",('Schedule 2 - Pupil List'!B463))</f>
        <v/>
      </c>
      <c r="D465" s="61"/>
      <c r="E465" s="135"/>
      <c r="F465" s="136"/>
      <c r="G465" s="136"/>
      <c r="H465" s="136"/>
      <c r="I465" s="136"/>
      <c r="J465" s="136"/>
      <c r="K465" s="136"/>
      <c r="L465" s="137"/>
      <c r="M465" s="222" t="str">
        <f t="shared" si="7"/>
        <v/>
      </c>
      <c r="N465" s="207">
        <f>IF(M465&lt;&gt;"",0,IF(D465&gt;14,Cover!$E$25,D465/15*Cover!$E$25))</f>
        <v>0</v>
      </c>
      <c r="O465" s="129"/>
      <c r="P465" s="129"/>
    </row>
    <row r="466" spans="1:16" s="130" customFormat="1" ht="12.75" x14ac:dyDescent="0.2">
      <c r="A466" s="75">
        <v>458</v>
      </c>
      <c r="B466" s="234" t="str">
        <f>IF(ISBLANK('Schedule 2 - Pupil List'!A464),"",('Schedule 2 - Pupil List'!A464))</f>
        <v/>
      </c>
      <c r="C466" s="234" t="str">
        <f>IF(ISBLANK('Schedule 2 - Pupil List'!B464),"",('Schedule 2 - Pupil List'!B464))</f>
        <v/>
      </c>
      <c r="D466" s="61"/>
      <c r="E466" s="135"/>
      <c r="F466" s="136"/>
      <c r="G466" s="136"/>
      <c r="H466" s="136"/>
      <c r="I466" s="136"/>
      <c r="J466" s="136"/>
      <c r="K466" s="136"/>
      <c r="L466" s="137"/>
      <c r="M466" s="222" t="str">
        <f t="shared" si="7"/>
        <v/>
      </c>
      <c r="N466" s="207">
        <f>IF(M466&lt;&gt;"",0,IF(D466&gt;14,Cover!$E$25,D466/15*Cover!$E$25))</f>
        <v>0</v>
      </c>
      <c r="O466" s="129"/>
      <c r="P466" s="129"/>
    </row>
    <row r="467" spans="1:16" s="130" customFormat="1" ht="12.75" x14ac:dyDescent="0.2">
      <c r="A467" s="75">
        <v>459</v>
      </c>
      <c r="B467" s="234" t="str">
        <f>IF(ISBLANK('Schedule 2 - Pupil List'!A465),"",('Schedule 2 - Pupil List'!A465))</f>
        <v/>
      </c>
      <c r="C467" s="234" t="str">
        <f>IF(ISBLANK('Schedule 2 - Pupil List'!B465),"",('Schedule 2 - Pupil List'!B465))</f>
        <v/>
      </c>
      <c r="D467" s="61"/>
      <c r="E467" s="135"/>
      <c r="F467" s="136"/>
      <c r="G467" s="136"/>
      <c r="H467" s="136"/>
      <c r="I467" s="136"/>
      <c r="J467" s="136"/>
      <c r="K467" s="136"/>
      <c r="L467" s="137"/>
      <c r="M467" s="222" t="str">
        <f t="shared" si="7"/>
        <v/>
      </c>
      <c r="N467" s="207">
        <f>IF(M467&lt;&gt;"",0,IF(D467&gt;14,Cover!$E$25,D467/15*Cover!$E$25))</f>
        <v>0</v>
      </c>
      <c r="O467" s="129"/>
      <c r="P467" s="129"/>
    </row>
    <row r="468" spans="1:16" s="130" customFormat="1" ht="12.75" x14ac:dyDescent="0.2">
      <c r="A468" s="75">
        <v>460</v>
      </c>
      <c r="B468" s="234" t="str">
        <f>IF(ISBLANK('Schedule 2 - Pupil List'!A466),"",('Schedule 2 - Pupil List'!A466))</f>
        <v/>
      </c>
      <c r="C468" s="234" t="str">
        <f>IF(ISBLANK('Schedule 2 - Pupil List'!B466),"",('Schedule 2 - Pupil List'!B466))</f>
        <v/>
      </c>
      <c r="D468" s="61"/>
      <c r="E468" s="135"/>
      <c r="F468" s="136"/>
      <c r="G468" s="136"/>
      <c r="H468" s="136"/>
      <c r="I468" s="136"/>
      <c r="J468" s="136"/>
      <c r="K468" s="136"/>
      <c r="L468" s="137"/>
      <c r="M468" s="222" t="str">
        <f t="shared" si="7"/>
        <v/>
      </c>
      <c r="N468" s="207">
        <f>IF(M468&lt;&gt;"",0,IF(D468&gt;14,Cover!$E$25,D468/15*Cover!$E$25))</f>
        <v>0</v>
      </c>
      <c r="O468" s="129"/>
      <c r="P468" s="129"/>
    </row>
    <row r="469" spans="1:16" s="130" customFormat="1" ht="12.75" x14ac:dyDescent="0.2">
      <c r="A469" s="75">
        <v>461</v>
      </c>
      <c r="B469" s="234" t="str">
        <f>IF(ISBLANK('Schedule 2 - Pupil List'!A467),"",('Schedule 2 - Pupil List'!A467))</f>
        <v/>
      </c>
      <c r="C469" s="234" t="str">
        <f>IF(ISBLANK('Schedule 2 - Pupil List'!B467),"",('Schedule 2 - Pupil List'!B467))</f>
        <v/>
      </c>
      <c r="D469" s="61"/>
      <c r="E469" s="135"/>
      <c r="F469" s="136"/>
      <c r="G469" s="136"/>
      <c r="H469" s="136"/>
      <c r="I469" s="136"/>
      <c r="J469" s="136"/>
      <c r="K469" s="136"/>
      <c r="L469" s="137"/>
      <c r="M469" s="222" t="str">
        <f t="shared" si="7"/>
        <v/>
      </c>
      <c r="N469" s="207">
        <f>IF(M469&lt;&gt;"",0,IF(D469&gt;14,Cover!$E$25,D469/15*Cover!$E$25))</f>
        <v>0</v>
      </c>
      <c r="O469" s="129"/>
      <c r="P469" s="129"/>
    </row>
    <row r="470" spans="1:16" s="130" customFormat="1" ht="12.75" x14ac:dyDescent="0.2">
      <c r="A470" s="75">
        <v>462</v>
      </c>
      <c r="B470" s="234" t="str">
        <f>IF(ISBLANK('Schedule 2 - Pupil List'!A468),"",('Schedule 2 - Pupil List'!A468))</f>
        <v/>
      </c>
      <c r="C470" s="234" t="str">
        <f>IF(ISBLANK('Schedule 2 - Pupil List'!B468),"",('Schedule 2 - Pupil List'!B468))</f>
        <v/>
      </c>
      <c r="D470" s="61"/>
      <c r="E470" s="135"/>
      <c r="F470" s="136"/>
      <c r="G470" s="136"/>
      <c r="H470" s="136"/>
      <c r="I470" s="136"/>
      <c r="J470" s="136"/>
      <c r="K470" s="136"/>
      <c r="L470" s="137"/>
      <c r="M470" s="222" t="str">
        <f t="shared" si="7"/>
        <v/>
      </c>
      <c r="N470" s="207">
        <f>IF(M470&lt;&gt;"",0,IF(D470&gt;14,Cover!$E$25,D470/15*Cover!$E$25))</f>
        <v>0</v>
      </c>
      <c r="O470" s="129"/>
      <c r="P470" s="129"/>
    </row>
    <row r="471" spans="1:16" s="130" customFormat="1" ht="12.75" x14ac:dyDescent="0.2">
      <c r="A471" s="75">
        <v>463</v>
      </c>
      <c r="B471" s="234" t="str">
        <f>IF(ISBLANK('Schedule 2 - Pupil List'!A469),"",('Schedule 2 - Pupil List'!A469))</f>
        <v/>
      </c>
      <c r="C471" s="234" t="str">
        <f>IF(ISBLANK('Schedule 2 - Pupil List'!B469),"",('Schedule 2 - Pupil List'!B469))</f>
        <v/>
      </c>
      <c r="D471" s="61"/>
      <c r="E471" s="135"/>
      <c r="F471" s="136"/>
      <c r="G471" s="136"/>
      <c r="H471" s="136"/>
      <c r="I471" s="136"/>
      <c r="J471" s="136"/>
      <c r="K471" s="136"/>
      <c r="L471" s="137"/>
      <c r="M471" s="222" t="str">
        <f t="shared" si="7"/>
        <v/>
      </c>
      <c r="N471" s="207">
        <f>IF(M471&lt;&gt;"",0,IF(D471&gt;14,Cover!$E$25,D471/15*Cover!$E$25))</f>
        <v>0</v>
      </c>
      <c r="O471" s="129"/>
      <c r="P471" s="129"/>
    </row>
    <row r="472" spans="1:16" s="130" customFormat="1" ht="12.75" x14ac:dyDescent="0.2">
      <c r="A472" s="75">
        <v>464</v>
      </c>
      <c r="B472" s="234" t="str">
        <f>IF(ISBLANK('Schedule 2 - Pupil List'!A470),"",('Schedule 2 - Pupil List'!A470))</f>
        <v/>
      </c>
      <c r="C472" s="234" t="str">
        <f>IF(ISBLANK('Schedule 2 - Pupil List'!B470),"",('Schedule 2 - Pupil List'!B470))</f>
        <v/>
      </c>
      <c r="D472" s="61"/>
      <c r="E472" s="135"/>
      <c r="F472" s="136"/>
      <c r="G472" s="136"/>
      <c r="H472" s="136"/>
      <c r="I472" s="136"/>
      <c r="J472" s="136"/>
      <c r="K472" s="136"/>
      <c r="L472" s="137"/>
      <c r="M472" s="222" t="str">
        <f t="shared" si="7"/>
        <v/>
      </c>
      <c r="N472" s="207">
        <f>IF(M472&lt;&gt;"",0,IF(D472&gt;14,Cover!$E$25,D472/15*Cover!$E$25))</f>
        <v>0</v>
      </c>
      <c r="O472" s="129"/>
      <c r="P472" s="129"/>
    </row>
    <row r="473" spans="1:16" s="130" customFormat="1" ht="12.75" x14ac:dyDescent="0.2">
      <c r="A473" s="75">
        <v>465</v>
      </c>
      <c r="B473" s="234" t="str">
        <f>IF(ISBLANK('Schedule 2 - Pupil List'!A471),"",('Schedule 2 - Pupil List'!A471))</f>
        <v/>
      </c>
      <c r="C473" s="234" t="str">
        <f>IF(ISBLANK('Schedule 2 - Pupil List'!B471),"",('Schedule 2 - Pupil List'!B471))</f>
        <v/>
      </c>
      <c r="D473" s="61"/>
      <c r="E473" s="135"/>
      <c r="F473" s="136"/>
      <c r="G473" s="136"/>
      <c r="H473" s="136"/>
      <c r="I473" s="136"/>
      <c r="J473" s="136"/>
      <c r="K473" s="136"/>
      <c r="L473" s="137"/>
      <c r="M473" s="222" t="str">
        <f t="shared" si="7"/>
        <v/>
      </c>
      <c r="N473" s="207">
        <f>IF(M473&lt;&gt;"",0,IF(D473&gt;14,Cover!$E$25,D473/15*Cover!$E$25))</f>
        <v>0</v>
      </c>
      <c r="O473" s="129"/>
      <c r="P473" s="129"/>
    </row>
    <row r="474" spans="1:16" s="130" customFormat="1" ht="12.75" x14ac:dyDescent="0.2">
      <c r="A474" s="75">
        <v>466</v>
      </c>
      <c r="B474" s="234" t="str">
        <f>IF(ISBLANK('Schedule 2 - Pupil List'!A472),"",('Schedule 2 - Pupil List'!A472))</f>
        <v/>
      </c>
      <c r="C474" s="234" t="str">
        <f>IF(ISBLANK('Schedule 2 - Pupil List'!B472),"",('Schedule 2 - Pupil List'!B472))</f>
        <v/>
      </c>
      <c r="D474" s="61"/>
      <c r="E474" s="135"/>
      <c r="F474" s="136"/>
      <c r="G474" s="136"/>
      <c r="H474" s="136"/>
      <c r="I474" s="136"/>
      <c r="J474" s="136"/>
      <c r="K474" s="136"/>
      <c r="L474" s="137"/>
      <c r="M474" s="222" t="str">
        <f t="shared" si="7"/>
        <v/>
      </c>
      <c r="N474" s="207">
        <f>IF(M474&lt;&gt;"",0,IF(D474&gt;14,Cover!$E$25,D474/15*Cover!$E$25))</f>
        <v>0</v>
      </c>
      <c r="O474" s="129"/>
      <c r="P474" s="129"/>
    </row>
    <row r="475" spans="1:16" s="130" customFormat="1" ht="12.75" x14ac:dyDescent="0.2">
      <c r="A475" s="75">
        <v>467</v>
      </c>
      <c r="B475" s="234" t="str">
        <f>IF(ISBLANK('Schedule 2 - Pupil List'!A473),"",('Schedule 2 - Pupil List'!A473))</f>
        <v/>
      </c>
      <c r="C475" s="234" t="str">
        <f>IF(ISBLANK('Schedule 2 - Pupil List'!B473),"",('Schedule 2 - Pupil List'!B473))</f>
        <v/>
      </c>
      <c r="D475" s="61"/>
      <c r="E475" s="135"/>
      <c r="F475" s="136"/>
      <c r="G475" s="136"/>
      <c r="H475" s="136"/>
      <c r="I475" s="136"/>
      <c r="J475" s="136"/>
      <c r="K475" s="136"/>
      <c r="L475" s="137"/>
      <c r="M475" s="222" t="str">
        <f t="shared" si="7"/>
        <v/>
      </c>
      <c r="N475" s="207">
        <f>IF(M475&lt;&gt;"",0,IF(D475&gt;14,Cover!$E$25,D475/15*Cover!$E$25))</f>
        <v>0</v>
      </c>
      <c r="O475" s="129"/>
      <c r="P475" s="129"/>
    </row>
    <row r="476" spans="1:16" s="130" customFormat="1" ht="12.75" x14ac:dyDescent="0.2">
      <c r="A476" s="75">
        <v>468</v>
      </c>
      <c r="B476" s="234" t="str">
        <f>IF(ISBLANK('Schedule 2 - Pupil List'!A474),"",('Schedule 2 - Pupil List'!A474))</f>
        <v/>
      </c>
      <c r="C476" s="234" t="str">
        <f>IF(ISBLANK('Schedule 2 - Pupil List'!B474),"",('Schedule 2 - Pupil List'!B474))</f>
        <v/>
      </c>
      <c r="D476" s="61"/>
      <c r="E476" s="135"/>
      <c r="F476" s="136"/>
      <c r="G476" s="136"/>
      <c r="H476" s="136"/>
      <c r="I476" s="136"/>
      <c r="J476" s="136"/>
      <c r="K476" s="136"/>
      <c r="L476" s="137"/>
      <c r="M476" s="222" t="str">
        <f t="shared" si="7"/>
        <v/>
      </c>
      <c r="N476" s="207">
        <f>IF(M476&lt;&gt;"",0,IF(D476&gt;14,Cover!$E$25,D476/15*Cover!$E$25))</f>
        <v>0</v>
      </c>
      <c r="O476" s="129"/>
      <c r="P476" s="129"/>
    </row>
    <row r="477" spans="1:16" s="130" customFormat="1" ht="12.75" x14ac:dyDescent="0.2">
      <c r="A477" s="75">
        <v>469</v>
      </c>
      <c r="B477" s="234" t="str">
        <f>IF(ISBLANK('Schedule 2 - Pupil List'!A475),"",('Schedule 2 - Pupil List'!A475))</f>
        <v/>
      </c>
      <c r="C477" s="234" t="str">
        <f>IF(ISBLANK('Schedule 2 - Pupil List'!B475),"",('Schedule 2 - Pupil List'!B475))</f>
        <v/>
      </c>
      <c r="D477" s="61"/>
      <c r="E477" s="135"/>
      <c r="F477" s="136"/>
      <c r="G477" s="136"/>
      <c r="H477" s="136"/>
      <c r="I477" s="136"/>
      <c r="J477" s="136"/>
      <c r="K477" s="136"/>
      <c r="L477" s="137"/>
      <c r="M477" s="222" t="str">
        <f t="shared" si="7"/>
        <v/>
      </c>
      <c r="N477" s="207">
        <f>IF(M477&lt;&gt;"",0,IF(D477&gt;14,Cover!$E$25,D477/15*Cover!$E$25))</f>
        <v>0</v>
      </c>
      <c r="O477" s="129"/>
      <c r="P477" s="129"/>
    </row>
    <row r="478" spans="1:16" s="130" customFormat="1" ht="12.75" x14ac:dyDescent="0.2">
      <c r="A478" s="75">
        <v>470</v>
      </c>
      <c r="B478" s="234" t="str">
        <f>IF(ISBLANK('Schedule 2 - Pupil List'!A476),"",('Schedule 2 - Pupil List'!A476))</f>
        <v/>
      </c>
      <c r="C478" s="234" t="str">
        <f>IF(ISBLANK('Schedule 2 - Pupil List'!B476),"",('Schedule 2 - Pupil List'!B476))</f>
        <v/>
      </c>
      <c r="D478" s="61"/>
      <c r="E478" s="135"/>
      <c r="F478" s="136"/>
      <c r="G478" s="136"/>
      <c r="H478" s="136"/>
      <c r="I478" s="136"/>
      <c r="J478" s="136"/>
      <c r="K478" s="136"/>
      <c r="L478" s="137"/>
      <c r="M478" s="222" t="str">
        <f t="shared" si="7"/>
        <v/>
      </c>
      <c r="N478" s="207">
        <f>IF(M478&lt;&gt;"",0,IF(D478&gt;14,Cover!$E$25,D478/15*Cover!$E$25))</f>
        <v>0</v>
      </c>
      <c r="O478" s="129"/>
      <c r="P478" s="129"/>
    </row>
    <row r="479" spans="1:16" s="130" customFormat="1" ht="12.75" x14ac:dyDescent="0.2">
      <c r="A479" s="75">
        <v>471</v>
      </c>
      <c r="B479" s="234" t="str">
        <f>IF(ISBLANK('Schedule 2 - Pupil List'!A477),"",('Schedule 2 - Pupil List'!A477))</f>
        <v/>
      </c>
      <c r="C479" s="234" t="str">
        <f>IF(ISBLANK('Schedule 2 - Pupil List'!B477),"",('Schedule 2 - Pupil List'!B477))</f>
        <v/>
      </c>
      <c r="D479" s="61"/>
      <c r="E479" s="135"/>
      <c r="F479" s="136"/>
      <c r="G479" s="136"/>
      <c r="H479" s="136"/>
      <c r="I479" s="136"/>
      <c r="J479" s="136"/>
      <c r="K479" s="136"/>
      <c r="L479" s="137"/>
      <c r="M479" s="222" t="str">
        <f t="shared" si="7"/>
        <v/>
      </c>
      <c r="N479" s="207">
        <f>IF(M479&lt;&gt;"",0,IF(D479&gt;14,Cover!$E$25,D479/15*Cover!$E$25))</f>
        <v>0</v>
      </c>
      <c r="O479" s="129"/>
      <c r="P479" s="129"/>
    </row>
    <row r="480" spans="1:16" s="130" customFormat="1" ht="12.75" x14ac:dyDescent="0.2">
      <c r="A480" s="75">
        <v>472</v>
      </c>
      <c r="B480" s="234" t="str">
        <f>IF(ISBLANK('Schedule 2 - Pupil List'!A478),"",('Schedule 2 - Pupil List'!A478))</f>
        <v/>
      </c>
      <c r="C480" s="234" t="str">
        <f>IF(ISBLANK('Schedule 2 - Pupil List'!B478),"",('Schedule 2 - Pupil List'!B478))</f>
        <v/>
      </c>
      <c r="D480" s="61"/>
      <c r="E480" s="135"/>
      <c r="F480" s="136"/>
      <c r="G480" s="136"/>
      <c r="H480" s="136"/>
      <c r="I480" s="136"/>
      <c r="J480" s="136"/>
      <c r="K480" s="136"/>
      <c r="L480" s="137"/>
      <c r="M480" s="222" t="str">
        <f t="shared" si="7"/>
        <v/>
      </c>
      <c r="N480" s="207">
        <f>IF(M480&lt;&gt;"",0,IF(D480&gt;14,Cover!$E$25,D480/15*Cover!$E$25))</f>
        <v>0</v>
      </c>
      <c r="O480" s="129"/>
      <c r="P480" s="129"/>
    </row>
    <row r="481" spans="1:16" s="130" customFormat="1" ht="12.75" x14ac:dyDescent="0.2">
      <c r="A481" s="75">
        <v>473</v>
      </c>
      <c r="B481" s="234" t="str">
        <f>IF(ISBLANK('Schedule 2 - Pupil List'!A479),"",('Schedule 2 - Pupil List'!A479))</f>
        <v/>
      </c>
      <c r="C481" s="234" t="str">
        <f>IF(ISBLANK('Schedule 2 - Pupil List'!B479),"",('Schedule 2 - Pupil List'!B479))</f>
        <v/>
      </c>
      <c r="D481" s="61"/>
      <c r="E481" s="135"/>
      <c r="F481" s="136"/>
      <c r="G481" s="136"/>
      <c r="H481" s="136"/>
      <c r="I481" s="136"/>
      <c r="J481" s="136"/>
      <c r="K481" s="136"/>
      <c r="L481" s="137"/>
      <c r="M481" s="222" t="str">
        <f t="shared" si="7"/>
        <v/>
      </c>
      <c r="N481" s="207">
        <f>IF(M481&lt;&gt;"",0,IF(D481&gt;14,Cover!$E$25,D481/15*Cover!$E$25))</f>
        <v>0</v>
      </c>
      <c r="O481" s="129"/>
      <c r="P481" s="129"/>
    </row>
    <row r="482" spans="1:16" s="130" customFormat="1" ht="12.75" x14ac:dyDescent="0.2">
      <c r="A482" s="75">
        <v>474</v>
      </c>
      <c r="B482" s="234" t="str">
        <f>IF(ISBLANK('Schedule 2 - Pupil List'!A480),"",('Schedule 2 - Pupil List'!A480))</f>
        <v/>
      </c>
      <c r="C482" s="234" t="str">
        <f>IF(ISBLANK('Schedule 2 - Pupil List'!B480),"",('Schedule 2 - Pupil List'!B480))</f>
        <v/>
      </c>
      <c r="D482" s="61"/>
      <c r="E482" s="135"/>
      <c r="F482" s="136"/>
      <c r="G482" s="136"/>
      <c r="H482" s="136"/>
      <c r="I482" s="136"/>
      <c r="J482" s="136"/>
      <c r="K482" s="136"/>
      <c r="L482" s="137"/>
      <c r="M482" s="222" t="str">
        <f t="shared" si="7"/>
        <v/>
      </c>
      <c r="N482" s="207">
        <f>IF(M482&lt;&gt;"",0,IF(D482&gt;14,Cover!$E$25,D482/15*Cover!$E$25))</f>
        <v>0</v>
      </c>
      <c r="O482" s="129"/>
      <c r="P482" s="129"/>
    </row>
    <row r="483" spans="1:16" s="130" customFormat="1" ht="12.75" x14ac:dyDescent="0.2">
      <c r="A483" s="75">
        <v>475</v>
      </c>
      <c r="B483" s="234" t="str">
        <f>IF(ISBLANK('Schedule 2 - Pupil List'!A481),"",('Schedule 2 - Pupil List'!A481))</f>
        <v/>
      </c>
      <c r="C483" s="234" t="str">
        <f>IF(ISBLANK('Schedule 2 - Pupil List'!B481),"",('Schedule 2 - Pupil List'!B481))</f>
        <v/>
      </c>
      <c r="D483" s="61"/>
      <c r="E483" s="135"/>
      <c r="F483" s="136"/>
      <c r="G483" s="136"/>
      <c r="H483" s="136"/>
      <c r="I483" s="136"/>
      <c r="J483" s="136"/>
      <c r="K483" s="136"/>
      <c r="L483" s="137"/>
      <c r="M483" s="222" t="str">
        <f t="shared" si="7"/>
        <v/>
      </c>
      <c r="N483" s="207">
        <f>IF(M483&lt;&gt;"",0,IF(D483&gt;14,Cover!$E$25,D483/15*Cover!$E$25))</f>
        <v>0</v>
      </c>
      <c r="O483" s="129"/>
      <c r="P483" s="129"/>
    </row>
    <row r="484" spans="1:16" s="130" customFormat="1" ht="12.75" x14ac:dyDescent="0.2">
      <c r="A484" s="75">
        <v>476</v>
      </c>
      <c r="B484" s="234" t="str">
        <f>IF(ISBLANK('Schedule 2 - Pupil List'!A482),"",('Schedule 2 - Pupil List'!A482))</f>
        <v/>
      </c>
      <c r="C484" s="234" t="str">
        <f>IF(ISBLANK('Schedule 2 - Pupil List'!B482),"",('Schedule 2 - Pupil List'!B482))</f>
        <v/>
      </c>
      <c r="D484" s="61"/>
      <c r="E484" s="135"/>
      <c r="F484" s="136"/>
      <c r="G484" s="136"/>
      <c r="H484" s="136"/>
      <c r="I484" s="136"/>
      <c r="J484" s="136"/>
      <c r="K484" s="136"/>
      <c r="L484" s="137"/>
      <c r="M484" s="222" t="str">
        <f t="shared" si="7"/>
        <v/>
      </c>
      <c r="N484" s="207">
        <f>IF(M484&lt;&gt;"",0,IF(D484&gt;14,Cover!$E$25,D484/15*Cover!$E$25))</f>
        <v>0</v>
      </c>
      <c r="O484" s="129"/>
      <c r="P484" s="129"/>
    </row>
    <row r="485" spans="1:16" s="130" customFormat="1" ht="12.75" x14ac:dyDescent="0.2">
      <c r="A485" s="75">
        <v>477</v>
      </c>
      <c r="B485" s="234" t="str">
        <f>IF(ISBLANK('Schedule 2 - Pupil List'!A483),"",('Schedule 2 - Pupil List'!A483))</f>
        <v/>
      </c>
      <c r="C485" s="234" t="str">
        <f>IF(ISBLANK('Schedule 2 - Pupil List'!B483),"",('Schedule 2 - Pupil List'!B483))</f>
        <v/>
      </c>
      <c r="D485" s="61"/>
      <c r="E485" s="135"/>
      <c r="F485" s="136"/>
      <c r="G485" s="136"/>
      <c r="H485" s="136"/>
      <c r="I485" s="136"/>
      <c r="J485" s="136"/>
      <c r="K485" s="136"/>
      <c r="L485" s="137"/>
      <c r="M485" s="222" t="str">
        <f t="shared" si="7"/>
        <v/>
      </c>
      <c r="N485" s="207">
        <f>IF(M485&lt;&gt;"",0,IF(D485&gt;14,Cover!$E$25,D485/15*Cover!$E$25))</f>
        <v>0</v>
      </c>
      <c r="O485" s="129"/>
      <c r="P485" s="129"/>
    </row>
    <row r="486" spans="1:16" s="130" customFormat="1" ht="12.75" x14ac:dyDescent="0.2">
      <c r="A486" s="75">
        <v>478</v>
      </c>
      <c r="B486" s="234" t="str">
        <f>IF(ISBLANK('Schedule 2 - Pupil List'!A484),"",('Schedule 2 - Pupil List'!A484))</f>
        <v/>
      </c>
      <c r="C486" s="234" t="str">
        <f>IF(ISBLANK('Schedule 2 - Pupil List'!B484),"",('Schedule 2 - Pupil List'!B484))</f>
        <v/>
      </c>
      <c r="D486" s="61"/>
      <c r="E486" s="135"/>
      <c r="F486" s="136"/>
      <c r="G486" s="136"/>
      <c r="H486" s="136"/>
      <c r="I486" s="136"/>
      <c r="J486" s="136"/>
      <c r="K486" s="136"/>
      <c r="L486" s="137"/>
      <c r="M486" s="222" t="str">
        <f t="shared" si="7"/>
        <v/>
      </c>
      <c r="N486" s="207">
        <f>IF(M486&lt;&gt;"",0,IF(D486&gt;14,Cover!$E$25,D486/15*Cover!$E$25))</f>
        <v>0</v>
      </c>
      <c r="O486" s="129"/>
      <c r="P486" s="129"/>
    </row>
    <row r="487" spans="1:16" s="130" customFormat="1" ht="12.75" x14ac:dyDescent="0.2">
      <c r="A487" s="75">
        <v>479</v>
      </c>
      <c r="B487" s="234" t="str">
        <f>IF(ISBLANK('Schedule 2 - Pupil List'!A485),"",('Schedule 2 - Pupil List'!A485))</f>
        <v/>
      </c>
      <c r="C487" s="234" t="str">
        <f>IF(ISBLANK('Schedule 2 - Pupil List'!B485),"",('Schedule 2 - Pupil List'!B485))</f>
        <v/>
      </c>
      <c r="D487" s="61"/>
      <c r="E487" s="135"/>
      <c r="F487" s="136"/>
      <c r="G487" s="136"/>
      <c r="H487" s="136"/>
      <c r="I487" s="136"/>
      <c r="J487" s="136"/>
      <c r="K487" s="136"/>
      <c r="L487" s="137"/>
      <c r="M487" s="222" t="str">
        <f t="shared" si="7"/>
        <v/>
      </c>
      <c r="N487" s="207">
        <f>IF(M487&lt;&gt;"",0,IF(D487&gt;14,Cover!$E$25,D487/15*Cover!$E$25))</f>
        <v>0</v>
      </c>
      <c r="O487" s="129"/>
      <c r="P487" s="129"/>
    </row>
    <row r="488" spans="1:16" s="130" customFormat="1" ht="12.75" x14ac:dyDescent="0.2">
      <c r="A488" s="75">
        <v>480</v>
      </c>
      <c r="B488" s="234" t="str">
        <f>IF(ISBLANK('Schedule 2 - Pupil List'!A486),"",('Schedule 2 - Pupil List'!A486))</f>
        <v/>
      </c>
      <c r="C488" s="234" t="str">
        <f>IF(ISBLANK('Schedule 2 - Pupil List'!B486),"",('Schedule 2 - Pupil List'!B486))</f>
        <v/>
      </c>
      <c r="D488" s="61"/>
      <c r="E488" s="135"/>
      <c r="F488" s="136"/>
      <c r="G488" s="136"/>
      <c r="H488" s="136"/>
      <c r="I488" s="136"/>
      <c r="J488" s="136"/>
      <c r="K488" s="136"/>
      <c r="L488" s="137"/>
      <c r="M488" s="222" t="str">
        <f t="shared" si="7"/>
        <v/>
      </c>
      <c r="N488" s="207">
        <f>IF(M488&lt;&gt;"",0,IF(D488&gt;14,Cover!$E$25,D488/15*Cover!$E$25))</f>
        <v>0</v>
      </c>
      <c r="O488" s="129"/>
      <c r="P488" s="129"/>
    </row>
    <row r="489" spans="1:16" s="130" customFormat="1" ht="12.75" x14ac:dyDescent="0.2">
      <c r="A489" s="75">
        <v>481</v>
      </c>
      <c r="B489" s="234" t="str">
        <f>IF(ISBLANK('Schedule 2 - Pupil List'!A487),"",('Schedule 2 - Pupil List'!A487))</f>
        <v/>
      </c>
      <c r="C489" s="234" t="str">
        <f>IF(ISBLANK('Schedule 2 - Pupil List'!B487),"",('Schedule 2 - Pupil List'!B487))</f>
        <v/>
      </c>
      <c r="D489" s="61"/>
      <c r="E489" s="135"/>
      <c r="F489" s="136"/>
      <c r="G489" s="136"/>
      <c r="H489" s="136"/>
      <c r="I489" s="136"/>
      <c r="J489" s="136"/>
      <c r="K489" s="136"/>
      <c r="L489" s="137"/>
      <c r="M489" s="222" t="str">
        <f t="shared" si="7"/>
        <v/>
      </c>
      <c r="N489" s="207">
        <f>IF(M489&lt;&gt;"",0,IF(D489&gt;14,Cover!$E$25,D489/15*Cover!$E$25))</f>
        <v>0</v>
      </c>
      <c r="O489" s="129"/>
      <c r="P489" s="129"/>
    </row>
    <row r="490" spans="1:16" s="130" customFormat="1" ht="12.75" x14ac:dyDescent="0.2">
      <c r="A490" s="75">
        <v>482</v>
      </c>
      <c r="B490" s="234" t="str">
        <f>IF(ISBLANK('Schedule 2 - Pupil List'!A488),"",('Schedule 2 - Pupil List'!A488))</f>
        <v/>
      </c>
      <c r="C490" s="234" t="str">
        <f>IF(ISBLANK('Schedule 2 - Pupil List'!B488),"",('Schedule 2 - Pupil List'!B488))</f>
        <v/>
      </c>
      <c r="D490" s="61"/>
      <c r="E490" s="135"/>
      <c r="F490" s="136"/>
      <c r="G490" s="136"/>
      <c r="H490" s="136"/>
      <c r="I490" s="136"/>
      <c r="J490" s="136"/>
      <c r="K490" s="136"/>
      <c r="L490" s="137"/>
      <c r="M490" s="222" t="str">
        <f t="shared" si="7"/>
        <v/>
      </c>
      <c r="N490" s="207">
        <f>IF(M490&lt;&gt;"",0,IF(D490&gt;14,Cover!$E$25,D490/15*Cover!$E$25))</f>
        <v>0</v>
      </c>
      <c r="O490" s="129"/>
      <c r="P490" s="129"/>
    </row>
    <row r="491" spans="1:16" s="130" customFormat="1" ht="12.75" x14ac:dyDescent="0.2">
      <c r="A491" s="75">
        <v>483</v>
      </c>
      <c r="B491" s="234" t="str">
        <f>IF(ISBLANK('Schedule 2 - Pupil List'!A489),"",('Schedule 2 - Pupil List'!A489))</f>
        <v/>
      </c>
      <c r="C491" s="234" t="str">
        <f>IF(ISBLANK('Schedule 2 - Pupil List'!B489),"",('Schedule 2 - Pupil List'!B489))</f>
        <v/>
      </c>
      <c r="D491" s="61"/>
      <c r="E491" s="135"/>
      <c r="F491" s="136"/>
      <c r="G491" s="136"/>
      <c r="H491" s="136"/>
      <c r="I491" s="136"/>
      <c r="J491" s="136"/>
      <c r="K491" s="136"/>
      <c r="L491" s="137"/>
      <c r="M491" s="222" t="str">
        <f t="shared" si="7"/>
        <v/>
      </c>
      <c r="N491" s="207">
        <f>IF(M491&lt;&gt;"",0,IF(D491&gt;14,Cover!$E$25,D491/15*Cover!$E$25))</f>
        <v>0</v>
      </c>
      <c r="O491" s="129"/>
      <c r="P491" s="129"/>
    </row>
    <row r="492" spans="1:16" s="130" customFormat="1" ht="12.75" x14ac:dyDescent="0.2">
      <c r="A492" s="75">
        <v>484</v>
      </c>
      <c r="B492" s="234" t="str">
        <f>IF(ISBLANK('Schedule 2 - Pupil List'!A490),"",('Schedule 2 - Pupil List'!A490))</f>
        <v/>
      </c>
      <c r="C492" s="234" t="str">
        <f>IF(ISBLANK('Schedule 2 - Pupil List'!B490),"",('Schedule 2 - Pupil List'!B490))</f>
        <v/>
      </c>
      <c r="D492" s="61"/>
      <c r="E492" s="135"/>
      <c r="F492" s="136"/>
      <c r="G492" s="136"/>
      <c r="H492" s="136"/>
      <c r="I492" s="136"/>
      <c r="J492" s="136"/>
      <c r="K492" s="136"/>
      <c r="L492" s="137"/>
      <c r="M492" s="222" t="str">
        <f t="shared" si="7"/>
        <v/>
      </c>
      <c r="N492" s="207">
        <f>IF(M492&lt;&gt;"",0,IF(D492&gt;14,Cover!$E$25,D492/15*Cover!$E$25))</f>
        <v>0</v>
      </c>
      <c r="O492" s="129"/>
      <c r="P492" s="129"/>
    </row>
    <row r="493" spans="1:16" s="130" customFormat="1" ht="12.75" x14ac:dyDescent="0.2">
      <c r="A493" s="75">
        <v>485</v>
      </c>
      <c r="B493" s="234" t="str">
        <f>IF(ISBLANK('Schedule 2 - Pupil List'!A491),"",('Schedule 2 - Pupil List'!A491))</f>
        <v/>
      </c>
      <c r="C493" s="234" t="str">
        <f>IF(ISBLANK('Schedule 2 - Pupil List'!B491),"",('Schedule 2 - Pupil List'!B491))</f>
        <v/>
      </c>
      <c r="D493" s="61"/>
      <c r="E493" s="135"/>
      <c r="F493" s="136"/>
      <c r="G493" s="136"/>
      <c r="H493" s="136"/>
      <c r="I493" s="136"/>
      <c r="J493" s="136"/>
      <c r="K493" s="136"/>
      <c r="L493" s="137"/>
      <c r="M493" s="222" t="str">
        <f t="shared" si="7"/>
        <v/>
      </c>
      <c r="N493" s="207">
        <f>IF(M493&lt;&gt;"",0,IF(D493&gt;14,Cover!$E$25,D493/15*Cover!$E$25))</f>
        <v>0</v>
      </c>
      <c r="O493" s="129"/>
      <c r="P493" s="129"/>
    </row>
    <row r="494" spans="1:16" s="130" customFormat="1" ht="12.75" x14ac:dyDescent="0.2">
      <c r="A494" s="75">
        <v>486</v>
      </c>
      <c r="B494" s="234" t="str">
        <f>IF(ISBLANK('Schedule 2 - Pupil List'!A492),"",('Schedule 2 - Pupil List'!A492))</f>
        <v/>
      </c>
      <c r="C494" s="234" t="str">
        <f>IF(ISBLANK('Schedule 2 - Pupil List'!B492),"",('Schedule 2 - Pupil List'!B492))</f>
        <v/>
      </c>
      <c r="D494" s="61"/>
      <c r="E494" s="135"/>
      <c r="F494" s="136"/>
      <c r="G494" s="136"/>
      <c r="H494" s="136"/>
      <c r="I494" s="136"/>
      <c r="J494" s="136"/>
      <c r="K494" s="136"/>
      <c r="L494" s="137"/>
      <c r="M494" s="222" t="str">
        <f t="shared" si="7"/>
        <v/>
      </c>
      <c r="N494" s="207">
        <f>IF(M494&lt;&gt;"",0,IF(D494&gt;14,Cover!$E$25,D494/15*Cover!$E$25))</f>
        <v>0</v>
      </c>
      <c r="O494" s="129"/>
      <c r="P494" s="129"/>
    </row>
    <row r="495" spans="1:16" s="130" customFormat="1" ht="12.75" x14ac:dyDescent="0.2">
      <c r="A495" s="75">
        <v>487</v>
      </c>
      <c r="B495" s="234" t="str">
        <f>IF(ISBLANK('Schedule 2 - Pupil List'!A493),"",('Schedule 2 - Pupil List'!A493))</f>
        <v/>
      </c>
      <c r="C495" s="234" t="str">
        <f>IF(ISBLANK('Schedule 2 - Pupil List'!B493),"",('Schedule 2 - Pupil List'!B493))</f>
        <v/>
      </c>
      <c r="D495" s="61"/>
      <c r="E495" s="135"/>
      <c r="F495" s="136"/>
      <c r="G495" s="136"/>
      <c r="H495" s="136"/>
      <c r="I495" s="136"/>
      <c r="J495" s="136"/>
      <c r="K495" s="136"/>
      <c r="L495" s="137"/>
      <c r="M495" s="222" t="str">
        <f t="shared" si="7"/>
        <v/>
      </c>
      <c r="N495" s="207">
        <f>IF(M495&lt;&gt;"",0,IF(D495&gt;14,Cover!$E$25,D495/15*Cover!$E$25))</f>
        <v>0</v>
      </c>
      <c r="O495" s="129"/>
      <c r="P495" s="129"/>
    </row>
    <row r="496" spans="1:16" s="130" customFormat="1" ht="12.75" x14ac:dyDescent="0.2">
      <c r="A496" s="75">
        <v>488</v>
      </c>
      <c r="B496" s="234" t="str">
        <f>IF(ISBLANK('Schedule 2 - Pupil List'!A494),"",('Schedule 2 - Pupil List'!A494))</f>
        <v/>
      </c>
      <c r="C496" s="234" t="str">
        <f>IF(ISBLANK('Schedule 2 - Pupil List'!B494),"",('Schedule 2 - Pupil List'!B494))</f>
        <v/>
      </c>
      <c r="D496" s="61"/>
      <c r="E496" s="135"/>
      <c r="F496" s="136"/>
      <c r="G496" s="136"/>
      <c r="H496" s="136"/>
      <c r="I496" s="136"/>
      <c r="J496" s="136"/>
      <c r="K496" s="136"/>
      <c r="L496" s="137"/>
      <c r="M496" s="222" t="str">
        <f t="shared" si="7"/>
        <v/>
      </c>
      <c r="N496" s="207">
        <f>IF(M496&lt;&gt;"",0,IF(D496&gt;14,Cover!$E$25,D496/15*Cover!$E$25))</f>
        <v>0</v>
      </c>
      <c r="O496" s="129"/>
      <c r="P496" s="129"/>
    </row>
    <row r="497" spans="1:16" s="130" customFormat="1" ht="12.75" x14ac:dyDescent="0.2">
      <c r="A497" s="75">
        <v>489</v>
      </c>
      <c r="B497" s="234" t="str">
        <f>IF(ISBLANK('Schedule 2 - Pupil List'!A495),"",('Schedule 2 - Pupil List'!A495))</f>
        <v/>
      </c>
      <c r="C497" s="234" t="str">
        <f>IF(ISBLANK('Schedule 2 - Pupil List'!B495),"",('Schedule 2 - Pupil List'!B495))</f>
        <v/>
      </c>
      <c r="D497" s="61"/>
      <c r="E497" s="135"/>
      <c r="F497" s="136"/>
      <c r="G497" s="136"/>
      <c r="H497" s="136"/>
      <c r="I497" s="136"/>
      <c r="J497" s="136"/>
      <c r="K497" s="136"/>
      <c r="L497" s="137"/>
      <c r="M497" s="222" t="str">
        <f t="shared" si="7"/>
        <v/>
      </c>
      <c r="N497" s="207">
        <f>IF(M497&lt;&gt;"",0,IF(D497&gt;14,Cover!$E$25,D497/15*Cover!$E$25))</f>
        <v>0</v>
      </c>
      <c r="O497" s="129"/>
      <c r="P497" s="129"/>
    </row>
    <row r="498" spans="1:16" s="130" customFormat="1" ht="12.75" x14ac:dyDescent="0.2">
      <c r="A498" s="75">
        <v>490</v>
      </c>
      <c r="B498" s="234" t="str">
        <f>IF(ISBLANK('Schedule 2 - Pupil List'!A496),"",('Schedule 2 - Pupil List'!A496))</f>
        <v/>
      </c>
      <c r="C498" s="234" t="str">
        <f>IF(ISBLANK('Schedule 2 - Pupil List'!B496),"",('Schedule 2 - Pupil List'!B496))</f>
        <v/>
      </c>
      <c r="D498" s="61"/>
      <c r="E498" s="135"/>
      <c r="F498" s="136"/>
      <c r="G498" s="136"/>
      <c r="H498" s="136"/>
      <c r="I498" s="136"/>
      <c r="J498" s="136"/>
      <c r="K498" s="136"/>
      <c r="L498" s="137"/>
      <c r="M498" s="222" t="str">
        <f t="shared" si="7"/>
        <v/>
      </c>
      <c r="N498" s="207">
        <f>IF(M498&lt;&gt;"",0,IF(D498&gt;14,Cover!$E$25,D498/15*Cover!$E$25))</f>
        <v>0</v>
      </c>
      <c r="O498" s="129"/>
      <c r="P498" s="129"/>
    </row>
    <row r="499" spans="1:16" s="130" customFormat="1" ht="12.75" x14ac:dyDescent="0.2">
      <c r="A499" s="75">
        <v>491</v>
      </c>
      <c r="B499" s="234" t="str">
        <f>IF(ISBLANK('Schedule 2 - Pupil List'!A497),"",('Schedule 2 - Pupil List'!A497))</f>
        <v/>
      </c>
      <c r="C499" s="234" t="str">
        <f>IF(ISBLANK('Schedule 2 - Pupil List'!B497),"",('Schedule 2 - Pupil List'!B497))</f>
        <v/>
      </c>
      <c r="D499" s="61"/>
      <c r="E499" s="135"/>
      <c r="F499" s="136"/>
      <c r="G499" s="136"/>
      <c r="H499" s="136"/>
      <c r="I499" s="136"/>
      <c r="J499" s="136"/>
      <c r="K499" s="136"/>
      <c r="L499" s="137"/>
      <c r="M499" s="222" t="str">
        <f t="shared" si="7"/>
        <v/>
      </c>
      <c r="N499" s="207">
        <f>IF(M499&lt;&gt;"",0,IF(D499&gt;14,Cover!$E$25,D499/15*Cover!$E$25))</f>
        <v>0</v>
      </c>
      <c r="O499" s="129"/>
      <c r="P499" s="129"/>
    </row>
    <row r="500" spans="1:16" s="130" customFormat="1" ht="12.75" x14ac:dyDescent="0.2">
      <c r="A500" s="75">
        <v>492</v>
      </c>
      <c r="B500" s="234" t="str">
        <f>IF(ISBLANK('Schedule 2 - Pupil List'!A498),"",('Schedule 2 - Pupil List'!A498))</f>
        <v/>
      </c>
      <c r="C500" s="234" t="str">
        <f>IF(ISBLANK('Schedule 2 - Pupil List'!B498),"",('Schedule 2 - Pupil List'!B498))</f>
        <v/>
      </c>
      <c r="D500" s="61"/>
      <c r="E500" s="135"/>
      <c r="F500" s="136"/>
      <c r="G500" s="136"/>
      <c r="H500" s="136"/>
      <c r="I500" s="136"/>
      <c r="J500" s="136"/>
      <c r="K500" s="136"/>
      <c r="L500" s="137"/>
      <c r="M500" s="222" t="str">
        <f t="shared" si="7"/>
        <v/>
      </c>
      <c r="N500" s="207">
        <f>IF(M500&lt;&gt;"",0,IF(D500&gt;14,Cover!$E$25,D500/15*Cover!$E$25))</f>
        <v>0</v>
      </c>
      <c r="O500" s="129"/>
      <c r="P500" s="129"/>
    </row>
    <row r="501" spans="1:16" s="130" customFormat="1" ht="12.75" x14ac:dyDescent="0.2">
      <c r="A501" s="75">
        <v>493</v>
      </c>
      <c r="B501" s="234" t="str">
        <f>IF(ISBLANK('Schedule 2 - Pupil List'!A499),"",('Schedule 2 - Pupil List'!A499))</f>
        <v/>
      </c>
      <c r="C501" s="234" t="str">
        <f>IF(ISBLANK('Schedule 2 - Pupil List'!B499),"",('Schedule 2 - Pupil List'!B499))</f>
        <v/>
      </c>
      <c r="D501" s="61"/>
      <c r="E501" s="135"/>
      <c r="F501" s="136"/>
      <c r="G501" s="136"/>
      <c r="H501" s="136"/>
      <c r="I501" s="136"/>
      <c r="J501" s="136"/>
      <c r="K501" s="136"/>
      <c r="L501" s="137"/>
      <c r="M501" s="222" t="str">
        <f t="shared" si="7"/>
        <v/>
      </c>
      <c r="N501" s="207">
        <f>IF(M501&lt;&gt;"",0,IF(D501&gt;14,Cover!$E$25,D501/15*Cover!$E$25))</f>
        <v>0</v>
      </c>
      <c r="O501" s="129"/>
      <c r="P501" s="129"/>
    </row>
    <row r="502" spans="1:16" s="130" customFormat="1" ht="12.75" x14ac:dyDescent="0.2">
      <c r="A502" s="75">
        <v>494</v>
      </c>
      <c r="B502" s="234" t="str">
        <f>IF(ISBLANK('Schedule 2 - Pupil List'!A500),"",('Schedule 2 - Pupil List'!A500))</f>
        <v/>
      </c>
      <c r="C502" s="234" t="str">
        <f>IF(ISBLANK('Schedule 2 - Pupil List'!B500),"",('Schedule 2 - Pupil List'!B500))</f>
        <v/>
      </c>
      <c r="D502" s="61"/>
      <c r="E502" s="135"/>
      <c r="F502" s="136"/>
      <c r="G502" s="136"/>
      <c r="H502" s="136"/>
      <c r="I502" s="136"/>
      <c r="J502" s="136"/>
      <c r="K502" s="136"/>
      <c r="L502" s="137"/>
      <c r="M502" s="222" t="str">
        <f t="shared" si="7"/>
        <v/>
      </c>
      <c r="N502" s="207">
        <f>IF(M502&lt;&gt;"",0,IF(D502&gt;14,Cover!$E$25,D502/15*Cover!$E$25))</f>
        <v>0</v>
      </c>
      <c r="O502" s="129"/>
      <c r="P502" s="129"/>
    </row>
    <row r="503" spans="1:16" s="130" customFormat="1" ht="12.75" x14ac:dyDescent="0.2">
      <c r="A503" s="75">
        <v>495</v>
      </c>
      <c r="B503" s="234" t="str">
        <f>IF(ISBLANK('Schedule 2 - Pupil List'!A501),"",('Schedule 2 - Pupil List'!A501))</f>
        <v/>
      </c>
      <c r="C503" s="234" t="str">
        <f>IF(ISBLANK('Schedule 2 - Pupil List'!B501),"",('Schedule 2 - Pupil List'!B501))</f>
        <v/>
      </c>
      <c r="D503" s="61"/>
      <c r="E503" s="135"/>
      <c r="F503" s="136"/>
      <c r="G503" s="136"/>
      <c r="H503" s="136"/>
      <c r="I503" s="136"/>
      <c r="J503" s="136"/>
      <c r="K503" s="136"/>
      <c r="L503" s="137"/>
      <c r="M503" s="222" t="str">
        <f t="shared" si="7"/>
        <v/>
      </c>
      <c r="N503" s="207">
        <f>IF(M503&lt;&gt;"",0,IF(D503&gt;14,Cover!$E$25,D503/15*Cover!$E$25))</f>
        <v>0</v>
      </c>
      <c r="O503" s="129"/>
      <c r="P503" s="129"/>
    </row>
    <row r="504" spans="1:16" s="130" customFormat="1" ht="12.75" x14ac:dyDescent="0.2">
      <c r="A504" s="75">
        <v>496</v>
      </c>
      <c r="B504" s="234" t="str">
        <f>IF(ISBLANK('Schedule 2 - Pupil List'!A502),"",('Schedule 2 - Pupil List'!A502))</f>
        <v/>
      </c>
      <c r="C504" s="234" t="str">
        <f>IF(ISBLANK('Schedule 2 - Pupil List'!B502),"",('Schedule 2 - Pupil List'!B502))</f>
        <v/>
      </c>
      <c r="D504" s="61"/>
      <c r="E504" s="135"/>
      <c r="F504" s="136"/>
      <c r="G504" s="136"/>
      <c r="H504" s="136"/>
      <c r="I504" s="136"/>
      <c r="J504" s="136"/>
      <c r="K504" s="136"/>
      <c r="L504" s="137"/>
      <c r="M504" s="222" t="str">
        <f t="shared" si="7"/>
        <v/>
      </c>
      <c r="N504" s="207">
        <f>IF(M504&lt;&gt;"",0,IF(D504&gt;14,Cover!$E$25,D504/15*Cover!$E$25))</f>
        <v>0</v>
      </c>
      <c r="O504" s="129"/>
      <c r="P504" s="129"/>
    </row>
    <row r="505" spans="1:16" s="130" customFormat="1" ht="12.75" x14ac:dyDescent="0.2">
      <c r="A505" s="75">
        <v>497</v>
      </c>
      <c r="B505" s="234" t="str">
        <f>IF(ISBLANK('Schedule 2 - Pupil List'!A503),"",('Schedule 2 - Pupil List'!A503))</f>
        <v/>
      </c>
      <c r="C505" s="234" t="str">
        <f>IF(ISBLANK('Schedule 2 - Pupil List'!B503),"",('Schedule 2 - Pupil List'!B503))</f>
        <v/>
      </c>
      <c r="D505" s="61"/>
      <c r="E505" s="135"/>
      <c r="F505" s="136"/>
      <c r="G505" s="136"/>
      <c r="H505" s="136"/>
      <c r="I505" s="136"/>
      <c r="J505" s="136"/>
      <c r="K505" s="136"/>
      <c r="L505" s="137"/>
      <c r="M505" s="222" t="str">
        <f t="shared" si="7"/>
        <v/>
      </c>
      <c r="N505" s="207">
        <f>IF(M505&lt;&gt;"",0,IF(D505&gt;14,Cover!$E$25,D505/15*Cover!$E$25))</f>
        <v>0</v>
      </c>
      <c r="O505" s="129"/>
      <c r="P505" s="129"/>
    </row>
    <row r="506" spans="1:16" s="130" customFormat="1" ht="12.75" x14ac:dyDescent="0.2">
      <c r="A506" s="75">
        <v>498</v>
      </c>
      <c r="B506" s="234" t="str">
        <f>IF(ISBLANK('Schedule 2 - Pupil List'!A504),"",('Schedule 2 - Pupil List'!A504))</f>
        <v/>
      </c>
      <c r="C506" s="234" t="str">
        <f>IF(ISBLANK('Schedule 2 - Pupil List'!B504),"",('Schedule 2 - Pupil List'!B504))</f>
        <v/>
      </c>
      <c r="D506" s="61"/>
      <c r="E506" s="135"/>
      <c r="F506" s="136"/>
      <c r="G506" s="136"/>
      <c r="H506" s="136"/>
      <c r="I506" s="136"/>
      <c r="J506" s="136"/>
      <c r="K506" s="136"/>
      <c r="L506" s="137"/>
      <c r="M506" s="222" t="str">
        <f t="shared" si="7"/>
        <v/>
      </c>
      <c r="N506" s="207">
        <f>IF(M506&lt;&gt;"",0,IF(D506&gt;14,Cover!$E$25,D506/15*Cover!$E$25))</f>
        <v>0</v>
      </c>
      <c r="O506" s="129"/>
      <c r="P506" s="129"/>
    </row>
    <row r="507" spans="1:16" s="130" customFormat="1" ht="12.75" x14ac:dyDescent="0.2">
      <c r="A507" s="75">
        <v>499</v>
      </c>
      <c r="B507" s="234" t="str">
        <f>IF(ISBLANK('Schedule 2 - Pupil List'!A505),"",('Schedule 2 - Pupil List'!A505))</f>
        <v/>
      </c>
      <c r="C507" s="234" t="str">
        <f>IF(ISBLANK('Schedule 2 - Pupil List'!B505),"",('Schedule 2 - Pupil List'!B505))</f>
        <v/>
      </c>
      <c r="D507" s="61"/>
      <c r="E507" s="135"/>
      <c r="F507" s="136"/>
      <c r="G507" s="136"/>
      <c r="H507" s="136"/>
      <c r="I507" s="136"/>
      <c r="J507" s="136"/>
      <c r="K507" s="136"/>
      <c r="L507" s="137"/>
      <c r="M507" s="222" t="str">
        <f t="shared" si="7"/>
        <v/>
      </c>
      <c r="N507" s="207">
        <f>IF(M507&lt;&gt;"",0,IF(D507&gt;14,Cover!$E$25,D507/15*Cover!$E$25))</f>
        <v>0</v>
      </c>
      <c r="O507" s="129"/>
      <c r="P507" s="129"/>
    </row>
    <row r="508" spans="1:16" s="130" customFormat="1" ht="13.5" thickBot="1" x14ac:dyDescent="0.25">
      <c r="A508" s="75">
        <v>500</v>
      </c>
      <c r="B508" s="234" t="str">
        <f>IF(ISBLANK('Schedule 2 - Pupil List'!A506),"",('Schedule 2 - Pupil List'!A506))</f>
        <v/>
      </c>
      <c r="C508" s="234" t="str">
        <f>IF(ISBLANK('Schedule 2 - Pupil List'!B506),"",('Schedule 2 - Pupil List'!B506))</f>
        <v/>
      </c>
      <c r="D508" s="68"/>
      <c r="E508" s="138"/>
      <c r="F508" s="139"/>
      <c r="G508" s="139"/>
      <c r="H508" s="139"/>
      <c r="I508" s="139"/>
      <c r="J508" s="139"/>
      <c r="K508" s="139"/>
      <c r="L508" s="140"/>
      <c r="M508" s="222" t="str">
        <f t="shared" si="7"/>
        <v/>
      </c>
      <c r="N508" s="207">
        <f>IF(M508&lt;&gt;"",0,IF(D508&gt;14,Cover!$E$25,D508/15*Cover!$E$25))</f>
        <v>0</v>
      </c>
      <c r="O508" s="129"/>
      <c r="P508" s="129"/>
    </row>
    <row r="509" spans="1:16" s="130" customFormat="1" ht="12" customHeight="1" thickTop="1" x14ac:dyDescent="0.2">
      <c r="A509" s="75">
        <v>501</v>
      </c>
      <c r="B509" s="234" t="str">
        <f>IF(ISBLANK('Schedule 2 - Pupil List'!A507),"",('Schedule 2 - Pupil List'!A507))</f>
        <v/>
      </c>
      <c r="C509" s="234" t="str">
        <f>IF(ISBLANK('Schedule 2 - Pupil List'!B507),"",('Schedule 2 - Pupil List'!B507))</f>
        <v/>
      </c>
      <c r="D509" s="61"/>
      <c r="E509" s="135"/>
      <c r="F509" s="136"/>
      <c r="G509" s="136"/>
      <c r="H509" s="136"/>
      <c r="I509" s="136"/>
      <c r="J509" s="136"/>
      <c r="K509" s="136"/>
      <c r="L509" s="137"/>
      <c r="M509" s="222" t="str">
        <f>IF(COUNTIFS(B509:L509,"")=11, "", IF(B509="", "No Name ", "")&amp;IF(D509="", "No Days ", "")&amp;IF(COUNTIFS(E509:L509, "")=8, "No Courses", ""))</f>
        <v/>
      </c>
      <c r="N509" s="207">
        <f>IF(M509&lt;&gt;"",0,IF(D509&gt;14,Cover!$E$25,D509/15*Cover!$E$25))</f>
        <v>0</v>
      </c>
      <c r="O509" s="129"/>
      <c r="P509" s="129"/>
    </row>
    <row r="510" spans="1:16" s="130" customFormat="1" ht="12.75" x14ac:dyDescent="0.2">
      <c r="A510" s="75">
        <v>502</v>
      </c>
      <c r="B510" s="234" t="str">
        <f>IF(ISBLANK('Schedule 2 - Pupil List'!A508),"",('Schedule 2 - Pupil List'!A508))</f>
        <v/>
      </c>
      <c r="C510" s="234" t="str">
        <f>IF(ISBLANK('Schedule 2 - Pupil List'!B508),"",('Schedule 2 - Pupil List'!B508))</f>
        <v/>
      </c>
      <c r="D510" s="61"/>
      <c r="E510" s="135"/>
      <c r="F510" s="136"/>
      <c r="G510" s="136"/>
      <c r="H510" s="136"/>
      <c r="I510" s="136"/>
      <c r="J510" s="136"/>
      <c r="K510" s="136"/>
      <c r="L510" s="137"/>
      <c r="M510" s="222" t="str">
        <f t="shared" ref="M510:M511" si="8">IF(COUNTIFS(B510:L510,"")=11, "", IF(B510="", "No Name ", "")&amp;IF(D510="", "No Days ", "")&amp;IF(COUNTIFS(E510:L510, "")=8, "No Courses", ""))</f>
        <v/>
      </c>
      <c r="N510" s="207">
        <f>IF(M510&lt;&gt;"",0,IF(D510&gt;14,Cover!$E$25,D510/15*Cover!$E$25))</f>
        <v>0</v>
      </c>
      <c r="O510" s="129"/>
      <c r="P510" s="129"/>
    </row>
    <row r="511" spans="1:16" s="130" customFormat="1" ht="12.75" x14ac:dyDescent="0.2">
      <c r="A511" s="75">
        <v>503</v>
      </c>
      <c r="B511" s="234" t="str">
        <f>IF(ISBLANK('Schedule 2 - Pupil List'!A509),"",('Schedule 2 - Pupil List'!A509))</f>
        <v/>
      </c>
      <c r="C511" s="234" t="str">
        <f>IF(ISBLANK('Schedule 2 - Pupil List'!B509),"",('Schedule 2 - Pupil List'!B509))</f>
        <v/>
      </c>
      <c r="D511" s="61"/>
      <c r="E511" s="135"/>
      <c r="F511" s="136"/>
      <c r="G511" s="136"/>
      <c r="H511" s="136"/>
      <c r="I511" s="136"/>
      <c r="J511" s="136"/>
      <c r="K511" s="136"/>
      <c r="L511" s="137"/>
      <c r="M511" s="222" t="str">
        <f t="shared" si="8"/>
        <v/>
      </c>
      <c r="N511" s="207">
        <f>IF(M511&lt;&gt;"",0,IF(D511&gt;14,Cover!$E$25,D511/15*Cover!$E$25))</f>
        <v>0</v>
      </c>
      <c r="O511" s="129"/>
      <c r="P511" s="129"/>
    </row>
    <row r="512" spans="1:16" s="130" customFormat="1" ht="12.75" x14ac:dyDescent="0.2">
      <c r="A512" s="75">
        <v>504</v>
      </c>
      <c r="B512" s="234" t="str">
        <f>IF(ISBLANK('Schedule 2 - Pupil List'!A510),"",('Schedule 2 - Pupil List'!A510))</f>
        <v/>
      </c>
      <c r="C512" s="234" t="str">
        <f>IF(ISBLANK('Schedule 2 - Pupil List'!B510),"",('Schedule 2 - Pupil List'!B510))</f>
        <v/>
      </c>
      <c r="D512" s="61"/>
      <c r="E512" s="135"/>
      <c r="F512" s="136"/>
      <c r="G512" s="136"/>
      <c r="H512" s="136"/>
      <c r="I512" s="136"/>
      <c r="J512" s="136"/>
      <c r="K512" s="136"/>
      <c r="L512" s="137"/>
      <c r="M512" s="222" t="str">
        <f>IF(COUNTIFS(B512:L512,"")=11, "", IF(B512="", "No Name ", "")&amp;IF(D512="", "No Days ", "")&amp;IF(COUNTIFS(E512:L512, "")=8, "No Courses", ""))</f>
        <v/>
      </c>
      <c r="N512" s="207">
        <f>IF(M512&lt;&gt;"",0,IF(D512&gt;14,Cover!$E$25,D512/15*Cover!$E$25))</f>
        <v>0</v>
      </c>
      <c r="O512" s="129"/>
      <c r="P512" s="129"/>
    </row>
    <row r="513" spans="1:16" s="130" customFormat="1" ht="12.75" x14ac:dyDescent="0.2">
      <c r="A513" s="75">
        <v>505</v>
      </c>
      <c r="B513" s="234" t="str">
        <f>IF(ISBLANK('Schedule 2 - Pupil List'!A511),"",('Schedule 2 - Pupil List'!A511))</f>
        <v/>
      </c>
      <c r="C513" s="234" t="str">
        <f>IF(ISBLANK('Schedule 2 - Pupil List'!B511),"",('Schedule 2 - Pupil List'!B511))</f>
        <v/>
      </c>
      <c r="D513" s="61"/>
      <c r="E513" s="135"/>
      <c r="F513" s="136"/>
      <c r="G513" s="136"/>
      <c r="H513" s="136"/>
      <c r="I513" s="136"/>
      <c r="J513" s="136"/>
      <c r="K513" s="136"/>
      <c r="L513" s="137"/>
      <c r="M513" s="222" t="str">
        <f t="shared" ref="M513:M576" si="9">IF(COUNTIFS(B513:L513,"")=11, "", IF(B513="", "No Name ", "")&amp;IF(D513="", "No Days ", "")&amp;IF(COUNTIFS(E513:L513, "")=8, "No Courses", ""))</f>
        <v/>
      </c>
      <c r="N513" s="207">
        <f>IF(M513&lt;&gt;"",0,IF(D513&gt;14,Cover!$E$25,D513/15*Cover!$E$25))</f>
        <v>0</v>
      </c>
      <c r="O513" s="129"/>
      <c r="P513" s="129"/>
    </row>
    <row r="514" spans="1:16" s="130" customFormat="1" ht="12.75" x14ac:dyDescent="0.2">
      <c r="A514" s="75">
        <v>506</v>
      </c>
      <c r="B514" s="234" t="str">
        <f>IF(ISBLANK('Schedule 2 - Pupil List'!A512),"",('Schedule 2 - Pupil List'!A512))</f>
        <v/>
      </c>
      <c r="C514" s="234" t="str">
        <f>IF(ISBLANK('Schedule 2 - Pupil List'!B512),"",('Schedule 2 - Pupil List'!B512))</f>
        <v/>
      </c>
      <c r="D514" s="61"/>
      <c r="E514" s="135"/>
      <c r="F514" s="136"/>
      <c r="G514" s="136"/>
      <c r="H514" s="136"/>
      <c r="I514" s="136"/>
      <c r="J514" s="136"/>
      <c r="K514" s="136"/>
      <c r="L514" s="137"/>
      <c r="M514" s="222" t="str">
        <f t="shared" si="9"/>
        <v/>
      </c>
      <c r="N514" s="207">
        <f>IF(M514&lt;&gt;"",0,IF(D514&gt;14,Cover!$E$25,D514/15*Cover!$E$25))</f>
        <v>0</v>
      </c>
      <c r="O514" s="129"/>
      <c r="P514" s="129"/>
    </row>
    <row r="515" spans="1:16" s="130" customFormat="1" ht="12.75" x14ac:dyDescent="0.2">
      <c r="A515" s="75">
        <v>507</v>
      </c>
      <c r="B515" s="234" t="str">
        <f>IF(ISBLANK('Schedule 2 - Pupil List'!A513),"",('Schedule 2 - Pupil List'!A513))</f>
        <v/>
      </c>
      <c r="C515" s="234" t="str">
        <f>IF(ISBLANK('Schedule 2 - Pupil List'!B513),"",('Schedule 2 - Pupil List'!B513))</f>
        <v/>
      </c>
      <c r="D515" s="61"/>
      <c r="E515" s="135"/>
      <c r="F515" s="136"/>
      <c r="G515" s="136"/>
      <c r="H515" s="136"/>
      <c r="I515" s="136"/>
      <c r="J515" s="136"/>
      <c r="K515" s="136"/>
      <c r="L515" s="137"/>
      <c r="M515" s="222" t="str">
        <f t="shared" si="9"/>
        <v/>
      </c>
      <c r="N515" s="207">
        <f>IF(M515&lt;&gt;"",0,IF(D515&gt;14,Cover!$E$25,D515/15*Cover!$E$25))</f>
        <v>0</v>
      </c>
      <c r="O515" s="129"/>
      <c r="P515" s="129"/>
    </row>
    <row r="516" spans="1:16" s="130" customFormat="1" ht="12.75" x14ac:dyDescent="0.2">
      <c r="A516" s="75">
        <v>508</v>
      </c>
      <c r="B516" s="234" t="str">
        <f>IF(ISBLANK('Schedule 2 - Pupil List'!A514),"",('Schedule 2 - Pupil List'!A514))</f>
        <v/>
      </c>
      <c r="C516" s="234" t="str">
        <f>IF(ISBLANK('Schedule 2 - Pupil List'!B514),"",('Schedule 2 - Pupil List'!B514))</f>
        <v/>
      </c>
      <c r="D516" s="61"/>
      <c r="E516" s="135"/>
      <c r="F516" s="136"/>
      <c r="G516" s="136"/>
      <c r="H516" s="136"/>
      <c r="I516" s="136"/>
      <c r="J516" s="136"/>
      <c r="K516" s="136"/>
      <c r="L516" s="137"/>
      <c r="M516" s="222" t="str">
        <f t="shared" si="9"/>
        <v/>
      </c>
      <c r="N516" s="207">
        <f>IF(M516&lt;&gt;"",0,IF(D516&gt;14,Cover!$E$25,D516/15*Cover!$E$25))</f>
        <v>0</v>
      </c>
      <c r="O516" s="129"/>
      <c r="P516" s="129"/>
    </row>
    <row r="517" spans="1:16" s="130" customFormat="1" ht="12.75" x14ac:dyDescent="0.2">
      <c r="A517" s="75">
        <v>509</v>
      </c>
      <c r="B517" s="234" t="str">
        <f>IF(ISBLANK('Schedule 2 - Pupil List'!A515),"",('Schedule 2 - Pupil List'!A515))</f>
        <v/>
      </c>
      <c r="C517" s="234" t="str">
        <f>IF(ISBLANK('Schedule 2 - Pupil List'!B515),"",('Schedule 2 - Pupil List'!B515))</f>
        <v/>
      </c>
      <c r="D517" s="61"/>
      <c r="E517" s="135"/>
      <c r="F517" s="136"/>
      <c r="G517" s="136"/>
      <c r="H517" s="136"/>
      <c r="I517" s="136"/>
      <c r="J517" s="136"/>
      <c r="K517" s="136"/>
      <c r="L517" s="137"/>
      <c r="M517" s="222" t="str">
        <f t="shared" si="9"/>
        <v/>
      </c>
      <c r="N517" s="207">
        <f>IF(M517&lt;&gt;"",0,IF(D517&gt;14,Cover!$E$25,D517/15*Cover!$E$25))</f>
        <v>0</v>
      </c>
      <c r="O517" s="129"/>
      <c r="P517" s="129"/>
    </row>
    <row r="518" spans="1:16" s="130" customFormat="1" ht="12.75" x14ac:dyDescent="0.2">
      <c r="A518" s="75">
        <v>510</v>
      </c>
      <c r="B518" s="234" t="str">
        <f>IF(ISBLANK('Schedule 2 - Pupil List'!A516),"",('Schedule 2 - Pupil List'!A516))</f>
        <v/>
      </c>
      <c r="C518" s="234" t="str">
        <f>IF(ISBLANK('Schedule 2 - Pupil List'!B516),"",('Schedule 2 - Pupil List'!B516))</f>
        <v/>
      </c>
      <c r="D518" s="61"/>
      <c r="E518" s="135"/>
      <c r="F518" s="136"/>
      <c r="G518" s="136"/>
      <c r="H518" s="136"/>
      <c r="I518" s="136"/>
      <c r="J518" s="136"/>
      <c r="K518" s="136"/>
      <c r="L518" s="137"/>
      <c r="M518" s="222" t="str">
        <f t="shared" si="9"/>
        <v/>
      </c>
      <c r="N518" s="207">
        <f>IF(M518&lt;&gt;"",0,IF(D518&gt;14,Cover!$E$25,D518/15*Cover!$E$25))</f>
        <v>0</v>
      </c>
      <c r="O518" s="129"/>
      <c r="P518" s="129"/>
    </row>
    <row r="519" spans="1:16" s="130" customFormat="1" ht="12.75" x14ac:dyDescent="0.2">
      <c r="A519" s="75">
        <v>511</v>
      </c>
      <c r="B519" s="234" t="str">
        <f>IF(ISBLANK('Schedule 2 - Pupil List'!A517),"",('Schedule 2 - Pupil List'!A517))</f>
        <v/>
      </c>
      <c r="C519" s="234" t="str">
        <f>IF(ISBLANK('Schedule 2 - Pupil List'!B517),"",('Schedule 2 - Pupil List'!B517))</f>
        <v/>
      </c>
      <c r="D519" s="61"/>
      <c r="E519" s="135"/>
      <c r="F519" s="136"/>
      <c r="G519" s="136"/>
      <c r="H519" s="136"/>
      <c r="I519" s="136"/>
      <c r="J519" s="136"/>
      <c r="K519" s="136"/>
      <c r="L519" s="137"/>
      <c r="M519" s="222" t="str">
        <f t="shared" si="9"/>
        <v/>
      </c>
      <c r="N519" s="207">
        <f>IF(M519&lt;&gt;"",0,IF(D519&gt;14,Cover!$E$25,D519/15*Cover!$E$25))</f>
        <v>0</v>
      </c>
      <c r="O519" s="129"/>
      <c r="P519" s="129"/>
    </row>
    <row r="520" spans="1:16" s="130" customFormat="1" ht="12.75" x14ac:dyDescent="0.2">
      <c r="A520" s="75">
        <v>512</v>
      </c>
      <c r="B520" s="234" t="str">
        <f>IF(ISBLANK('Schedule 2 - Pupil List'!A518),"",('Schedule 2 - Pupil List'!A518))</f>
        <v/>
      </c>
      <c r="C520" s="234" t="str">
        <f>IF(ISBLANK('Schedule 2 - Pupil List'!B518),"",('Schedule 2 - Pupil List'!B518))</f>
        <v/>
      </c>
      <c r="D520" s="61"/>
      <c r="E520" s="135"/>
      <c r="F520" s="136"/>
      <c r="G520" s="136"/>
      <c r="H520" s="136"/>
      <c r="I520" s="136"/>
      <c r="J520" s="136"/>
      <c r="K520" s="136"/>
      <c r="L520" s="137"/>
      <c r="M520" s="222" t="str">
        <f t="shared" si="9"/>
        <v/>
      </c>
      <c r="N520" s="207">
        <f>IF(M520&lt;&gt;"",0,IF(D520&gt;14,Cover!$E$25,D520/15*Cover!$E$25))</f>
        <v>0</v>
      </c>
      <c r="O520" s="129"/>
      <c r="P520" s="129"/>
    </row>
    <row r="521" spans="1:16" s="130" customFormat="1" ht="12.75" x14ac:dyDescent="0.2">
      <c r="A521" s="75">
        <v>513</v>
      </c>
      <c r="B521" s="234" t="str">
        <f>IF(ISBLANK('Schedule 2 - Pupil List'!A519),"",('Schedule 2 - Pupil List'!A519))</f>
        <v/>
      </c>
      <c r="C521" s="234" t="str">
        <f>IF(ISBLANK('Schedule 2 - Pupil List'!B519),"",('Schedule 2 - Pupil List'!B519))</f>
        <v/>
      </c>
      <c r="D521" s="61"/>
      <c r="E521" s="135"/>
      <c r="F521" s="136"/>
      <c r="G521" s="136"/>
      <c r="H521" s="136"/>
      <c r="I521" s="136"/>
      <c r="J521" s="136"/>
      <c r="K521" s="136"/>
      <c r="L521" s="137"/>
      <c r="M521" s="222" t="str">
        <f t="shared" si="9"/>
        <v/>
      </c>
      <c r="N521" s="207">
        <f>IF(M521&lt;&gt;"",0,IF(D521&gt;14,Cover!$E$25,D521/15*Cover!$E$25))</f>
        <v>0</v>
      </c>
      <c r="O521" s="129"/>
      <c r="P521" s="129"/>
    </row>
    <row r="522" spans="1:16" s="130" customFormat="1" ht="12.75" x14ac:dyDescent="0.2">
      <c r="A522" s="75">
        <v>514</v>
      </c>
      <c r="B522" s="234" t="str">
        <f>IF(ISBLANK('Schedule 2 - Pupil List'!A520),"",('Schedule 2 - Pupil List'!A520))</f>
        <v/>
      </c>
      <c r="C522" s="234" t="str">
        <f>IF(ISBLANK('Schedule 2 - Pupil List'!B520),"",('Schedule 2 - Pupil List'!B520))</f>
        <v/>
      </c>
      <c r="D522" s="61"/>
      <c r="E522" s="135"/>
      <c r="F522" s="136"/>
      <c r="G522" s="136"/>
      <c r="H522" s="136"/>
      <c r="I522" s="136"/>
      <c r="J522" s="136"/>
      <c r="K522" s="136"/>
      <c r="L522" s="137"/>
      <c r="M522" s="222" t="str">
        <f t="shared" si="9"/>
        <v/>
      </c>
      <c r="N522" s="207">
        <f>IF(M522&lt;&gt;"",0,IF(D522&gt;14,Cover!$E$25,D522/15*Cover!$E$25))</f>
        <v>0</v>
      </c>
      <c r="O522" s="129"/>
      <c r="P522" s="129"/>
    </row>
    <row r="523" spans="1:16" s="130" customFormat="1" ht="12.75" x14ac:dyDescent="0.2">
      <c r="A523" s="75">
        <v>515</v>
      </c>
      <c r="B523" s="234" t="str">
        <f>IF(ISBLANK('Schedule 2 - Pupil List'!A521),"",('Schedule 2 - Pupil List'!A521))</f>
        <v/>
      </c>
      <c r="C523" s="234" t="str">
        <f>IF(ISBLANK('Schedule 2 - Pupil List'!B521),"",('Schedule 2 - Pupil List'!B521))</f>
        <v/>
      </c>
      <c r="D523" s="61"/>
      <c r="E523" s="135"/>
      <c r="F523" s="136"/>
      <c r="G523" s="136"/>
      <c r="H523" s="136"/>
      <c r="I523" s="136"/>
      <c r="J523" s="136"/>
      <c r="K523" s="136"/>
      <c r="L523" s="137"/>
      <c r="M523" s="222" t="str">
        <f t="shared" si="9"/>
        <v/>
      </c>
      <c r="N523" s="207">
        <f>IF(M523&lt;&gt;"",0,IF(D523&gt;14,Cover!$E$25,D523/15*Cover!$E$25))</f>
        <v>0</v>
      </c>
      <c r="O523" s="129"/>
      <c r="P523" s="129"/>
    </row>
    <row r="524" spans="1:16" s="130" customFormat="1" ht="12.75" x14ac:dyDescent="0.2">
      <c r="A524" s="75">
        <v>516</v>
      </c>
      <c r="B524" s="234" t="str">
        <f>IF(ISBLANK('Schedule 2 - Pupil List'!A522),"",('Schedule 2 - Pupil List'!A522))</f>
        <v/>
      </c>
      <c r="C524" s="234" t="str">
        <f>IF(ISBLANK('Schedule 2 - Pupil List'!B522),"",('Schedule 2 - Pupil List'!B522))</f>
        <v/>
      </c>
      <c r="D524" s="61"/>
      <c r="E524" s="135"/>
      <c r="F524" s="136"/>
      <c r="G524" s="136"/>
      <c r="H524" s="136"/>
      <c r="I524" s="136"/>
      <c r="J524" s="136"/>
      <c r="K524" s="136"/>
      <c r="L524" s="137"/>
      <c r="M524" s="222" t="str">
        <f t="shared" si="9"/>
        <v/>
      </c>
      <c r="N524" s="207">
        <f>IF(M524&lt;&gt;"",0,IF(D524&gt;14,Cover!$E$25,D524/15*Cover!$E$25))</f>
        <v>0</v>
      </c>
      <c r="O524" s="129"/>
      <c r="P524" s="129"/>
    </row>
    <row r="525" spans="1:16" s="130" customFormat="1" ht="12.75" x14ac:dyDescent="0.2">
      <c r="A525" s="75">
        <v>517</v>
      </c>
      <c r="B525" s="234" t="str">
        <f>IF(ISBLANK('Schedule 2 - Pupil List'!A523),"",('Schedule 2 - Pupil List'!A523))</f>
        <v/>
      </c>
      <c r="C525" s="234" t="str">
        <f>IF(ISBLANK('Schedule 2 - Pupil List'!B523),"",('Schedule 2 - Pupil List'!B523))</f>
        <v/>
      </c>
      <c r="D525" s="61"/>
      <c r="E525" s="135"/>
      <c r="F525" s="136"/>
      <c r="G525" s="136"/>
      <c r="H525" s="136"/>
      <c r="I525" s="136"/>
      <c r="J525" s="136"/>
      <c r="K525" s="136"/>
      <c r="L525" s="137"/>
      <c r="M525" s="222" t="str">
        <f t="shared" si="9"/>
        <v/>
      </c>
      <c r="N525" s="207">
        <f>IF(M525&lt;&gt;"",0,IF(D525&gt;14,Cover!$E$25,D525/15*Cover!$E$25))</f>
        <v>0</v>
      </c>
      <c r="O525" s="129"/>
      <c r="P525" s="129"/>
    </row>
    <row r="526" spans="1:16" s="130" customFormat="1" ht="12.75" x14ac:dyDescent="0.2">
      <c r="A526" s="75">
        <v>518</v>
      </c>
      <c r="B526" s="234" t="str">
        <f>IF(ISBLANK('Schedule 2 - Pupil List'!A524),"",('Schedule 2 - Pupil List'!A524))</f>
        <v/>
      </c>
      <c r="C526" s="234" t="str">
        <f>IF(ISBLANK('Schedule 2 - Pupil List'!B524),"",('Schedule 2 - Pupil List'!B524))</f>
        <v/>
      </c>
      <c r="D526" s="61"/>
      <c r="E526" s="135"/>
      <c r="F526" s="136"/>
      <c r="G526" s="136"/>
      <c r="H526" s="136"/>
      <c r="I526" s="136"/>
      <c r="J526" s="136"/>
      <c r="K526" s="136"/>
      <c r="L526" s="137"/>
      <c r="M526" s="222" t="str">
        <f t="shared" si="9"/>
        <v/>
      </c>
      <c r="N526" s="207">
        <f>IF(M526&lt;&gt;"",0,IF(D526&gt;14,Cover!$E$25,D526/15*Cover!$E$25))</f>
        <v>0</v>
      </c>
      <c r="O526" s="129"/>
      <c r="P526" s="129"/>
    </row>
    <row r="527" spans="1:16" s="130" customFormat="1" ht="12.75" x14ac:dyDescent="0.2">
      <c r="A527" s="75">
        <v>519</v>
      </c>
      <c r="B527" s="234" t="str">
        <f>IF(ISBLANK('Schedule 2 - Pupil List'!A525),"",('Schedule 2 - Pupil List'!A525))</f>
        <v/>
      </c>
      <c r="C527" s="234" t="str">
        <f>IF(ISBLANK('Schedule 2 - Pupil List'!B525),"",('Schedule 2 - Pupil List'!B525))</f>
        <v/>
      </c>
      <c r="D527" s="61"/>
      <c r="E527" s="135"/>
      <c r="F527" s="136"/>
      <c r="G527" s="136"/>
      <c r="H527" s="136"/>
      <c r="I527" s="136"/>
      <c r="J527" s="136"/>
      <c r="K527" s="136"/>
      <c r="L527" s="137"/>
      <c r="M527" s="222" t="str">
        <f t="shared" si="9"/>
        <v/>
      </c>
      <c r="N527" s="207">
        <f>IF(M527&lt;&gt;"",0,IF(D527&gt;14,Cover!$E$25,D527/15*Cover!$E$25))</f>
        <v>0</v>
      </c>
      <c r="O527" s="129"/>
      <c r="P527" s="129"/>
    </row>
    <row r="528" spans="1:16" s="130" customFormat="1" ht="12.75" x14ac:dyDescent="0.2">
      <c r="A528" s="75">
        <v>520</v>
      </c>
      <c r="B528" s="234" t="str">
        <f>IF(ISBLANK('Schedule 2 - Pupil List'!A526),"",('Schedule 2 - Pupil List'!A526))</f>
        <v/>
      </c>
      <c r="C528" s="234" t="str">
        <f>IF(ISBLANK('Schedule 2 - Pupil List'!B526),"",('Schedule 2 - Pupil List'!B526))</f>
        <v/>
      </c>
      <c r="D528" s="61"/>
      <c r="E528" s="135"/>
      <c r="F528" s="136"/>
      <c r="G528" s="136"/>
      <c r="H528" s="136"/>
      <c r="I528" s="136"/>
      <c r="J528" s="136"/>
      <c r="K528" s="136"/>
      <c r="L528" s="137"/>
      <c r="M528" s="222" t="str">
        <f t="shared" si="9"/>
        <v/>
      </c>
      <c r="N528" s="207">
        <f>IF(M528&lt;&gt;"",0,IF(D528&gt;14,Cover!$E$25,D528/15*Cover!$E$25))</f>
        <v>0</v>
      </c>
      <c r="O528" s="129"/>
      <c r="P528" s="129"/>
    </row>
    <row r="529" spans="1:16" s="130" customFormat="1" ht="12.75" x14ac:dyDescent="0.2">
      <c r="A529" s="75">
        <v>521</v>
      </c>
      <c r="B529" s="234" t="str">
        <f>IF(ISBLANK('Schedule 2 - Pupil List'!A527),"",('Schedule 2 - Pupil List'!A527))</f>
        <v/>
      </c>
      <c r="C529" s="234" t="str">
        <f>IF(ISBLANK('Schedule 2 - Pupil List'!B527),"",('Schedule 2 - Pupil List'!B527))</f>
        <v/>
      </c>
      <c r="D529" s="61"/>
      <c r="E529" s="135"/>
      <c r="F529" s="136"/>
      <c r="G529" s="136"/>
      <c r="H529" s="136"/>
      <c r="I529" s="136"/>
      <c r="J529" s="136"/>
      <c r="K529" s="136"/>
      <c r="L529" s="137"/>
      <c r="M529" s="222" t="str">
        <f t="shared" si="9"/>
        <v/>
      </c>
      <c r="N529" s="207">
        <f>IF(M529&lt;&gt;"",0,IF(D529&gt;14,Cover!$E$25,D529/15*Cover!$E$25))</f>
        <v>0</v>
      </c>
      <c r="O529" s="129"/>
      <c r="P529" s="129"/>
    </row>
    <row r="530" spans="1:16" s="130" customFormat="1" ht="12.75" x14ac:dyDescent="0.2">
      <c r="A530" s="75">
        <v>522</v>
      </c>
      <c r="B530" s="234" t="str">
        <f>IF(ISBLANK('Schedule 2 - Pupil List'!A528),"",('Schedule 2 - Pupil List'!A528))</f>
        <v/>
      </c>
      <c r="C530" s="234" t="str">
        <f>IF(ISBLANK('Schedule 2 - Pupil List'!B528),"",('Schedule 2 - Pupil List'!B528))</f>
        <v/>
      </c>
      <c r="D530" s="61"/>
      <c r="E530" s="135"/>
      <c r="F530" s="136"/>
      <c r="G530" s="136"/>
      <c r="H530" s="136"/>
      <c r="I530" s="136"/>
      <c r="J530" s="136"/>
      <c r="K530" s="136"/>
      <c r="L530" s="137"/>
      <c r="M530" s="222" t="str">
        <f t="shared" si="9"/>
        <v/>
      </c>
      <c r="N530" s="207">
        <f>IF(M530&lt;&gt;"",0,IF(D530&gt;14,Cover!$E$25,D530/15*Cover!$E$25))</f>
        <v>0</v>
      </c>
      <c r="O530" s="129"/>
      <c r="P530" s="129"/>
    </row>
    <row r="531" spans="1:16" s="130" customFormat="1" ht="12.75" x14ac:dyDescent="0.2">
      <c r="A531" s="75">
        <v>523</v>
      </c>
      <c r="B531" s="234" t="str">
        <f>IF(ISBLANK('Schedule 2 - Pupil List'!A529),"",('Schedule 2 - Pupil List'!A529))</f>
        <v/>
      </c>
      <c r="C531" s="234" t="str">
        <f>IF(ISBLANK('Schedule 2 - Pupil List'!B529),"",('Schedule 2 - Pupil List'!B529))</f>
        <v/>
      </c>
      <c r="D531" s="61"/>
      <c r="E531" s="135"/>
      <c r="F531" s="136"/>
      <c r="G531" s="136"/>
      <c r="H531" s="136"/>
      <c r="I531" s="136"/>
      <c r="J531" s="136"/>
      <c r="K531" s="136"/>
      <c r="L531" s="137"/>
      <c r="M531" s="222" t="str">
        <f t="shared" si="9"/>
        <v/>
      </c>
      <c r="N531" s="207">
        <f>IF(M531&lt;&gt;"",0,IF(D531&gt;14,Cover!$E$25,D531/15*Cover!$E$25))</f>
        <v>0</v>
      </c>
      <c r="O531" s="129"/>
      <c r="P531" s="129"/>
    </row>
    <row r="532" spans="1:16" s="130" customFormat="1" ht="12.75" x14ac:dyDescent="0.2">
      <c r="A532" s="75">
        <v>524</v>
      </c>
      <c r="B532" s="234" t="str">
        <f>IF(ISBLANK('Schedule 2 - Pupil List'!A530),"",('Schedule 2 - Pupil List'!A530))</f>
        <v/>
      </c>
      <c r="C532" s="234" t="str">
        <f>IF(ISBLANK('Schedule 2 - Pupil List'!B530),"",('Schedule 2 - Pupil List'!B530))</f>
        <v/>
      </c>
      <c r="D532" s="61"/>
      <c r="E532" s="135"/>
      <c r="F532" s="136"/>
      <c r="G532" s="136"/>
      <c r="H532" s="136"/>
      <c r="I532" s="136"/>
      <c r="J532" s="136"/>
      <c r="K532" s="136"/>
      <c r="L532" s="137"/>
      <c r="M532" s="222" t="str">
        <f t="shared" si="9"/>
        <v/>
      </c>
      <c r="N532" s="207">
        <f>IF(M532&lt;&gt;"",0,IF(D532&gt;14,Cover!$E$25,D532/15*Cover!$E$25))</f>
        <v>0</v>
      </c>
      <c r="O532" s="129"/>
      <c r="P532" s="129"/>
    </row>
    <row r="533" spans="1:16" s="130" customFormat="1" ht="12.75" x14ac:dyDescent="0.2">
      <c r="A533" s="75">
        <v>525</v>
      </c>
      <c r="B533" s="234" t="str">
        <f>IF(ISBLANK('Schedule 2 - Pupil List'!A531),"",('Schedule 2 - Pupil List'!A531))</f>
        <v/>
      </c>
      <c r="C533" s="234" t="str">
        <f>IF(ISBLANK('Schedule 2 - Pupil List'!B531),"",('Schedule 2 - Pupil List'!B531))</f>
        <v/>
      </c>
      <c r="D533" s="61"/>
      <c r="E533" s="135"/>
      <c r="F533" s="136"/>
      <c r="G533" s="136"/>
      <c r="H533" s="136"/>
      <c r="I533" s="136"/>
      <c r="J533" s="136"/>
      <c r="K533" s="136"/>
      <c r="L533" s="137"/>
      <c r="M533" s="222" t="str">
        <f t="shared" si="9"/>
        <v/>
      </c>
      <c r="N533" s="207">
        <f>IF(M533&lt;&gt;"",0,IF(D533&gt;14,Cover!$E$25,D533/15*Cover!$E$25))</f>
        <v>0</v>
      </c>
      <c r="O533" s="129"/>
      <c r="P533" s="129"/>
    </row>
    <row r="534" spans="1:16" s="130" customFormat="1" ht="12.75" x14ac:dyDescent="0.2">
      <c r="A534" s="75">
        <v>526</v>
      </c>
      <c r="B534" s="234" t="str">
        <f>IF(ISBLANK('Schedule 2 - Pupil List'!A532),"",('Schedule 2 - Pupil List'!A532))</f>
        <v/>
      </c>
      <c r="C534" s="234" t="str">
        <f>IF(ISBLANK('Schedule 2 - Pupil List'!B532),"",('Schedule 2 - Pupil List'!B532))</f>
        <v/>
      </c>
      <c r="D534" s="61"/>
      <c r="E534" s="135"/>
      <c r="F534" s="136"/>
      <c r="G534" s="136"/>
      <c r="H534" s="136"/>
      <c r="I534" s="136"/>
      <c r="J534" s="136"/>
      <c r="K534" s="136"/>
      <c r="L534" s="137"/>
      <c r="M534" s="222" t="str">
        <f t="shared" si="9"/>
        <v/>
      </c>
      <c r="N534" s="207">
        <f>IF(M534&lt;&gt;"",0,IF(D534&gt;14,Cover!$E$25,D534/15*Cover!$E$25))</f>
        <v>0</v>
      </c>
      <c r="O534" s="129"/>
      <c r="P534" s="129"/>
    </row>
    <row r="535" spans="1:16" s="130" customFormat="1" ht="12.75" x14ac:dyDescent="0.2">
      <c r="A535" s="75">
        <v>527</v>
      </c>
      <c r="B535" s="234" t="str">
        <f>IF(ISBLANK('Schedule 2 - Pupil List'!A533),"",('Schedule 2 - Pupil List'!A533))</f>
        <v/>
      </c>
      <c r="C535" s="234" t="str">
        <f>IF(ISBLANK('Schedule 2 - Pupil List'!B533),"",('Schedule 2 - Pupil List'!B533))</f>
        <v/>
      </c>
      <c r="D535" s="61"/>
      <c r="E535" s="135"/>
      <c r="F535" s="136"/>
      <c r="G535" s="136"/>
      <c r="H535" s="136"/>
      <c r="I535" s="136"/>
      <c r="J535" s="136"/>
      <c r="K535" s="136"/>
      <c r="L535" s="137"/>
      <c r="M535" s="222" t="str">
        <f t="shared" si="9"/>
        <v/>
      </c>
      <c r="N535" s="207">
        <f>IF(M535&lt;&gt;"",0,IF(D535&gt;14,Cover!$E$25,D535/15*Cover!$E$25))</f>
        <v>0</v>
      </c>
      <c r="O535" s="129"/>
      <c r="P535" s="129"/>
    </row>
    <row r="536" spans="1:16" s="130" customFormat="1" ht="12.75" x14ac:dyDescent="0.2">
      <c r="A536" s="75">
        <v>528</v>
      </c>
      <c r="B536" s="234" t="str">
        <f>IF(ISBLANK('Schedule 2 - Pupil List'!A534),"",('Schedule 2 - Pupil List'!A534))</f>
        <v/>
      </c>
      <c r="C536" s="234" t="str">
        <f>IF(ISBLANK('Schedule 2 - Pupil List'!B534),"",('Schedule 2 - Pupil List'!B534))</f>
        <v/>
      </c>
      <c r="D536" s="61"/>
      <c r="E536" s="135"/>
      <c r="F536" s="136"/>
      <c r="G536" s="136"/>
      <c r="H536" s="136"/>
      <c r="I536" s="136"/>
      <c r="J536" s="136"/>
      <c r="K536" s="136"/>
      <c r="L536" s="137"/>
      <c r="M536" s="222" t="str">
        <f t="shared" si="9"/>
        <v/>
      </c>
      <c r="N536" s="207">
        <f>IF(M536&lt;&gt;"",0,IF(D536&gt;14,Cover!$E$25,D536/15*Cover!$E$25))</f>
        <v>0</v>
      </c>
      <c r="O536" s="129"/>
      <c r="P536" s="129"/>
    </row>
    <row r="537" spans="1:16" s="130" customFormat="1" ht="12.75" x14ac:dyDescent="0.2">
      <c r="A537" s="75">
        <v>529</v>
      </c>
      <c r="B537" s="234" t="str">
        <f>IF(ISBLANK('Schedule 2 - Pupil List'!A535),"",('Schedule 2 - Pupil List'!A535))</f>
        <v/>
      </c>
      <c r="C537" s="234" t="str">
        <f>IF(ISBLANK('Schedule 2 - Pupil List'!B535),"",('Schedule 2 - Pupil List'!B535))</f>
        <v/>
      </c>
      <c r="D537" s="61"/>
      <c r="E537" s="135"/>
      <c r="F537" s="136"/>
      <c r="G537" s="136"/>
      <c r="H537" s="136"/>
      <c r="I537" s="136"/>
      <c r="J537" s="136"/>
      <c r="K537" s="136"/>
      <c r="L537" s="137"/>
      <c r="M537" s="222" t="str">
        <f t="shared" si="9"/>
        <v/>
      </c>
      <c r="N537" s="207">
        <f>IF(M537&lt;&gt;"",0,IF(D537&gt;14,Cover!$E$25,D537/15*Cover!$E$25))</f>
        <v>0</v>
      </c>
      <c r="O537" s="129"/>
      <c r="P537" s="129"/>
    </row>
    <row r="538" spans="1:16" s="130" customFormat="1" ht="12.75" x14ac:dyDescent="0.2">
      <c r="A538" s="75">
        <v>530</v>
      </c>
      <c r="B538" s="234" t="str">
        <f>IF(ISBLANK('Schedule 2 - Pupil List'!A536),"",('Schedule 2 - Pupil List'!A536))</f>
        <v/>
      </c>
      <c r="C538" s="234" t="str">
        <f>IF(ISBLANK('Schedule 2 - Pupil List'!B536),"",('Schedule 2 - Pupil List'!B536))</f>
        <v/>
      </c>
      <c r="D538" s="61"/>
      <c r="E538" s="135"/>
      <c r="F538" s="136"/>
      <c r="G538" s="136"/>
      <c r="H538" s="136"/>
      <c r="I538" s="136"/>
      <c r="J538" s="136"/>
      <c r="K538" s="136"/>
      <c r="L538" s="137"/>
      <c r="M538" s="222" t="str">
        <f t="shared" si="9"/>
        <v/>
      </c>
      <c r="N538" s="207">
        <f>IF(M538&lt;&gt;"",0,IF(D538&gt;14,Cover!$E$25,D538/15*Cover!$E$25))</f>
        <v>0</v>
      </c>
      <c r="O538" s="129"/>
      <c r="P538" s="129"/>
    </row>
    <row r="539" spans="1:16" s="130" customFormat="1" ht="12" customHeight="1" x14ac:dyDescent="0.2">
      <c r="A539" s="75">
        <v>531</v>
      </c>
      <c r="B539" s="234" t="str">
        <f>IF(ISBLANK('Schedule 2 - Pupil List'!A537),"",('Schedule 2 - Pupil List'!A537))</f>
        <v/>
      </c>
      <c r="C539" s="234" t="str">
        <f>IF(ISBLANK('Schedule 2 - Pupil List'!B537),"",('Schedule 2 - Pupil List'!B537))</f>
        <v/>
      </c>
      <c r="D539" s="61"/>
      <c r="E539" s="135"/>
      <c r="F539" s="136"/>
      <c r="G539" s="136"/>
      <c r="H539" s="136"/>
      <c r="I539" s="136"/>
      <c r="J539" s="136"/>
      <c r="K539" s="136"/>
      <c r="L539" s="137"/>
      <c r="M539" s="222" t="str">
        <f t="shared" si="9"/>
        <v/>
      </c>
      <c r="N539" s="207">
        <f>IF(M539&lt;&gt;"",0,IF(D539&gt;14,Cover!$E$25,D539/15*Cover!$E$25))</f>
        <v>0</v>
      </c>
      <c r="O539" s="129"/>
      <c r="P539" s="129"/>
    </row>
    <row r="540" spans="1:16" s="130" customFormat="1" ht="12.75" x14ac:dyDescent="0.2">
      <c r="A540" s="75">
        <v>532</v>
      </c>
      <c r="B540" s="234" t="str">
        <f>IF(ISBLANK('Schedule 2 - Pupil List'!A538),"",('Schedule 2 - Pupil List'!A538))</f>
        <v/>
      </c>
      <c r="C540" s="234" t="str">
        <f>IF(ISBLANK('Schedule 2 - Pupil List'!B538),"",('Schedule 2 - Pupil List'!B538))</f>
        <v/>
      </c>
      <c r="D540" s="61"/>
      <c r="E540" s="135"/>
      <c r="F540" s="136"/>
      <c r="G540" s="136"/>
      <c r="H540" s="136"/>
      <c r="I540" s="136"/>
      <c r="J540" s="136"/>
      <c r="K540" s="136"/>
      <c r="L540" s="137"/>
      <c r="M540" s="222" t="str">
        <f t="shared" si="9"/>
        <v/>
      </c>
      <c r="N540" s="207">
        <f>IF(M540&lt;&gt;"",0,IF(D540&gt;14,Cover!$E$25,D540/15*Cover!$E$25))</f>
        <v>0</v>
      </c>
      <c r="O540" s="129"/>
      <c r="P540" s="129"/>
    </row>
    <row r="541" spans="1:16" s="130" customFormat="1" ht="12.75" x14ac:dyDescent="0.2">
      <c r="A541" s="75">
        <v>533</v>
      </c>
      <c r="B541" s="234" t="str">
        <f>IF(ISBLANK('Schedule 2 - Pupil List'!A539),"",('Schedule 2 - Pupil List'!A539))</f>
        <v/>
      </c>
      <c r="C541" s="234" t="str">
        <f>IF(ISBLANK('Schedule 2 - Pupil List'!B539),"",('Schedule 2 - Pupil List'!B539))</f>
        <v/>
      </c>
      <c r="D541" s="61"/>
      <c r="E541" s="135"/>
      <c r="F541" s="136"/>
      <c r="G541" s="136"/>
      <c r="H541" s="136"/>
      <c r="I541" s="136"/>
      <c r="J541" s="136"/>
      <c r="K541" s="136"/>
      <c r="L541" s="137"/>
      <c r="M541" s="222" t="str">
        <f t="shared" si="9"/>
        <v/>
      </c>
      <c r="N541" s="207">
        <f>IF(M541&lt;&gt;"",0,IF(D541&gt;14,Cover!$E$25,D541/15*Cover!$E$25))</f>
        <v>0</v>
      </c>
      <c r="O541" s="129"/>
      <c r="P541" s="129"/>
    </row>
    <row r="542" spans="1:16" s="130" customFormat="1" ht="12.75" x14ac:dyDescent="0.2">
      <c r="A542" s="75">
        <v>534</v>
      </c>
      <c r="B542" s="234" t="str">
        <f>IF(ISBLANK('Schedule 2 - Pupil List'!A540),"",('Schedule 2 - Pupil List'!A540))</f>
        <v/>
      </c>
      <c r="C542" s="234" t="str">
        <f>IF(ISBLANK('Schedule 2 - Pupil List'!B540),"",('Schedule 2 - Pupil List'!B540))</f>
        <v/>
      </c>
      <c r="D542" s="61"/>
      <c r="E542" s="135"/>
      <c r="F542" s="136"/>
      <c r="G542" s="136"/>
      <c r="H542" s="136"/>
      <c r="I542" s="136"/>
      <c r="J542" s="136"/>
      <c r="K542" s="136"/>
      <c r="L542" s="137"/>
      <c r="M542" s="222" t="str">
        <f t="shared" si="9"/>
        <v/>
      </c>
      <c r="N542" s="207">
        <f>IF(M542&lt;&gt;"",0,IF(D542&gt;14,Cover!$E$25,D542/15*Cover!$E$25))</f>
        <v>0</v>
      </c>
      <c r="O542" s="129"/>
      <c r="P542" s="129"/>
    </row>
    <row r="543" spans="1:16" s="130" customFormat="1" ht="12.75" x14ac:dyDescent="0.2">
      <c r="A543" s="75">
        <v>535</v>
      </c>
      <c r="B543" s="234" t="str">
        <f>IF(ISBLANK('Schedule 2 - Pupil List'!A541),"",('Schedule 2 - Pupil List'!A541))</f>
        <v/>
      </c>
      <c r="C543" s="234" t="str">
        <f>IF(ISBLANK('Schedule 2 - Pupil List'!B541),"",('Schedule 2 - Pupil List'!B541))</f>
        <v/>
      </c>
      <c r="D543" s="61"/>
      <c r="E543" s="135"/>
      <c r="F543" s="136"/>
      <c r="G543" s="136"/>
      <c r="H543" s="136"/>
      <c r="I543" s="136"/>
      <c r="J543" s="136"/>
      <c r="K543" s="136"/>
      <c r="L543" s="137"/>
      <c r="M543" s="222" t="str">
        <f t="shared" si="9"/>
        <v/>
      </c>
      <c r="N543" s="207">
        <f>IF(M543&lt;&gt;"",0,IF(D543&gt;14,Cover!$E$25,D543/15*Cover!$E$25))</f>
        <v>0</v>
      </c>
      <c r="O543" s="129"/>
      <c r="P543" s="129"/>
    </row>
    <row r="544" spans="1:16" s="130" customFormat="1" ht="12.75" x14ac:dyDescent="0.2">
      <c r="A544" s="75">
        <v>536</v>
      </c>
      <c r="B544" s="234" t="str">
        <f>IF(ISBLANK('Schedule 2 - Pupil List'!A542),"",('Schedule 2 - Pupil List'!A542))</f>
        <v/>
      </c>
      <c r="C544" s="234" t="str">
        <f>IF(ISBLANK('Schedule 2 - Pupil List'!B542),"",('Schedule 2 - Pupil List'!B542))</f>
        <v/>
      </c>
      <c r="D544" s="61"/>
      <c r="E544" s="135"/>
      <c r="F544" s="136"/>
      <c r="G544" s="136"/>
      <c r="H544" s="136"/>
      <c r="I544" s="136"/>
      <c r="J544" s="136"/>
      <c r="K544" s="136"/>
      <c r="L544" s="137"/>
      <c r="M544" s="222" t="str">
        <f t="shared" si="9"/>
        <v/>
      </c>
      <c r="N544" s="207">
        <f>IF(M544&lt;&gt;"",0,IF(D544&gt;14,Cover!$E$25,D544/15*Cover!$E$25))</f>
        <v>0</v>
      </c>
      <c r="O544" s="129"/>
      <c r="P544" s="129"/>
    </row>
    <row r="545" spans="1:16" s="130" customFormat="1" ht="12.75" x14ac:dyDescent="0.2">
      <c r="A545" s="75">
        <v>537</v>
      </c>
      <c r="B545" s="234" t="str">
        <f>IF(ISBLANK('Schedule 2 - Pupil List'!A543),"",('Schedule 2 - Pupil List'!A543))</f>
        <v/>
      </c>
      <c r="C545" s="234" t="str">
        <f>IF(ISBLANK('Schedule 2 - Pupil List'!B543),"",('Schedule 2 - Pupil List'!B543))</f>
        <v/>
      </c>
      <c r="D545" s="61"/>
      <c r="E545" s="135"/>
      <c r="F545" s="136"/>
      <c r="G545" s="136"/>
      <c r="H545" s="136"/>
      <c r="I545" s="136"/>
      <c r="J545" s="136"/>
      <c r="K545" s="136"/>
      <c r="L545" s="137"/>
      <c r="M545" s="222" t="str">
        <f t="shared" si="9"/>
        <v/>
      </c>
      <c r="N545" s="207">
        <f>IF(M545&lt;&gt;"",0,IF(D545&gt;14,Cover!$E$25,D545/15*Cover!$E$25))</f>
        <v>0</v>
      </c>
      <c r="O545" s="129"/>
      <c r="P545" s="129"/>
    </row>
    <row r="546" spans="1:16" s="130" customFormat="1" ht="12.75" x14ac:dyDescent="0.2">
      <c r="A546" s="75">
        <v>538</v>
      </c>
      <c r="B546" s="234" t="str">
        <f>IF(ISBLANK('Schedule 2 - Pupil List'!A544),"",('Schedule 2 - Pupil List'!A544))</f>
        <v/>
      </c>
      <c r="C546" s="234" t="str">
        <f>IF(ISBLANK('Schedule 2 - Pupil List'!B544),"",('Schedule 2 - Pupil List'!B544))</f>
        <v/>
      </c>
      <c r="D546" s="61"/>
      <c r="E546" s="135"/>
      <c r="F546" s="136"/>
      <c r="G546" s="136"/>
      <c r="H546" s="136"/>
      <c r="I546" s="136"/>
      <c r="J546" s="136"/>
      <c r="K546" s="136"/>
      <c r="L546" s="137"/>
      <c r="M546" s="222" t="str">
        <f t="shared" si="9"/>
        <v/>
      </c>
      <c r="N546" s="207">
        <f>IF(M546&lt;&gt;"",0,IF(D546&gt;14,Cover!$E$25,D546/15*Cover!$E$25))</f>
        <v>0</v>
      </c>
      <c r="O546" s="129"/>
      <c r="P546" s="129"/>
    </row>
    <row r="547" spans="1:16" s="130" customFormat="1" ht="12.75" x14ac:dyDescent="0.2">
      <c r="A547" s="75">
        <v>539</v>
      </c>
      <c r="B547" s="234" t="str">
        <f>IF(ISBLANK('Schedule 2 - Pupil List'!A545),"",('Schedule 2 - Pupil List'!A545))</f>
        <v/>
      </c>
      <c r="C547" s="234" t="str">
        <f>IF(ISBLANK('Schedule 2 - Pupil List'!B545),"",('Schedule 2 - Pupil List'!B545))</f>
        <v/>
      </c>
      <c r="D547" s="61"/>
      <c r="E547" s="135"/>
      <c r="F547" s="136"/>
      <c r="G547" s="136"/>
      <c r="H547" s="136"/>
      <c r="I547" s="136"/>
      <c r="J547" s="136"/>
      <c r="K547" s="136"/>
      <c r="L547" s="137"/>
      <c r="M547" s="222" t="str">
        <f t="shared" si="9"/>
        <v/>
      </c>
      <c r="N547" s="207">
        <f>IF(M547&lt;&gt;"",0,IF(D547&gt;14,Cover!$E$25,D547/15*Cover!$E$25))</f>
        <v>0</v>
      </c>
      <c r="O547" s="129"/>
      <c r="P547" s="129"/>
    </row>
    <row r="548" spans="1:16" s="130" customFormat="1" ht="12.75" x14ac:dyDescent="0.2">
      <c r="A548" s="75">
        <v>540</v>
      </c>
      <c r="B548" s="234" t="str">
        <f>IF(ISBLANK('Schedule 2 - Pupil List'!A546),"",('Schedule 2 - Pupil List'!A546))</f>
        <v/>
      </c>
      <c r="C548" s="234" t="str">
        <f>IF(ISBLANK('Schedule 2 - Pupil List'!B546),"",('Schedule 2 - Pupil List'!B546))</f>
        <v/>
      </c>
      <c r="D548" s="61"/>
      <c r="E548" s="135"/>
      <c r="F548" s="136"/>
      <c r="G548" s="136"/>
      <c r="H548" s="136"/>
      <c r="I548" s="136"/>
      <c r="J548" s="136"/>
      <c r="K548" s="136"/>
      <c r="L548" s="137"/>
      <c r="M548" s="222" t="str">
        <f t="shared" si="9"/>
        <v/>
      </c>
      <c r="N548" s="207">
        <f>IF(M548&lt;&gt;"",0,IF(D548&gt;14,Cover!$E$25,D548/15*Cover!$E$25))</f>
        <v>0</v>
      </c>
      <c r="O548" s="129"/>
      <c r="P548" s="129"/>
    </row>
    <row r="549" spans="1:16" s="130" customFormat="1" ht="12.75" x14ac:dyDescent="0.2">
      <c r="A549" s="75">
        <v>541</v>
      </c>
      <c r="B549" s="234" t="str">
        <f>IF(ISBLANK('Schedule 2 - Pupil List'!A547),"",('Schedule 2 - Pupil List'!A547))</f>
        <v/>
      </c>
      <c r="C549" s="234" t="str">
        <f>IF(ISBLANK('Schedule 2 - Pupil List'!B547),"",('Schedule 2 - Pupil List'!B547))</f>
        <v/>
      </c>
      <c r="D549" s="61"/>
      <c r="E549" s="135"/>
      <c r="F549" s="136"/>
      <c r="G549" s="136"/>
      <c r="H549" s="136"/>
      <c r="I549" s="136"/>
      <c r="J549" s="136"/>
      <c r="K549" s="136"/>
      <c r="L549" s="137"/>
      <c r="M549" s="222" t="str">
        <f t="shared" si="9"/>
        <v/>
      </c>
      <c r="N549" s="207">
        <f>IF(M549&lt;&gt;"",0,IF(D549&gt;14,Cover!$E$25,D549/15*Cover!$E$25))</f>
        <v>0</v>
      </c>
      <c r="O549" s="129"/>
      <c r="P549" s="129"/>
    </row>
    <row r="550" spans="1:16" s="130" customFormat="1" ht="12.75" x14ac:dyDescent="0.2">
      <c r="A550" s="75">
        <v>542</v>
      </c>
      <c r="B550" s="234" t="str">
        <f>IF(ISBLANK('Schedule 2 - Pupil List'!A548),"",('Schedule 2 - Pupil List'!A548))</f>
        <v/>
      </c>
      <c r="C550" s="234" t="str">
        <f>IF(ISBLANK('Schedule 2 - Pupil List'!B548),"",('Schedule 2 - Pupil List'!B548))</f>
        <v/>
      </c>
      <c r="D550" s="61"/>
      <c r="E550" s="135"/>
      <c r="F550" s="136"/>
      <c r="G550" s="136"/>
      <c r="H550" s="136"/>
      <c r="I550" s="136"/>
      <c r="J550" s="136"/>
      <c r="K550" s="136"/>
      <c r="L550" s="137"/>
      <c r="M550" s="222" t="str">
        <f t="shared" si="9"/>
        <v/>
      </c>
      <c r="N550" s="207">
        <f>IF(M550&lt;&gt;"",0,IF(D550&gt;14,Cover!$E$25,D550/15*Cover!$E$25))</f>
        <v>0</v>
      </c>
      <c r="O550" s="129"/>
      <c r="P550" s="129"/>
    </row>
    <row r="551" spans="1:16" s="130" customFormat="1" ht="12.75" x14ac:dyDescent="0.2">
      <c r="A551" s="75">
        <v>543</v>
      </c>
      <c r="B551" s="234" t="str">
        <f>IF(ISBLANK('Schedule 2 - Pupil List'!A549),"",('Schedule 2 - Pupil List'!A549))</f>
        <v/>
      </c>
      <c r="C551" s="234" t="str">
        <f>IF(ISBLANK('Schedule 2 - Pupil List'!B549),"",('Schedule 2 - Pupil List'!B549))</f>
        <v/>
      </c>
      <c r="D551" s="61"/>
      <c r="E551" s="135"/>
      <c r="F551" s="136"/>
      <c r="G551" s="136"/>
      <c r="H551" s="136"/>
      <c r="I551" s="136"/>
      <c r="J551" s="136"/>
      <c r="K551" s="136"/>
      <c r="L551" s="137"/>
      <c r="M551" s="222" t="str">
        <f t="shared" si="9"/>
        <v/>
      </c>
      <c r="N551" s="207">
        <f>IF(M551&lt;&gt;"",0,IF(D551&gt;14,Cover!$E$25,D551/15*Cover!$E$25))</f>
        <v>0</v>
      </c>
      <c r="O551" s="129"/>
      <c r="P551" s="129"/>
    </row>
    <row r="552" spans="1:16" s="130" customFormat="1" ht="12.75" x14ac:dyDescent="0.2">
      <c r="A552" s="75">
        <v>544</v>
      </c>
      <c r="B552" s="234" t="str">
        <f>IF(ISBLANK('Schedule 2 - Pupil List'!A550),"",('Schedule 2 - Pupil List'!A550))</f>
        <v/>
      </c>
      <c r="C552" s="234" t="str">
        <f>IF(ISBLANK('Schedule 2 - Pupil List'!B550),"",('Schedule 2 - Pupil List'!B550))</f>
        <v/>
      </c>
      <c r="D552" s="61"/>
      <c r="E552" s="135"/>
      <c r="F552" s="136"/>
      <c r="G552" s="136"/>
      <c r="H552" s="136"/>
      <c r="I552" s="136"/>
      <c r="J552" s="136"/>
      <c r="K552" s="136"/>
      <c r="L552" s="137"/>
      <c r="M552" s="222" t="str">
        <f t="shared" si="9"/>
        <v/>
      </c>
      <c r="N552" s="207">
        <f>IF(M552&lt;&gt;"",0,IF(D552&gt;14,Cover!$E$25,D552/15*Cover!$E$25))</f>
        <v>0</v>
      </c>
      <c r="O552" s="129"/>
      <c r="P552" s="129"/>
    </row>
    <row r="553" spans="1:16" s="130" customFormat="1" ht="12.75" x14ac:dyDescent="0.2">
      <c r="A553" s="75">
        <v>545</v>
      </c>
      <c r="B553" s="234" t="str">
        <f>IF(ISBLANK('Schedule 2 - Pupil List'!A551),"",('Schedule 2 - Pupil List'!A551))</f>
        <v/>
      </c>
      <c r="C553" s="234" t="str">
        <f>IF(ISBLANK('Schedule 2 - Pupil List'!B551),"",('Schedule 2 - Pupil List'!B551))</f>
        <v/>
      </c>
      <c r="D553" s="61"/>
      <c r="E553" s="135"/>
      <c r="F553" s="136"/>
      <c r="G553" s="136"/>
      <c r="H553" s="136"/>
      <c r="I553" s="136"/>
      <c r="J553" s="136"/>
      <c r="K553" s="136"/>
      <c r="L553" s="137"/>
      <c r="M553" s="222" t="str">
        <f t="shared" si="9"/>
        <v/>
      </c>
      <c r="N553" s="207">
        <f>IF(M553&lt;&gt;"",0,IF(D553&gt;14,Cover!$E$25,D553/15*Cover!$E$25))</f>
        <v>0</v>
      </c>
      <c r="O553" s="129"/>
      <c r="P553" s="129"/>
    </row>
    <row r="554" spans="1:16" s="130" customFormat="1" ht="12.75" x14ac:dyDescent="0.2">
      <c r="A554" s="75">
        <v>546</v>
      </c>
      <c r="B554" s="234" t="str">
        <f>IF(ISBLANK('Schedule 2 - Pupil List'!A552),"",('Schedule 2 - Pupil List'!A552))</f>
        <v/>
      </c>
      <c r="C554" s="234" t="str">
        <f>IF(ISBLANK('Schedule 2 - Pupil List'!B552),"",('Schedule 2 - Pupil List'!B552))</f>
        <v/>
      </c>
      <c r="D554" s="61"/>
      <c r="E554" s="135"/>
      <c r="F554" s="136"/>
      <c r="G554" s="136"/>
      <c r="H554" s="136"/>
      <c r="I554" s="136"/>
      <c r="J554" s="136"/>
      <c r="K554" s="136"/>
      <c r="L554" s="137"/>
      <c r="M554" s="222" t="str">
        <f t="shared" si="9"/>
        <v/>
      </c>
      <c r="N554" s="207">
        <f>IF(M554&lt;&gt;"",0,IF(D554&gt;14,Cover!$E$25,D554/15*Cover!$E$25))</f>
        <v>0</v>
      </c>
      <c r="O554" s="129"/>
      <c r="P554" s="129"/>
    </row>
    <row r="555" spans="1:16" s="130" customFormat="1" ht="12.75" x14ac:dyDescent="0.2">
      <c r="A555" s="75">
        <v>547</v>
      </c>
      <c r="B555" s="234" t="str">
        <f>IF(ISBLANK('Schedule 2 - Pupil List'!A553),"",('Schedule 2 - Pupil List'!A553))</f>
        <v/>
      </c>
      <c r="C555" s="234" t="str">
        <f>IF(ISBLANK('Schedule 2 - Pupil List'!B553),"",('Schedule 2 - Pupil List'!B553))</f>
        <v/>
      </c>
      <c r="D555" s="61"/>
      <c r="E555" s="135"/>
      <c r="F555" s="136"/>
      <c r="G555" s="136"/>
      <c r="H555" s="136"/>
      <c r="I555" s="136"/>
      <c r="J555" s="136"/>
      <c r="K555" s="136"/>
      <c r="L555" s="137"/>
      <c r="M555" s="222" t="str">
        <f t="shared" si="9"/>
        <v/>
      </c>
      <c r="N555" s="207">
        <f>IF(M555&lt;&gt;"",0,IF(D555&gt;14,Cover!$E$25,D555/15*Cover!$E$25))</f>
        <v>0</v>
      </c>
      <c r="O555" s="129"/>
      <c r="P555" s="129"/>
    </row>
    <row r="556" spans="1:16" s="130" customFormat="1" ht="12.75" x14ac:dyDescent="0.2">
      <c r="A556" s="75">
        <v>548</v>
      </c>
      <c r="B556" s="234" t="str">
        <f>IF(ISBLANK('Schedule 2 - Pupil List'!A554),"",('Schedule 2 - Pupil List'!A554))</f>
        <v/>
      </c>
      <c r="C556" s="234" t="str">
        <f>IF(ISBLANK('Schedule 2 - Pupil List'!B554),"",('Schedule 2 - Pupil List'!B554))</f>
        <v/>
      </c>
      <c r="D556" s="61"/>
      <c r="E556" s="135"/>
      <c r="F556" s="136"/>
      <c r="G556" s="136"/>
      <c r="H556" s="136"/>
      <c r="I556" s="136"/>
      <c r="J556" s="136"/>
      <c r="K556" s="136"/>
      <c r="L556" s="137"/>
      <c r="M556" s="222" t="str">
        <f t="shared" si="9"/>
        <v/>
      </c>
      <c r="N556" s="207">
        <f>IF(M556&lt;&gt;"",0,IF(D556&gt;14,Cover!$E$25,D556/15*Cover!$E$25))</f>
        <v>0</v>
      </c>
      <c r="O556" s="129"/>
      <c r="P556" s="129"/>
    </row>
    <row r="557" spans="1:16" s="130" customFormat="1" ht="12.75" x14ac:dyDescent="0.2">
      <c r="A557" s="75">
        <v>549</v>
      </c>
      <c r="B557" s="234" t="str">
        <f>IF(ISBLANK('Schedule 2 - Pupil List'!A555),"",('Schedule 2 - Pupil List'!A555))</f>
        <v/>
      </c>
      <c r="C557" s="234" t="str">
        <f>IF(ISBLANK('Schedule 2 - Pupil List'!B555),"",('Schedule 2 - Pupil List'!B555))</f>
        <v/>
      </c>
      <c r="D557" s="61"/>
      <c r="E557" s="135"/>
      <c r="F557" s="136"/>
      <c r="G557" s="136"/>
      <c r="H557" s="136"/>
      <c r="I557" s="136"/>
      <c r="J557" s="136"/>
      <c r="K557" s="136"/>
      <c r="L557" s="137"/>
      <c r="M557" s="222" t="str">
        <f t="shared" si="9"/>
        <v/>
      </c>
      <c r="N557" s="207">
        <f>IF(M557&lt;&gt;"",0,IF(D557&gt;14,Cover!$E$25,D557/15*Cover!$E$25))</f>
        <v>0</v>
      </c>
      <c r="O557" s="129"/>
      <c r="P557" s="129"/>
    </row>
    <row r="558" spans="1:16" s="130" customFormat="1" ht="12.75" x14ac:dyDescent="0.2">
      <c r="A558" s="75">
        <v>550</v>
      </c>
      <c r="B558" s="234" t="str">
        <f>IF(ISBLANK('Schedule 2 - Pupil List'!A556),"",('Schedule 2 - Pupil List'!A556))</f>
        <v/>
      </c>
      <c r="C558" s="234" t="str">
        <f>IF(ISBLANK('Schedule 2 - Pupil List'!B556),"",('Schedule 2 - Pupil List'!B556))</f>
        <v/>
      </c>
      <c r="D558" s="61"/>
      <c r="E558" s="135"/>
      <c r="F558" s="136"/>
      <c r="G558" s="136"/>
      <c r="H558" s="136"/>
      <c r="I558" s="136"/>
      <c r="J558" s="136"/>
      <c r="K558" s="136"/>
      <c r="L558" s="137"/>
      <c r="M558" s="222" t="str">
        <f t="shared" si="9"/>
        <v/>
      </c>
      <c r="N558" s="207">
        <f>IF(M558&lt;&gt;"",0,IF(D558&gt;14,Cover!$E$25,D558/15*Cover!$E$25))</f>
        <v>0</v>
      </c>
      <c r="O558" s="129"/>
      <c r="P558" s="129"/>
    </row>
    <row r="559" spans="1:16" s="130" customFormat="1" ht="12.75" x14ac:dyDescent="0.2">
      <c r="A559" s="75">
        <v>551</v>
      </c>
      <c r="B559" s="234" t="str">
        <f>IF(ISBLANK('Schedule 2 - Pupil List'!A557),"",('Schedule 2 - Pupil List'!A557))</f>
        <v/>
      </c>
      <c r="C559" s="234" t="str">
        <f>IF(ISBLANK('Schedule 2 - Pupil List'!B557),"",('Schedule 2 - Pupil List'!B557))</f>
        <v/>
      </c>
      <c r="D559" s="61"/>
      <c r="E559" s="135"/>
      <c r="F559" s="136"/>
      <c r="G559" s="136"/>
      <c r="H559" s="136"/>
      <c r="I559" s="136"/>
      <c r="J559" s="136"/>
      <c r="K559" s="136"/>
      <c r="L559" s="137"/>
      <c r="M559" s="222" t="str">
        <f t="shared" si="9"/>
        <v/>
      </c>
      <c r="N559" s="207">
        <f>IF(M559&lt;&gt;"",0,IF(D559&gt;14,Cover!$E$25,D559/15*Cover!$E$25))</f>
        <v>0</v>
      </c>
      <c r="O559" s="129"/>
      <c r="P559" s="129"/>
    </row>
    <row r="560" spans="1:16" s="130" customFormat="1" ht="12.75" x14ac:dyDescent="0.2">
      <c r="A560" s="75">
        <v>552</v>
      </c>
      <c r="B560" s="234" t="str">
        <f>IF(ISBLANK('Schedule 2 - Pupil List'!A558),"",('Schedule 2 - Pupil List'!A558))</f>
        <v/>
      </c>
      <c r="C560" s="234" t="str">
        <f>IF(ISBLANK('Schedule 2 - Pupil List'!B558),"",('Schedule 2 - Pupil List'!B558))</f>
        <v/>
      </c>
      <c r="D560" s="61"/>
      <c r="E560" s="135"/>
      <c r="F560" s="136"/>
      <c r="G560" s="136"/>
      <c r="H560" s="136"/>
      <c r="I560" s="136"/>
      <c r="J560" s="136"/>
      <c r="K560" s="136"/>
      <c r="L560" s="137"/>
      <c r="M560" s="222" t="str">
        <f t="shared" si="9"/>
        <v/>
      </c>
      <c r="N560" s="207">
        <f>IF(M560&lt;&gt;"",0,IF(D560&gt;14,Cover!$E$25,D560/15*Cover!$E$25))</f>
        <v>0</v>
      </c>
      <c r="O560" s="129"/>
      <c r="P560" s="129"/>
    </row>
    <row r="561" spans="1:16" s="130" customFormat="1" ht="12.75" x14ac:dyDescent="0.2">
      <c r="A561" s="75">
        <v>553</v>
      </c>
      <c r="B561" s="234" t="str">
        <f>IF(ISBLANK('Schedule 2 - Pupil List'!A559),"",('Schedule 2 - Pupil List'!A559))</f>
        <v/>
      </c>
      <c r="C561" s="234" t="str">
        <f>IF(ISBLANK('Schedule 2 - Pupil List'!B559),"",('Schedule 2 - Pupil List'!B559))</f>
        <v/>
      </c>
      <c r="D561" s="61"/>
      <c r="E561" s="135"/>
      <c r="F561" s="136"/>
      <c r="G561" s="136"/>
      <c r="H561" s="136"/>
      <c r="I561" s="136"/>
      <c r="J561" s="136"/>
      <c r="K561" s="136"/>
      <c r="L561" s="137"/>
      <c r="M561" s="222" t="str">
        <f t="shared" si="9"/>
        <v/>
      </c>
      <c r="N561" s="207">
        <f>IF(M561&lt;&gt;"",0,IF(D561&gt;14,Cover!$E$25,D561/15*Cover!$E$25))</f>
        <v>0</v>
      </c>
      <c r="O561" s="129"/>
      <c r="P561" s="129"/>
    </row>
    <row r="562" spans="1:16" s="130" customFormat="1" ht="12.75" x14ac:dyDescent="0.2">
      <c r="A562" s="75">
        <v>554</v>
      </c>
      <c r="B562" s="234" t="str">
        <f>IF(ISBLANK('Schedule 2 - Pupil List'!A560),"",('Schedule 2 - Pupil List'!A560))</f>
        <v/>
      </c>
      <c r="C562" s="234" t="str">
        <f>IF(ISBLANK('Schedule 2 - Pupil List'!B560),"",('Schedule 2 - Pupil List'!B560))</f>
        <v/>
      </c>
      <c r="D562" s="61"/>
      <c r="E562" s="135"/>
      <c r="F562" s="136"/>
      <c r="G562" s="136"/>
      <c r="H562" s="136"/>
      <c r="I562" s="136"/>
      <c r="J562" s="136"/>
      <c r="K562" s="136"/>
      <c r="L562" s="137"/>
      <c r="M562" s="222" t="str">
        <f t="shared" si="9"/>
        <v/>
      </c>
      <c r="N562" s="207">
        <f>IF(M562&lt;&gt;"",0,IF(D562&gt;14,Cover!$E$25,D562/15*Cover!$E$25))</f>
        <v>0</v>
      </c>
      <c r="O562" s="129"/>
      <c r="P562" s="129"/>
    </row>
    <row r="563" spans="1:16" s="130" customFormat="1" ht="12.75" x14ac:dyDescent="0.2">
      <c r="A563" s="75">
        <v>555</v>
      </c>
      <c r="B563" s="234" t="str">
        <f>IF(ISBLANK('Schedule 2 - Pupil List'!A561),"",('Schedule 2 - Pupil List'!A561))</f>
        <v/>
      </c>
      <c r="C563" s="234" t="str">
        <f>IF(ISBLANK('Schedule 2 - Pupil List'!B561),"",('Schedule 2 - Pupil List'!B561))</f>
        <v/>
      </c>
      <c r="D563" s="61"/>
      <c r="E563" s="135"/>
      <c r="F563" s="136"/>
      <c r="G563" s="136"/>
      <c r="H563" s="136"/>
      <c r="I563" s="136"/>
      <c r="J563" s="136"/>
      <c r="K563" s="136"/>
      <c r="L563" s="137"/>
      <c r="M563" s="222" t="str">
        <f t="shared" si="9"/>
        <v/>
      </c>
      <c r="N563" s="207">
        <f>IF(M563&lt;&gt;"",0,IF(D563&gt;14,Cover!$E$25,D563/15*Cover!$E$25))</f>
        <v>0</v>
      </c>
      <c r="O563" s="129"/>
      <c r="P563" s="129"/>
    </row>
    <row r="564" spans="1:16" s="130" customFormat="1" ht="12.75" x14ac:dyDescent="0.2">
      <c r="A564" s="75">
        <v>556</v>
      </c>
      <c r="B564" s="234" t="str">
        <f>IF(ISBLANK('Schedule 2 - Pupil List'!A562),"",('Schedule 2 - Pupil List'!A562))</f>
        <v/>
      </c>
      <c r="C564" s="234" t="str">
        <f>IF(ISBLANK('Schedule 2 - Pupil List'!B562),"",('Schedule 2 - Pupil List'!B562))</f>
        <v/>
      </c>
      <c r="D564" s="61"/>
      <c r="E564" s="135"/>
      <c r="F564" s="136"/>
      <c r="G564" s="136"/>
      <c r="H564" s="136"/>
      <c r="I564" s="136"/>
      <c r="J564" s="136"/>
      <c r="K564" s="136"/>
      <c r="L564" s="137"/>
      <c r="M564" s="222" t="str">
        <f t="shared" si="9"/>
        <v/>
      </c>
      <c r="N564" s="207">
        <f>IF(M564&lt;&gt;"",0,IF(D564&gt;14,Cover!$E$25,D564/15*Cover!$E$25))</f>
        <v>0</v>
      </c>
      <c r="O564" s="129"/>
      <c r="P564" s="129"/>
    </row>
    <row r="565" spans="1:16" s="130" customFormat="1" ht="12.75" x14ac:dyDescent="0.2">
      <c r="A565" s="75">
        <v>557</v>
      </c>
      <c r="B565" s="234" t="str">
        <f>IF(ISBLANK('Schedule 2 - Pupil List'!A563),"",('Schedule 2 - Pupil List'!A563))</f>
        <v/>
      </c>
      <c r="C565" s="234" t="str">
        <f>IF(ISBLANK('Schedule 2 - Pupil List'!B563),"",('Schedule 2 - Pupil List'!B563))</f>
        <v/>
      </c>
      <c r="D565" s="61"/>
      <c r="E565" s="135"/>
      <c r="F565" s="136"/>
      <c r="G565" s="136"/>
      <c r="H565" s="136"/>
      <c r="I565" s="136"/>
      <c r="J565" s="136"/>
      <c r="K565" s="136"/>
      <c r="L565" s="137"/>
      <c r="M565" s="222" t="str">
        <f t="shared" si="9"/>
        <v/>
      </c>
      <c r="N565" s="207">
        <f>IF(M565&lt;&gt;"",0,IF(D565&gt;14,Cover!$E$25,D565/15*Cover!$E$25))</f>
        <v>0</v>
      </c>
      <c r="O565" s="129"/>
      <c r="P565" s="129"/>
    </row>
    <row r="566" spans="1:16" s="130" customFormat="1" ht="12.75" x14ac:dyDescent="0.2">
      <c r="A566" s="75">
        <v>558</v>
      </c>
      <c r="B566" s="234" t="str">
        <f>IF(ISBLANK('Schedule 2 - Pupil List'!A564),"",('Schedule 2 - Pupil List'!A564))</f>
        <v/>
      </c>
      <c r="C566" s="234" t="str">
        <f>IF(ISBLANK('Schedule 2 - Pupil List'!B564),"",('Schedule 2 - Pupil List'!B564))</f>
        <v/>
      </c>
      <c r="D566" s="61"/>
      <c r="E566" s="135"/>
      <c r="F566" s="136"/>
      <c r="G566" s="136"/>
      <c r="H566" s="136"/>
      <c r="I566" s="136"/>
      <c r="J566" s="136"/>
      <c r="K566" s="136"/>
      <c r="L566" s="137"/>
      <c r="M566" s="222" t="str">
        <f t="shared" si="9"/>
        <v/>
      </c>
      <c r="N566" s="207">
        <f>IF(M566&lt;&gt;"",0,IF(D566&gt;14,Cover!$E$25,D566/15*Cover!$E$25))</f>
        <v>0</v>
      </c>
      <c r="O566" s="129"/>
      <c r="P566" s="129"/>
    </row>
    <row r="567" spans="1:16" s="130" customFormat="1" ht="12.75" x14ac:dyDescent="0.2">
      <c r="A567" s="75">
        <v>559</v>
      </c>
      <c r="B567" s="234" t="str">
        <f>IF(ISBLANK('Schedule 2 - Pupil List'!A565),"",('Schedule 2 - Pupil List'!A565))</f>
        <v/>
      </c>
      <c r="C567" s="234" t="str">
        <f>IF(ISBLANK('Schedule 2 - Pupil List'!B565),"",('Schedule 2 - Pupil List'!B565))</f>
        <v/>
      </c>
      <c r="D567" s="61"/>
      <c r="E567" s="135"/>
      <c r="F567" s="136"/>
      <c r="G567" s="136"/>
      <c r="H567" s="136"/>
      <c r="I567" s="136"/>
      <c r="J567" s="136"/>
      <c r="K567" s="136"/>
      <c r="L567" s="137"/>
      <c r="M567" s="222" t="str">
        <f t="shared" si="9"/>
        <v/>
      </c>
      <c r="N567" s="207">
        <f>IF(M567&lt;&gt;"",0,IF(D567&gt;14,Cover!$E$25,D567/15*Cover!$E$25))</f>
        <v>0</v>
      </c>
      <c r="O567" s="129"/>
      <c r="P567" s="129"/>
    </row>
    <row r="568" spans="1:16" s="130" customFormat="1" ht="12.75" x14ac:dyDescent="0.2">
      <c r="A568" s="75">
        <v>560</v>
      </c>
      <c r="B568" s="234" t="str">
        <f>IF(ISBLANK('Schedule 2 - Pupil List'!A566),"",('Schedule 2 - Pupil List'!A566))</f>
        <v/>
      </c>
      <c r="C568" s="234" t="str">
        <f>IF(ISBLANK('Schedule 2 - Pupil List'!B566),"",('Schedule 2 - Pupil List'!B566))</f>
        <v/>
      </c>
      <c r="D568" s="61"/>
      <c r="E568" s="135"/>
      <c r="F568" s="136"/>
      <c r="G568" s="136"/>
      <c r="H568" s="136"/>
      <c r="I568" s="136"/>
      <c r="J568" s="136"/>
      <c r="K568" s="136"/>
      <c r="L568" s="137"/>
      <c r="M568" s="222" t="str">
        <f t="shared" si="9"/>
        <v/>
      </c>
      <c r="N568" s="207">
        <f>IF(M568&lt;&gt;"",0,IF(D568&gt;14,Cover!$E$25,D568/15*Cover!$E$25))</f>
        <v>0</v>
      </c>
      <c r="O568" s="129"/>
      <c r="P568" s="129"/>
    </row>
    <row r="569" spans="1:16" s="130" customFormat="1" ht="12.75" x14ac:dyDescent="0.2">
      <c r="A569" s="75">
        <v>561</v>
      </c>
      <c r="B569" s="234" t="str">
        <f>IF(ISBLANK('Schedule 2 - Pupil List'!A567),"",('Schedule 2 - Pupil List'!A567))</f>
        <v/>
      </c>
      <c r="C569" s="234" t="str">
        <f>IF(ISBLANK('Schedule 2 - Pupil List'!B567),"",('Schedule 2 - Pupil List'!B567))</f>
        <v/>
      </c>
      <c r="D569" s="61"/>
      <c r="E569" s="135"/>
      <c r="F569" s="136"/>
      <c r="G569" s="136"/>
      <c r="H569" s="136"/>
      <c r="I569" s="136"/>
      <c r="J569" s="136"/>
      <c r="K569" s="136"/>
      <c r="L569" s="137"/>
      <c r="M569" s="222" t="str">
        <f t="shared" si="9"/>
        <v/>
      </c>
      <c r="N569" s="207">
        <f>IF(M569&lt;&gt;"",0,IF(D569&gt;14,Cover!$E$25,D569/15*Cover!$E$25))</f>
        <v>0</v>
      </c>
      <c r="O569" s="129"/>
      <c r="P569" s="129"/>
    </row>
    <row r="570" spans="1:16" s="130" customFormat="1" ht="12.75" x14ac:dyDescent="0.2">
      <c r="A570" s="75">
        <v>562</v>
      </c>
      <c r="B570" s="234" t="str">
        <f>IF(ISBLANK('Schedule 2 - Pupil List'!A568),"",('Schedule 2 - Pupil List'!A568))</f>
        <v/>
      </c>
      <c r="C570" s="234" t="str">
        <f>IF(ISBLANK('Schedule 2 - Pupil List'!B568),"",('Schedule 2 - Pupil List'!B568))</f>
        <v/>
      </c>
      <c r="D570" s="61"/>
      <c r="E570" s="135"/>
      <c r="F570" s="136"/>
      <c r="G570" s="136"/>
      <c r="H570" s="136"/>
      <c r="I570" s="136"/>
      <c r="J570" s="136"/>
      <c r="K570" s="136"/>
      <c r="L570" s="137"/>
      <c r="M570" s="222" t="str">
        <f t="shared" si="9"/>
        <v/>
      </c>
      <c r="N570" s="207">
        <f>IF(M570&lt;&gt;"",0,IF(D570&gt;14,Cover!$E$25,D570/15*Cover!$E$25))</f>
        <v>0</v>
      </c>
      <c r="O570" s="129"/>
      <c r="P570" s="129"/>
    </row>
    <row r="571" spans="1:16" s="130" customFormat="1" ht="12.75" x14ac:dyDescent="0.2">
      <c r="A571" s="75">
        <v>563</v>
      </c>
      <c r="B571" s="234" t="str">
        <f>IF(ISBLANK('Schedule 2 - Pupil List'!A569),"",('Schedule 2 - Pupil List'!A569))</f>
        <v/>
      </c>
      <c r="C571" s="234" t="str">
        <f>IF(ISBLANK('Schedule 2 - Pupil List'!B569),"",('Schedule 2 - Pupil List'!B569))</f>
        <v/>
      </c>
      <c r="D571" s="61"/>
      <c r="E571" s="135"/>
      <c r="F571" s="136"/>
      <c r="G571" s="136"/>
      <c r="H571" s="136"/>
      <c r="I571" s="136"/>
      <c r="J571" s="136"/>
      <c r="K571" s="136"/>
      <c r="L571" s="137"/>
      <c r="M571" s="222" t="str">
        <f t="shared" si="9"/>
        <v/>
      </c>
      <c r="N571" s="207">
        <f>IF(M571&lt;&gt;"",0,IF(D571&gt;14,Cover!$E$25,D571/15*Cover!$E$25))</f>
        <v>0</v>
      </c>
      <c r="O571" s="129"/>
      <c r="P571" s="129"/>
    </row>
    <row r="572" spans="1:16" s="130" customFormat="1" ht="12.75" x14ac:dyDescent="0.2">
      <c r="A572" s="75">
        <v>564</v>
      </c>
      <c r="B572" s="234" t="str">
        <f>IF(ISBLANK('Schedule 2 - Pupil List'!A570),"",('Schedule 2 - Pupil List'!A570))</f>
        <v/>
      </c>
      <c r="C572" s="234" t="str">
        <f>IF(ISBLANK('Schedule 2 - Pupil List'!B570),"",('Schedule 2 - Pupil List'!B570))</f>
        <v/>
      </c>
      <c r="D572" s="61"/>
      <c r="E572" s="135"/>
      <c r="F572" s="136"/>
      <c r="G572" s="136"/>
      <c r="H572" s="136"/>
      <c r="I572" s="136"/>
      <c r="J572" s="136"/>
      <c r="K572" s="136"/>
      <c r="L572" s="137"/>
      <c r="M572" s="222" t="str">
        <f t="shared" si="9"/>
        <v/>
      </c>
      <c r="N572" s="207">
        <f>IF(M572&lt;&gt;"",0,IF(D572&gt;14,Cover!$E$25,D572/15*Cover!$E$25))</f>
        <v>0</v>
      </c>
      <c r="O572" s="129"/>
      <c r="P572" s="129"/>
    </row>
    <row r="573" spans="1:16" s="130" customFormat="1" ht="12.75" x14ac:dyDescent="0.2">
      <c r="A573" s="75">
        <v>565</v>
      </c>
      <c r="B573" s="234" t="str">
        <f>IF(ISBLANK('Schedule 2 - Pupil List'!A571),"",('Schedule 2 - Pupil List'!A571))</f>
        <v/>
      </c>
      <c r="C573" s="234" t="str">
        <f>IF(ISBLANK('Schedule 2 - Pupil List'!B571),"",('Schedule 2 - Pupil List'!B571))</f>
        <v/>
      </c>
      <c r="D573" s="61"/>
      <c r="E573" s="135"/>
      <c r="F573" s="136"/>
      <c r="G573" s="136"/>
      <c r="H573" s="136"/>
      <c r="I573" s="136"/>
      <c r="J573" s="136"/>
      <c r="K573" s="136"/>
      <c r="L573" s="137"/>
      <c r="M573" s="222" t="str">
        <f t="shared" si="9"/>
        <v/>
      </c>
      <c r="N573" s="207">
        <f>IF(M573&lt;&gt;"",0,IF(D573&gt;14,Cover!$E$25,D573/15*Cover!$E$25))</f>
        <v>0</v>
      </c>
      <c r="O573" s="129"/>
      <c r="P573" s="129"/>
    </row>
    <row r="574" spans="1:16" s="130" customFormat="1" ht="12.75" x14ac:dyDescent="0.2">
      <c r="A574" s="75">
        <v>566</v>
      </c>
      <c r="B574" s="234" t="str">
        <f>IF(ISBLANK('Schedule 2 - Pupil List'!A572),"",('Schedule 2 - Pupil List'!A572))</f>
        <v/>
      </c>
      <c r="C574" s="234" t="str">
        <f>IF(ISBLANK('Schedule 2 - Pupil List'!B572),"",('Schedule 2 - Pupil List'!B572))</f>
        <v/>
      </c>
      <c r="D574" s="61"/>
      <c r="E574" s="135"/>
      <c r="F574" s="136"/>
      <c r="G574" s="136"/>
      <c r="H574" s="136"/>
      <c r="I574" s="136"/>
      <c r="J574" s="136"/>
      <c r="K574" s="136"/>
      <c r="L574" s="137"/>
      <c r="M574" s="222" t="str">
        <f t="shared" si="9"/>
        <v/>
      </c>
      <c r="N574" s="207">
        <f>IF(M574&lt;&gt;"",0,IF(D574&gt;14,Cover!$E$25,D574/15*Cover!$E$25))</f>
        <v>0</v>
      </c>
      <c r="O574" s="129"/>
      <c r="P574" s="129"/>
    </row>
    <row r="575" spans="1:16" s="130" customFormat="1" ht="12.75" x14ac:dyDescent="0.2">
      <c r="A575" s="75">
        <v>567</v>
      </c>
      <c r="B575" s="234" t="str">
        <f>IF(ISBLANK('Schedule 2 - Pupil List'!A573),"",('Schedule 2 - Pupil List'!A573))</f>
        <v/>
      </c>
      <c r="C575" s="234" t="str">
        <f>IF(ISBLANK('Schedule 2 - Pupil List'!B573),"",('Schedule 2 - Pupil List'!B573))</f>
        <v/>
      </c>
      <c r="D575" s="61"/>
      <c r="E575" s="135"/>
      <c r="F575" s="136"/>
      <c r="G575" s="136"/>
      <c r="H575" s="136"/>
      <c r="I575" s="136"/>
      <c r="J575" s="136"/>
      <c r="K575" s="136"/>
      <c r="L575" s="137"/>
      <c r="M575" s="222" t="str">
        <f t="shared" si="9"/>
        <v/>
      </c>
      <c r="N575" s="207">
        <f>IF(M575&lt;&gt;"",0,IF(D575&gt;14,Cover!$E$25,D575/15*Cover!$E$25))</f>
        <v>0</v>
      </c>
      <c r="O575" s="129"/>
      <c r="P575" s="129"/>
    </row>
    <row r="576" spans="1:16" s="130" customFormat="1" ht="12.75" x14ac:dyDescent="0.2">
      <c r="A576" s="75">
        <v>568</v>
      </c>
      <c r="B576" s="234" t="str">
        <f>IF(ISBLANK('Schedule 2 - Pupil List'!A574),"",('Schedule 2 - Pupil List'!A574))</f>
        <v/>
      </c>
      <c r="C576" s="234" t="str">
        <f>IF(ISBLANK('Schedule 2 - Pupil List'!B574),"",('Schedule 2 - Pupil List'!B574))</f>
        <v/>
      </c>
      <c r="D576" s="61"/>
      <c r="E576" s="135"/>
      <c r="F576" s="136"/>
      <c r="G576" s="136"/>
      <c r="H576" s="136"/>
      <c r="I576" s="136"/>
      <c r="J576" s="136"/>
      <c r="K576" s="136"/>
      <c r="L576" s="137"/>
      <c r="M576" s="222" t="str">
        <f t="shared" si="9"/>
        <v/>
      </c>
      <c r="N576" s="207">
        <f>IF(M576&lt;&gt;"",0,IF(D576&gt;14,Cover!$E$25,D576/15*Cover!$E$25))</f>
        <v>0</v>
      </c>
      <c r="O576" s="129"/>
      <c r="P576" s="129"/>
    </row>
    <row r="577" spans="1:16" s="130" customFormat="1" ht="12.75" x14ac:dyDescent="0.2">
      <c r="A577" s="75">
        <v>569</v>
      </c>
      <c r="B577" s="234" t="str">
        <f>IF(ISBLANK('Schedule 2 - Pupil List'!A575),"",('Schedule 2 - Pupil List'!A575))</f>
        <v/>
      </c>
      <c r="C577" s="234" t="str">
        <f>IF(ISBLANK('Schedule 2 - Pupil List'!B575),"",('Schedule 2 - Pupil List'!B575))</f>
        <v/>
      </c>
      <c r="D577" s="61"/>
      <c r="E577" s="135"/>
      <c r="F577" s="136"/>
      <c r="G577" s="136"/>
      <c r="H577" s="136"/>
      <c r="I577" s="136"/>
      <c r="J577" s="136"/>
      <c r="K577" s="136"/>
      <c r="L577" s="137"/>
      <c r="M577" s="222" t="str">
        <f t="shared" ref="M577:M640" si="10">IF(COUNTIFS(B577:L577,"")=11, "", IF(B577="", "No Name ", "")&amp;IF(D577="", "No Days ", "")&amp;IF(COUNTIFS(E577:L577, "")=8, "No Courses", ""))</f>
        <v/>
      </c>
      <c r="N577" s="207">
        <f>IF(M577&lt;&gt;"",0,IF(D577&gt;14,Cover!$E$25,D577/15*Cover!$E$25))</f>
        <v>0</v>
      </c>
      <c r="O577" s="129"/>
      <c r="P577" s="129"/>
    </row>
    <row r="578" spans="1:16" s="130" customFormat="1" ht="12.75" x14ac:dyDescent="0.2">
      <c r="A578" s="75">
        <v>570</v>
      </c>
      <c r="B578" s="234" t="str">
        <f>IF(ISBLANK('Schedule 2 - Pupil List'!A576),"",('Schedule 2 - Pupil List'!A576))</f>
        <v/>
      </c>
      <c r="C578" s="234" t="str">
        <f>IF(ISBLANK('Schedule 2 - Pupil List'!B576),"",('Schedule 2 - Pupil List'!B576))</f>
        <v/>
      </c>
      <c r="D578" s="61"/>
      <c r="E578" s="135"/>
      <c r="F578" s="136"/>
      <c r="G578" s="136"/>
      <c r="H578" s="136"/>
      <c r="I578" s="136"/>
      <c r="J578" s="136"/>
      <c r="K578" s="136"/>
      <c r="L578" s="137"/>
      <c r="M578" s="222" t="str">
        <f t="shared" si="10"/>
        <v/>
      </c>
      <c r="N578" s="207">
        <f>IF(M578&lt;&gt;"",0,IF(D578&gt;14,Cover!$E$25,D578/15*Cover!$E$25))</f>
        <v>0</v>
      </c>
      <c r="O578" s="129"/>
      <c r="P578" s="129"/>
    </row>
    <row r="579" spans="1:16" s="130" customFormat="1" ht="12.75" x14ac:dyDescent="0.2">
      <c r="A579" s="75">
        <v>571</v>
      </c>
      <c r="B579" s="234" t="str">
        <f>IF(ISBLANK('Schedule 2 - Pupil List'!A577),"",('Schedule 2 - Pupil List'!A577))</f>
        <v/>
      </c>
      <c r="C579" s="234" t="str">
        <f>IF(ISBLANK('Schedule 2 - Pupil List'!B577),"",('Schedule 2 - Pupil List'!B577))</f>
        <v/>
      </c>
      <c r="D579" s="61"/>
      <c r="E579" s="135"/>
      <c r="F579" s="136"/>
      <c r="G579" s="136"/>
      <c r="H579" s="136"/>
      <c r="I579" s="136"/>
      <c r="J579" s="136"/>
      <c r="K579" s="136"/>
      <c r="L579" s="137"/>
      <c r="M579" s="222" t="str">
        <f t="shared" si="10"/>
        <v/>
      </c>
      <c r="N579" s="207">
        <f>IF(M579&lt;&gt;"",0,IF(D579&gt;14,Cover!$E$25,D579/15*Cover!$E$25))</f>
        <v>0</v>
      </c>
      <c r="O579" s="129"/>
      <c r="P579" s="129"/>
    </row>
    <row r="580" spans="1:16" s="130" customFormat="1" ht="12.75" x14ac:dyDescent="0.2">
      <c r="A580" s="75">
        <v>572</v>
      </c>
      <c r="B580" s="234" t="str">
        <f>IF(ISBLANK('Schedule 2 - Pupil List'!A578),"",('Schedule 2 - Pupil List'!A578))</f>
        <v/>
      </c>
      <c r="C580" s="234" t="str">
        <f>IF(ISBLANK('Schedule 2 - Pupil List'!B578),"",('Schedule 2 - Pupil List'!B578))</f>
        <v/>
      </c>
      <c r="D580" s="61"/>
      <c r="E580" s="135"/>
      <c r="F580" s="136"/>
      <c r="G580" s="136"/>
      <c r="H580" s="136"/>
      <c r="I580" s="136"/>
      <c r="J580" s="136"/>
      <c r="K580" s="136"/>
      <c r="L580" s="137"/>
      <c r="M580" s="222" t="str">
        <f t="shared" si="10"/>
        <v/>
      </c>
      <c r="N580" s="207">
        <f>IF(M580&lt;&gt;"",0,IF(D580&gt;14,Cover!$E$25,D580/15*Cover!$E$25))</f>
        <v>0</v>
      </c>
      <c r="O580" s="129"/>
      <c r="P580" s="129"/>
    </row>
    <row r="581" spans="1:16" s="130" customFormat="1" ht="12.75" x14ac:dyDescent="0.2">
      <c r="A581" s="75">
        <v>573</v>
      </c>
      <c r="B581" s="234" t="str">
        <f>IF(ISBLANK('Schedule 2 - Pupil List'!A579),"",('Schedule 2 - Pupil List'!A579))</f>
        <v/>
      </c>
      <c r="C581" s="234" t="str">
        <f>IF(ISBLANK('Schedule 2 - Pupil List'!B579),"",('Schedule 2 - Pupil List'!B579))</f>
        <v/>
      </c>
      <c r="D581" s="61"/>
      <c r="E581" s="135"/>
      <c r="F581" s="136"/>
      <c r="G581" s="136"/>
      <c r="H581" s="136"/>
      <c r="I581" s="136"/>
      <c r="J581" s="136"/>
      <c r="K581" s="136"/>
      <c r="L581" s="137"/>
      <c r="M581" s="222" t="str">
        <f t="shared" si="10"/>
        <v/>
      </c>
      <c r="N581" s="207">
        <f>IF(M581&lt;&gt;"",0,IF(D581&gt;14,Cover!$E$25,D581/15*Cover!$E$25))</f>
        <v>0</v>
      </c>
      <c r="O581" s="129"/>
      <c r="P581" s="129"/>
    </row>
    <row r="582" spans="1:16" s="130" customFormat="1" ht="12.75" x14ac:dyDescent="0.2">
      <c r="A582" s="75">
        <v>574</v>
      </c>
      <c r="B582" s="234" t="str">
        <f>IF(ISBLANK('Schedule 2 - Pupil List'!A580),"",('Schedule 2 - Pupil List'!A580))</f>
        <v/>
      </c>
      <c r="C582" s="234" t="str">
        <f>IF(ISBLANK('Schedule 2 - Pupil List'!B580),"",('Schedule 2 - Pupil List'!B580))</f>
        <v/>
      </c>
      <c r="D582" s="61"/>
      <c r="E582" s="135"/>
      <c r="F582" s="136"/>
      <c r="G582" s="136"/>
      <c r="H582" s="136"/>
      <c r="I582" s="136"/>
      <c r="J582" s="136"/>
      <c r="K582" s="136"/>
      <c r="L582" s="137"/>
      <c r="M582" s="222" t="str">
        <f t="shared" si="10"/>
        <v/>
      </c>
      <c r="N582" s="207">
        <f>IF(M582&lt;&gt;"",0,IF(D582&gt;14,Cover!$E$25,D582/15*Cover!$E$25))</f>
        <v>0</v>
      </c>
      <c r="O582" s="129"/>
      <c r="P582" s="129"/>
    </row>
    <row r="583" spans="1:16" s="130" customFormat="1" ht="12.75" x14ac:dyDescent="0.2">
      <c r="A583" s="75">
        <v>575</v>
      </c>
      <c r="B583" s="234" t="str">
        <f>IF(ISBLANK('Schedule 2 - Pupil List'!A581),"",('Schedule 2 - Pupil List'!A581))</f>
        <v/>
      </c>
      <c r="C583" s="234" t="str">
        <f>IF(ISBLANK('Schedule 2 - Pupil List'!B581),"",('Schedule 2 - Pupil List'!B581))</f>
        <v/>
      </c>
      <c r="D583" s="61"/>
      <c r="E583" s="135"/>
      <c r="F583" s="136"/>
      <c r="G583" s="136"/>
      <c r="H583" s="136"/>
      <c r="I583" s="136"/>
      <c r="J583" s="136"/>
      <c r="K583" s="136"/>
      <c r="L583" s="137"/>
      <c r="M583" s="222" t="str">
        <f t="shared" si="10"/>
        <v/>
      </c>
      <c r="N583" s="207">
        <f>IF(M583&lt;&gt;"",0,IF(D583&gt;14,Cover!$E$25,D583/15*Cover!$E$25))</f>
        <v>0</v>
      </c>
      <c r="O583" s="129"/>
      <c r="P583" s="129"/>
    </row>
    <row r="584" spans="1:16" s="130" customFormat="1" ht="12.75" x14ac:dyDescent="0.2">
      <c r="A584" s="75">
        <v>576</v>
      </c>
      <c r="B584" s="234" t="str">
        <f>IF(ISBLANK('Schedule 2 - Pupil List'!A582),"",('Schedule 2 - Pupil List'!A582))</f>
        <v/>
      </c>
      <c r="C584" s="234" t="str">
        <f>IF(ISBLANK('Schedule 2 - Pupil List'!B582),"",('Schedule 2 - Pupil List'!B582))</f>
        <v/>
      </c>
      <c r="D584" s="61"/>
      <c r="E584" s="135"/>
      <c r="F584" s="136"/>
      <c r="G584" s="136"/>
      <c r="H584" s="136"/>
      <c r="I584" s="136"/>
      <c r="J584" s="136"/>
      <c r="K584" s="136"/>
      <c r="L584" s="137"/>
      <c r="M584" s="222" t="str">
        <f t="shared" si="10"/>
        <v/>
      </c>
      <c r="N584" s="207">
        <f>IF(M584&lt;&gt;"",0,IF(D584&gt;14,Cover!$E$25,D584/15*Cover!$E$25))</f>
        <v>0</v>
      </c>
      <c r="O584" s="129"/>
      <c r="P584" s="129"/>
    </row>
    <row r="585" spans="1:16" s="130" customFormat="1" ht="12.75" x14ac:dyDescent="0.2">
      <c r="A585" s="75">
        <v>577</v>
      </c>
      <c r="B585" s="234" t="str">
        <f>IF(ISBLANK('Schedule 2 - Pupil List'!A583),"",('Schedule 2 - Pupil List'!A583))</f>
        <v/>
      </c>
      <c r="C585" s="234" t="str">
        <f>IF(ISBLANK('Schedule 2 - Pupil List'!B583),"",('Schedule 2 - Pupil List'!B583))</f>
        <v/>
      </c>
      <c r="D585" s="61"/>
      <c r="E585" s="135"/>
      <c r="F585" s="136"/>
      <c r="G585" s="136"/>
      <c r="H585" s="136"/>
      <c r="I585" s="136"/>
      <c r="J585" s="136"/>
      <c r="K585" s="136"/>
      <c r="L585" s="137"/>
      <c r="M585" s="222" t="str">
        <f t="shared" si="10"/>
        <v/>
      </c>
      <c r="N585" s="207">
        <f>IF(M585&lt;&gt;"",0,IF(D585&gt;14,Cover!$E$25,D585/15*Cover!$E$25))</f>
        <v>0</v>
      </c>
      <c r="O585" s="129"/>
      <c r="P585" s="129"/>
    </row>
    <row r="586" spans="1:16" s="130" customFormat="1" ht="12.75" x14ac:dyDescent="0.2">
      <c r="A586" s="75">
        <v>578</v>
      </c>
      <c r="B586" s="234" t="str">
        <f>IF(ISBLANK('Schedule 2 - Pupil List'!A584),"",('Schedule 2 - Pupil List'!A584))</f>
        <v/>
      </c>
      <c r="C586" s="234" t="str">
        <f>IF(ISBLANK('Schedule 2 - Pupil List'!B584),"",('Schedule 2 - Pupil List'!B584))</f>
        <v/>
      </c>
      <c r="D586" s="61"/>
      <c r="E586" s="135"/>
      <c r="F586" s="136"/>
      <c r="G586" s="136"/>
      <c r="H586" s="136"/>
      <c r="I586" s="136"/>
      <c r="J586" s="136"/>
      <c r="K586" s="136"/>
      <c r="L586" s="137"/>
      <c r="M586" s="222" t="str">
        <f t="shared" si="10"/>
        <v/>
      </c>
      <c r="N586" s="207">
        <f>IF(M586&lt;&gt;"",0,IF(D586&gt;14,Cover!$E$25,D586/15*Cover!$E$25))</f>
        <v>0</v>
      </c>
      <c r="O586" s="129"/>
      <c r="P586" s="129"/>
    </row>
    <row r="587" spans="1:16" s="130" customFormat="1" ht="12.75" x14ac:dyDescent="0.2">
      <c r="A587" s="75">
        <v>579</v>
      </c>
      <c r="B587" s="234" t="str">
        <f>IF(ISBLANK('Schedule 2 - Pupil List'!A585),"",('Schedule 2 - Pupil List'!A585))</f>
        <v/>
      </c>
      <c r="C587" s="234" t="str">
        <f>IF(ISBLANK('Schedule 2 - Pupil List'!B585),"",('Schedule 2 - Pupil List'!B585))</f>
        <v/>
      </c>
      <c r="D587" s="61"/>
      <c r="E587" s="135"/>
      <c r="F587" s="136"/>
      <c r="G587" s="136"/>
      <c r="H587" s="136"/>
      <c r="I587" s="136"/>
      <c r="J587" s="136"/>
      <c r="K587" s="136"/>
      <c r="L587" s="137"/>
      <c r="M587" s="222" t="str">
        <f t="shared" si="10"/>
        <v/>
      </c>
      <c r="N587" s="207">
        <f>IF(M587&lt;&gt;"",0,IF(D587&gt;14,Cover!$E$25,D587/15*Cover!$E$25))</f>
        <v>0</v>
      </c>
      <c r="O587" s="129"/>
      <c r="P587" s="129"/>
    </row>
    <row r="588" spans="1:16" s="130" customFormat="1" ht="12.75" x14ac:dyDescent="0.2">
      <c r="A588" s="75">
        <v>580</v>
      </c>
      <c r="B588" s="234" t="str">
        <f>IF(ISBLANK('Schedule 2 - Pupil List'!A586),"",('Schedule 2 - Pupil List'!A586))</f>
        <v/>
      </c>
      <c r="C588" s="234" t="str">
        <f>IF(ISBLANK('Schedule 2 - Pupil List'!B586),"",('Schedule 2 - Pupil List'!B586))</f>
        <v/>
      </c>
      <c r="D588" s="61"/>
      <c r="E588" s="135"/>
      <c r="F588" s="136"/>
      <c r="G588" s="136"/>
      <c r="H588" s="136"/>
      <c r="I588" s="136"/>
      <c r="J588" s="136"/>
      <c r="K588" s="136"/>
      <c r="L588" s="137"/>
      <c r="M588" s="222" t="str">
        <f t="shared" si="10"/>
        <v/>
      </c>
      <c r="N588" s="207">
        <f>IF(M588&lt;&gt;"",0,IF(D588&gt;14,Cover!$E$25,D588/15*Cover!$E$25))</f>
        <v>0</v>
      </c>
      <c r="O588" s="129"/>
      <c r="P588" s="129"/>
    </row>
    <row r="589" spans="1:16" s="130" customFormat="1" ht="12.75" x14ac:dyDescent="0.2">
      <c r="A589" s="75">
        <v>581</v>
      </c>
      <c r="B589" s="234" t="str">
        <f>IF(ISBLANK('Schedule 2 - Pupil List'!A587),"",('Schedule 2 - Pupil List'!A587))</f>
        <v/>
      </c>
      <c r="C589" s="234" t="str">
        <f>IF(ISBLANK('Schedule 2 - Pupil List'!B587),"",('Schedule 2 - Pupil List'!B587))</f>
        <v/>
      </c>
      <c r="D589" s="61"/>
      <c r="E589" s="135"/>
      <c r="F589" s="136"/>
      <c r="G589" s="136"/>
      <c r="H589" s="136"/>
      <c r="I589" s="136"/>
      <c r="J589" s="136"/>
      <c r="K589" s="136"/>
      <c r="L589" s="137"/>
      <c r="M589" s="222" t="str">
        <f t="shared" si="10"/>
        <v/>
      </c>
      <c r="N589" s="207">
        <f>IF(M589&lt;&gt;"",0,IF(D589&gt;14,Cover!$E$25,D589/15*Cover!$E$25))</f>
        <v>0</v>
      </c>
      <c r="O589" s="129"/>
      <c r="P589" s="129"/>
    </row>
    <row r="590" spans="1:16" s="130" customFormat="1" ht="12.75" x14ac:dyDescent="0.2">
      <c r="A590" s="75">
        <v>582</v>
      </c>
      <c r="B590" s="234" t="str">
        <f>IF(ISBLANK('Schedule 2 - Pupil List'!A588),"",('Schedule 2 - Pupil List'!A588))</f>
        <v/>
      </c>
      <c r="C590" s="234" t="str">
        <f>IF(ISBLANK('Schedule 2 - Pupil List'!B588),"",('Schedule 2 - Pupil List'!B588))</f>
        <v/>
      </c>
      <c r="D590" s="61"/>
      <c r="E590" s="135"/>
      <c r="F590" s="136"/>
      <c r="G590" s="136"/>
      <c r="H590" s="136"/>
      <c r="I590" s="136"/>
      <c r="J590" s="136"/>
      <c r="K590" s="136"/>
      <c r="L590" s="137"/>
      <c r="M590" s="222" t="str">
        <f t="shared" si="10"/>
        <v/>
      </c>
      <c r="N590" s="207">
        <f>IF(M590&lt;&gt;"",0,IF(D590&gt;14,Cover!$E$25,D590/15*Cover!$E$25))</f>
        <v>0</v>
      </c>
      <c r="O590" s="129"/>
      <c r="P590" s="129"/>
    </row>
    <row r="591" spans="1:16" s="130" customFormat="1" ht="12.75" x14ac:dyDescent="0.2">
      <c r="A591" s="75">
        <v>583</v>
      </c>
      <c r="B591" s="234" t="str">
        <f>IF(ISBLANK('Schedule 2 - Pupil List'!A589),"",('Schedule 2 - Pupil List'!A589))</f>
        <v/>
      </c>
      <c r="C591" s="234" t="str">
        <f>IF(ISBLANK('Schedule 2 - Pupil List'!B589),"",('Schedule 2 - Pupil List'!B589))</f>
        <v/>
      </c>
      <c r="D591" s="61"/>
      <c r="E591" s="135"/>
      <c r="F591" s="136"/>
      <c r="G591" s="136"/>
      <c r="H591" s="136"/>
      <c r="I591" s="136"/>
      <c r="J591" s="136"/>
      <c r="K591" s="136"/>
      <c r="L591" s="137"/>
      <c r="M591" s="222" t="str">
        <f t="shared" si="10"/>
        <v/>
      </c>
      <c r="N591" s="207">
        <f>IF(M591&lt;&gt;"",0,IF(D591&gt;14,Cover!$E$25,D591/15*Cover!$E$25))</f>
        <v>0</v>
      </c>
      <c r="O591" s="129"/>
      <c r="P591" s="129"/>
    </row>
    <row r="592" spans="1:16" s="130" customFormat="1" ht="12.75" x14ac:dyDescent="0.2">
      <c r="A592" s="75">
        <v>584</v>
      </c>
      <c r="B592" s="234" t="str">
        <f>IF(ISBLANK('Schedule 2 - Pupil List'!A590),"",('Schedule 2 - Pupil List'!A590))</f>
        <v/>
      </c>
      <c r="C592" s="234" t="str">
        <f>IF(ISBLANK('Schedule 2 - Pupil List'!B590),"",('Schedule 2 - Pupil List'!B590))</f>
        <v/>
      </c>
      <c r="D592" s="61"/>
      <c r="E592" s="135"/>
      <c r="F592" s="136"/>
      <c r="G592" s="136"/>
      <c r="H592" s="136"/>
      <c r="I592" s="136"/>
      <c r="J592" s="136"/>
      <c r="K592" s="136"/>
      <c r="L592" s="137"/>
      <c r="M592" s="222" t="str">
        <f t="shared" si="10"/>
        <v/>
      </c>
      <c r="N592" s="207">
        <f>IF(M592&lt;&gt;"",0,IF(D592&gt;14,Cover!$E$25,D592/15*Cover!$E$25))</f>
        <v>0</v>
      </c>
      <c r="O592" s="129"/>
      <c r="P592" s="129"/>
    </row>
    <row r="593" spans="1:16" s="130" customFormat="1" ht="12.75" x14ac:dyDescent="0.2">
      <c r="A593" s="75">
        <v>585</v>
      </c>
      <c r="B593" s="234" t="str">
        <f>IF(ISBLANK('Schedule 2 - Pupil List'!A591),"",('Schedule 2 - Pupil List'!A591))</f>
        <v/>
      </c>
      <c r="C593" s="234" t="str">
        <f>IF(ISBLANK('Schedule 2 - Pupil List'!B591),"",('Schedule 2 - Pupil List'!B591))</f>
        <v/>
      </c>
      <c r="D593" s="61"/>
      <c r="E593" s="135"/>
      <c r="F593" s="136"/>
      <c r="G593" s="136"/>
      <c r="H593" s="136"/>
      <c r="I593" s="136"/>
      <c r="J593" s="136"/>
      <c r="K593" s="136"/>
      <c r="L593" s="137"/>
      <c r="M593" s="222" t="str">
        <f t="shared" si="10"/>
        <v/>
      </c>
      <c r="N593" s="207">
        <f>IF(M593&lt;&gt;"",0,IF(D593&gt;14,Cover!$E$25,D593/15*Cover!$E$25))</f>
        <v>0</v>
      </c>
      <c r="O593" s="129"/>
      <c r="P593" s="129"/>
    </row>
    <row r="594" spans="1:16" s="130" customFormat="1" ht="12.75" x14ac:dyDescent="0.2">
      <c r="A594" s="75">
        <v>586</v>
      </c>
      <c r="B594" s="234" t="str">
        <f>IF(ISBLANK('Schedule 2 - Pupil List'!A592),"",('Schedule 2 - Pupil List'!A592))</f>
        <v/>
      </c>
      <c r="C594" s="234" t="str">
        <f>IF(ISBLANK('Schedule 2 - Pupil List'!B592),"",('Schedule 2 - Pupil List'!B592))</f>
        <v/>
      </c>
      <c r="D594" s="61"/>
      <c r="E594" s="135"/>
      <c r="F594" s="136"/>
      <c r="G594" s="136"/>
      <c r="H594" s="136"/>
      <c r="I594" s="136"/>
      <c r="J594" s="136"/>
      <c r="K594" s="136"/>
      <c r="L594" s="137"/>
      <c r="M594" s="222" t="str">
        <f t="shared" si="10"/>
        <v/>
      </c>
      <c r="N594" s="207">
        <f>IF(M594&lt;&gt;"",0,IF(D594&gt;14,Cover!$E$25,D594/15*Cover!$E$25))</f>
        <v>0</v>
      </c>
      <c r="O594" s="129"/>
      <c r="P594" s="129"/>
    </row>
    <row r="595" spans="1:16" s="130" customFormat="1" ht="12.75" x14ac:dyDescent="0.2">
      <c r="A595" s="75">
        <v>587</v>
      </c>
      <c r="B595" s="234" t="str">
        <f>IF(ISBLANK('Schedule 2 - Pupil List'!A593),"",('Schedule 2 - Pupil List'!A593))</f>
        <v/>
      </c>
      <c r="C595" s="234" t="str">
        <f>IF(ISBLANK('Schedule 2 - Pupil List'!B593),"",('Schedule 2 - Pupil List'!B593))</f>
        <v/>
      </c>
      <c r="D595" s="61"/>
      <c r="E595" s="135"/>
      <c r="F595" s="136"/>
      <c r="G595" s="136"/>
      <c r="H595" s="136"/>
      <c r="I595" s="136"/>
      <c r="J595" s="136"/>
      <c r="K595" s="136"/>
      <c r="L595" s="137"/>
      <c r="M595" s="222" t="str">
        <f t="shared" si="10"/>
        <v/>
      </c>
      <c r="N595" s="207">
        <f>IF(M595&lt;&gt;"",0,IF(D595&gt;14,Cover!$E$25,D595/15*Cover!$E$25))</f>
        <v>0</v>
      </c>
      <c r="O595" s="129"/>
      <c r="P595" s="129"/>
    </row>
    <row r="596" spans="1:16" s="130" customFormat="1" ht="12.75" x14ac:dyDescent="0.2">
      <c r="A596" s="75">
        <v>588</v>
      </c>
      <c r="B596" s="234" t="str">
        <f>IF(ISBLANK('Schedule 2 - Pupil List'!A594),"",('Schedule 2 - Pupil List'!A594))</f>
        <v/>
      </c>
      <c r="C596" s="234" t="str">
        <f>IF(ISBLANK('Schedule 2 - Pupil List'!B594),"",('Schedule 2 - Pupil List'!B594))</f>
        <v/>
      </c>
      <c r="D596" s="61"/>
      <c r="E596" s="135"/>
      <c r="F596" s="136"/>
      <c r="G596" s="136"/>
      <c r="H596" s="136"/>
      <c r="I596" s="136"/>
      <c r="J596" s="136"/>
      <c r="K596" s="136"/>
      <c r="L596" s="137"/>
      <c r="M596" s="222" t="str">
        <f t="shared" si="10"/>
        <v/>
      </c>
      <c r="N596" s="207">
        <f>IF(M596&lt;&gt;"",0,IF(D596&gt;14,Cover!$E$25,D596/15*Cover!$E$25))</f>
        <v>0</v>
      </c>
      <c r="O596" s="129"/>
      <c r="P596" s="129"/>
    </row>
    <row r="597" spans="1:16" s="130" customFormat="1" ht="12.75" x14ac:dyDescent="0.2">
      <c r="A597" s="75">
        <v>589</v>
      </c>
      <c r="B597" s="234" t="str">
        <f>IF(ISBLANK('Schedule 2 - Pupil List'!A595),"",('Schedule 2 - Pupil List'!A595))</f>
        <v/>
      </c>
      <c r="C597" s="234" t="str">
        <f>IF(ISBLANK('Schedule 2 - Pupil List'!B595),"",('Schedule 2 - Pupil List'!B595))</f>
        <v/>
      </c>
      <c r="D597" s="61"/>
      <c r="E597" s="135"/>
      <c r="F597" s="136"/>
      <c r="G597" s="136"/>
      <c r="H597" s="136"/>
      <c r="I597" s="136"/>
      <c r="J597" s="136"/>
      <c r="K597" s="136"/>
      <c r="L597" s="137"/>
      <c r="M597" s="222" t="str">
        <f t="shared" si="10"/>
        <v/>
      </c>
      <c r="N597" s="207">
        <f>IF(M597&lt;&gt;"",0,IF(D597&gt;14,Cover!$E$25,D597/15*Cover!$E$25))</f>
        <v>0</v>
      </c>
      <c r="O597" s="129"/>
      <c r="P597" s="129"/>
    </row>
    <row r="598" spans="1:16" s="130" customFormat="1" ht="12.75" x14ac:dyDescent="0.2">
      <c r="A598" s="75">
        <v>590</v>
      </c>
      <c r="B598" s="234" t="str">
        <f>IF(ISBLANK('Schedule 2 - Pupil List'!A596),"",('Schedule 2 - Pupil List'!A596))</f>
        <v/>
      </c>
      <c r="C598" s="234" t="str">
        <f>IF(ISBLANK('Schedule 2 - Pupil List'!B596),"",('Schedule 2 - Pupil List'!B596))</f>
        <v/>
      </c>
      <c r="D598" s="61"/>
      <c r="E598" s="135"/>
      <c r="F598" s="136"/>
      <c r="G598" s="136"/>
      <c r="H598" s="136"/>
      <c r="I598" s="136"/>
      <c r="J598" s="136"/>
      <c r="K598" s="136"/>
      <c r="L598" s="137"/>
      <c r="M598" s="222" t="str">
        <f t="shared" si="10"/>
        <v/>
      </c>
      <c r="N598" s="207">
        <f>IF(M598&lt;&gt;"",0,IF(D598&gt;14,Cover!$E$25,D598/15*Cover!$E$25))</f>
        <v>0</v>
      </c>
      <c r="O598" s="129"/>
      <c r="P598" s="129"/>
    </row>
    <row r="599" spans="1:16" s="130" customFormat="1" ht="12.75" x14ac:dyDescent="0.2">
      <c r="A599" s="75">
        <v>591</v>
      </c>
      <c r="B599" s="234" t="str">
        <f>IF(ISBLANK('Schedule 2 - Pupil List'!A597),"",('Schedule 2 - Pupil List'!A597))</f>
        <v/>
      </c>
      <c r="C599" s="234" t="str">
        <f>IF(ISBLANK('Schedule 2 - Pupil List'!B597),"",('Schedule 2 - Pupil List'!B597))</f>
        <v/>
      </c>
      <c r="D599" s="61"/>
      <c r="E599" s="135"/>
      <c r="F599" s="136"/>
      <c r="G599" s="136"/>
      <c r="H599" s="136"/>
      <c r="I599" s="136"/>
      <c r="J599" s="136"/>
      <c r="K599" s="136"/>
      <c r="L599" s="137"/>
      <c r="M599" s="222" t="str">
        <f t="shared" si="10"/>
        <v/>
      </c>
      <c r="N599" s="207">
        <f>IF(M599&lt;&gt;"",0,IF(D599&gt;14,Cover!$E$25,D599/15*Cover!$E$25))</f>
        <v>0</v>
      </c>
      <c r="O599" s="129"/>
      <c r="P599" s="129"/>
    </row>
    <row r="600" spans="1:16" s="130" customFormat="1" ht="12.75" x14ac:dyDescent="0.2">
      <c r="A600" s="75">
        <v>592</v>
      </c>
      <c r="B600" s="234" t="str">
        <f>IF(ISBLANK('Schedule 2 - Pupil List'!A598),"",('Schedule 2 - Pupil List'!A598))</f>
        <v/>
      </c>
      <c r="C600" s="234" t="str">
        <f>IF(ISBLANK('Schedule 2 - Pupil List'!B598),"",('Schedule 2 - Pupil List'!B598))</f>
        <v/>
      </c>
      <c r="D600" s="61"/>
      <c r="E600" s="135"/>
      <c r="F600" s="136"/>
      <c r="G600" s="136"/>
      <c r="H600" s="136"/>
      <c r="I600" s="136"/>
      <c r="J600" s="136"/>
      <c r="K600" s="136"/>
      <c r="L600" s="137"/>
      <c r="M600" s="222" t="str">
        <f t="shared" si="10"/>
        <v/>
      </c>
      <c r="N600" s="207">
        <f>IF(M600&lt;&gt;"",0,IF(D600&gt;14,Cover!$E$25,D600/15*Cover!$E$25))</f>
        <v>0</v>
      </c>
      <c r="O600" s="129"/>
      <c r="P600" s="129"/>
    </row>
    <row r="601" spans="1:16" s="130" customFormat="1" ht="12.75" x14ac:dyDescent="0.2">
      <c r="A601" s="75">
        <v>593</v>
      </c>
      <c r="B601" s="234" t="str">
        <f>IF(ISBLANK('Schedule 2 - Pupil List'!A599),"",('Schedule 2 - Pupil List'!A599))</f>
        <v/>
      </c>
      <c r="C601" s="234" t="str">
        <f>IF(ISBLANK('Schedule 2 - Pupil List'!B599),"",('Schedule 2 - Pupil List'!B599))</f>
        <v/>
      </c>
      <c r="D601" s="61"/>
      <c r="E601" s="135"/>
      <c r="F601" s="136"/>
      <c r="G601" s="136"/>
      <c r="H601" s="136"/>
      <c r="I601" s="136"/>
      <c r="J601" s="136"/>
      <c r="K601" s="136"/>
      <c r="L601" s="137"/>
      <c r="M601" s="222" t="str">
        <f t="shared" si="10"/>
        <v/>
      </c>
      <c r="N601" s="207">
        <f>IF(M601&lt;&gt;"",0,IF(D601&gt;14,Cover!$E$25,D601/15*Cover!$E$25))</f>
        <v>0</v>
      </c>
      <c r="O601" s="129"/>
      <c r="P601" s="129"/>
    </row>
    <row r="602" spans="1:16" s="130" customFormat="1" ht="12.75" x14ac:dyDescent="0.2">
      <c r="A602" s="75">
        <v>594</v>
      </c>
      <c r="B602" s="234" t="str">
        <f>IF(ISBLANK('Schedule 2 - Pupil List'!A600),"",('Schedule 2 - Pupil List'!A600))</f>
        <v/>
      </c>
      <c r="C602" s="234" t="str">
        <f>IF(ISBLANK('Schedule 2 - Pupil List'!B600),"",('Schedule 2 - Pupil List'!B600))</f>
        <v/>
      </c>
      <c r="D602" s="61"/>
      <c r="E602" s="135"/>
      <c r="F602" s="136"/>
      <c r="G602" s="136"/>
      <c r="H602" s="136"/>
      <c r="I602" s="136"/>
      <c r="J602" s="136"/>
      <c r="K602" s="136"/>
      <c r="L602" s="137"/>
      <c r="M602" s="222" t="str">
        <f t="shared" si="10"/>
        <v/>
      </c>
      <c r="N602" s="207">
        <f>IF(M602&lt;&gt;"",0,IF(D602&gt;14,Cover!$E$25,D602/15*Cover!$E$25))</f>
        <v>0</v>
      </c>
      <c r="O602" s="129"/>
      <c r="P602" s="129"/>
    </row>
    <row r="603" spans="1:16" s="130" customFormat="1" ht="12.75" x14ac:dyDescent="0.2">
      <c r="A603" s="75">
        <v>595</v>
      </c>
      <c r="B603" s="234" t="str">
        <f>IF(ISBLANK('Schedule 2 - Pupil List'!A601),"",('Schedule 2 - Pupil List'!A601))</f>
        <v/>
      </c>
      <c r="C603" s="234" t="str">
        <f>IF(ISBLANK('Schedule 2 - Pupil List'!B601),"",('Schedule 2 - Pupil List'!B601))</f>
        <v/>
      </c>
      <c r="D603" s="61"/>
      <c r="E603" s="135"/>
      <c r="F603" s="136"/>
      <c r="G603" s="136"/>
      <c r="H603" s="136"/>
      <c r="I603" s="136"/>
      <c r="J603" s="136"/>
      <c r="K603" s="136"/>
      <c r="L603" s="137"/>
      <c r="M603" s="222" t="str">
        <f t="shared" si="10"/>
        <v/>
      </c>
      <c r="N603" s="207">
        <f>IF(M603&lt;&gt;"",0,IF(D603&gt;14,Cover!$E$25,D603/15*Cover!$E$25))</f>
        <v>0</v>
      </c>
      <c r="O603" s="129"/>
      <c r="P603" s="129"/>
    </row>
    <row r="604" spans="1:16" s="130" customFormat="1" ht="12.75" x14ac:dyDescent="0.2">
      <c r="A604" s="75">
        <v>596</v>
      </c>
      <c r="B604" s="234" t="str">
        <f>IF(ISBLANK('Schedule 2 - Pupil List'!A602),"",('Schedule 2 - Pupil List'!A602))</f>
        <v/>
      </c>
      <c r="C604" s="234" t="str">
        <f>IF(ISBLANK('Schedule 2 - Pupil List'!B602),"",('Schedule 2 - Pupil List'!B602))</f>
        <v/>
      </c>
      <c r="D604" s="61"/>
      <c r="E604" s="135"/>
      <c r="F604" s="136"/>
      <c r="G604" s="136"/>
      <c r="H604" s="136"/>
      <c r="I604" s="136"/>
      <c r="J604" s="136"/>
      <c r="K604" s="136"/>
      <c r="L604" s="137"/>
      <c r="M604" s="222" t="str">
        <f t="shared" si="10"/>
        <v/>
      </c>
      <c r="N604" s="207">
        <f>IF(M604&lt;&gt;"",0,IF(D604&gt;14,Cover!$E$25,D604/15*Cover!$E$25))</f>
        <v>0</v>
      </c>
      <c r="O604" s="129"/>
      <c r="P604" s="129"/>
    </row>
    <row r="605" spans="1:16" s="130" customFormat="1" ht="12.75" x14ac:dyDescent="0.2">
      <c r="A605" s="75">
        <v>597</v>
      </c>
      <c r="B605" s="234" t="str">
        <f>IF(ISBLANK('Schedule 2 - Pupil List'!A603),"",('Schedule 2 - Pupil List'!A603))</f>
        <v/>
      </c>
      <c r="C605" s="234" t="str">
        <f>IF(ISBLANK('Schedule 2 - Pupil List'!B603),"",('Schedule 2 - Pupil List'!B603))</f>
        <v/>
      </c>
      <c r="D605" s="61"/>
      <c r="E605" s="135"/>
      <c r="F605" s="136"/>
      <c r="G605" s="136"/>
      <c r="H605" s="136"/>
      <c r="I605" s="136"/>
      <c r="J605" s="136"/>
      <c r="K605" s="136"/>
      <c r="L605" s="137"/>
      <c r="M605" s="222" t="str">
        <f t="shared" si="10"/>
        <v/>
      </c>
      <c r="N605" s="207">
        <f>IF(M605&lt;&gt;"",0,IF(D605&gt;14,Cover!$E$25,D605/15*Cover!$E$25))</f>
        <v>0</v>
      </c>
      <c r="O605" s="129"/>
      <c r="P605" s="129"/>
    </row>
    <row r="606" spans="1:16" s="130" customFormat="1" ht="12.75" x14ac:dyDescent="0.2">
      <c r="A606" s="75">
        <v>598</v>
      </c>
      <c r="B606" s="234" t="str">
        <f>IF(ISBLANK('Schedule 2 - Pupil List'!A604),"",('Schedule 2 - Pupil List'!A604))</f>
        <v/>
      </c>
      <c r="C606" s="234" t="str">
        <f>IF(ISBLANK('Schedule 2 - Pupil List'!B604),"",('Schedule 2 - Pupil List'!B604))</f>
        <v/>
      </c>
      <c r="D606" s="61"/>
      <c r="E606" s="135"/>
      <c r="F606" s="136"/>
      <c r="G606" s="136"/>
      <c r="H606" s="136"/>
      <c r="I606" s="136"/>
      <c r="J606" s="136"/>
      <c r="K606" s="136"/>
      <c r="L606" s="137"/>
      <c r="M606" s="222" t="str">
        <f t="shared" si="10"/>
        <v/>
      </c>
      <c r="N606" s="207">
        <f>IF(M606&lt;&gt;"",0,IF(D606&gt;14,Cover!$E$25,D606/15*Cover!$E$25))</f>
        <v>0</v>
      </c>
      <c r="O606" s="129"/>
      <c r="P606" s="129"/>
    </row>
    <row r="607" spans="1:16" s="130" customFormat="1" ht="12.75" x14ac:dyDescent="0.2">
      <c r="A607" s="75">
        <v>599</v>
      </c>
      <c r="B607" s="234" t="str">
        <f>IF(ISBLANK('Schedule 2 - Pupil List'!A605),"",('Schedule 2 - Pupil List'!A605))</f>
        <v/>
      </c>
      <c r="C607" s="234" t="str">
        <f>IF(ISBLANK('Schedule 2 - Pupil List'!B605),"",('Schedule 2 - Pupil List'!B605))</f>
        <v/>
      </c>
      <c r="D607" s="61"/>
      <c r="E607" s="135"/>
      <c r="F607" s="136"/>
      <c r="G607" s="136"/>
      <c r="H607" s="136"/>
      <c r="I607" s="136"/>
      <c r="J607" s="136"/>
      <c r="K607" s="136"/>
      <c r="L607" s="137"/>
      <c r="M607" s="222" t="str">
        <f t="shared" si="10"/>
        <v/>
      </c>
      <c r="N607" s="207">
        <f>IF(M607&lt;&gt;"",0,IF(D607&gt;14,Cover!$E$25,D607/15*Cover!$E$25))</f>
        <v>0</v>
      </c>
      <c r="O607" s="129"/>
      <c r="P607" s="129"/>
    </row>
    <row r="608" spans="1:16" s="130" customFormat="1" ht="12.75" x14ac:dyDescent="0.2">
      <c r="A608" s="75">
        <v>600</v>
      </c>
      <c r="B608" s="234" t="str">
        <f>IF(ISBLANK('Schedule 2 - Pupil List'!A606),"",('Schedule 2 - Pupil List'!A606))</f>
        <v/>
      </c>
      <c r="C608" s="234" t="str">
        <f>IF(ISBLANK('Schedule 2 - Pupil List'!B606),"",('Schedule 2 - Pupil List'!B606))</f>
        <v/>
      </c>
      <c r="D608" s="61"/>
      <c r="E608" s="135"/>
      <c r="F608" s="136"/>
      <c r="G608" s="136"/>
      <c r="H608" s="136"/>
      <c r="I608" s="136"/>
      <c r="J608" s="136"/>
      <c r="K608" s="136"/>
      <c r="L608" s="137"/>
      <c r="M608" s="222" t="str">
        <f t="shared" si="10"/>
        <v/>
      </c>
      <c r="N608" s="207">
        <f>IF(M608&lt;&gt;"",0,IF(D608&gt;14,Cover!$E$25,D608/15*Cover!$E$25))</f>
        <v>0</v>
      </c>
      <c r="O608" s="129"/>
      <c r="P608" s="129"/>
    </row>
    <row r="609" spans="1:16" s="130" customFormat="1" ht="12.75" x14ac:dyDescent="0.2">
      <c r="A609" s="75">
        <v>601</v>
      </c>
      <c r="B609" s="234" t="str">
        <f>IF(ISBLANK('Schedule 2 - Pupil List'!A607),"",('Schedule 2 - Pupil List'!A607))</f>
        <v/>
      </c>
      <c r="C609" s="234" t="str">
        <f>IF(ISBLANK('Schedule 2 - Pupil List'!B607),"",('Schedule 2 - Pupil List'!B607))</f>
        <v/>
      </c>
      <c r="D609" s="61"/>
      <c r="E609" s="135"/>
      <c r="F609" s="136"/>
      <c r="G609" s="136"/>
      <c r="H609" s="136"/>
      <c r="I609" s="136"/>
      <c r="J609" s="136"/>
      <c r="K609" s="136"/>
      <c r="L609" s="137"/>
      <c r="M609" s="222" t="str">
        <f t="shared" si="10"/>
        <v/>
      </c>
      <c r="N609" s="207">
        <f>IF(M609&lt;&gt;"",0,IF(D609&gt;14,Cover!$E$25,D609/15*Cover!$E$25))</f>
        <v>0</v>
      </c>
      <c r="O609" s="129"/>
      <c r="P609" s="129"/>
    </row>
    <row r="610" spans="1:16" s="130" customFormat="1" ht="12.75" x14ac:dyDescent="0.2">
      <c r="A610" s="75">
        <v>602</v>
      </c>
      <c r="B610" s="234" t="str">
        <f>IF(ISBLANK('Schedule 2 - Pupil List'!A608),"",('Schedule 2 - Pupil List'!A608))</f>
        <v/>
      </c>
      <c r="C610" s="234" t="str">
        <f>IF(ISBLANK('Schedule 2 - Pupil List'!B608),"",('Schedule 2 - Pupil List'!B608))</f>
        <v/>
      </c>
      <c r="D610" s="61"/>
      <c r="E610" s="135"/>
      <c r="F610" s="136"/>
      <c r="G610" s="136"/>
      <c r="H610" s="136"/>
      <c r="I610" s="136"/>
      <c r="J610" s="136"/>
      <c r="K610" s="136"/>
      <c r="L610" s="137"/>
      <c r="M610" s="222" t="str">
        <f t="shared" si="10"/>
        <v/>
      </c>
      <c r="N610" s="207">
        <f>IF(M610&lt;&gt;"",0,IF(D610&gt;14,Cover!$E$25,D610/15*Cover!$E$25))</f>
        <v>0</v>
      </c>
      <c r="O610" s="129"/>
      <c r="P610" s="129"/>
    </row>
    <row r="611" spans="1:16" s="130" customFormat="1" ht="12.75" x14ac:dyDescent="0.2">
      <c r="A611" s="75">
        <v>603</v>
      </c>
      <c r="B611" s="234" t="str">
        <f>IF(ISBLANK('Schedule 2 - Pupil List'!A609),"",('Schedule 2 - Pupil List'!A609))</f>
        <v/>
      </c>
      <c r="C611" s="234" t="str">
        <f>IF(ISBLANK('Schedule 2 - Pupil List'!B609),"",('Schedule 2 - Pupil List'!B609))</f>
        <v/>
      </c>
      <c r="D611" s="61"/>
      <c r="E611" s="135"/>
      <c r="F611" s="136"/>
      <c r="G611" s="136"/>
      <c r="H611" s="136"/>
      <c r="I611" s="136"/>
      <c r="J611" s="136"/>
      <c r="K611" s="136"/>
      <c r="L611" s="137"/>
      <c r="M611" s="222" t="str">
        <f t="shared" si="10"/>
        <v/>
      </c>
      <c r="N611" s="207">
        <f>IF(M611&lt;&gt;"",0,IF(D611&gt;14,Cover!$E$25,D611/15*Cover!$E$25))</f>
        <v>0</v>
      </c>
      <c r="O611" s="129"/>
      <c r="P611" s="129"/>
    </row>
    <row r="612" spans="1:16" s="130" customFormat="1" ht="12.75" x14ac:dyDescent="0.2">
      <c r="A612" s="75">
        <v>604</v>
      </c>
      <c r="B612" s="234" t="str">
        <f>IF(ISBLANK('Schedule 2 - Pupil List'!A610),"",('Schedule 2 - Pupil List'!A610))</f>
        <v/>
      </c>
      <c r="C612" s="234" t="str">
        <f>IF(ISBLANK('Schedule 2 - Pupil List'!B610),"",('Schedule 2 - Pupil List'!B610))</f>
        <v/>
      </c>
      <c r="D612" s="61"/>
      <c r="E612" s="135"/>
      <c r="F612" s="136"/>
      <c r="G612" s="136"/>
      <c r="H612" s="136"/>
      <c r="I612" s="136"/>
      <c r="J612" s="136"/>
      <c r="K612" s="136"/>
      <c r="L612" s="137"/>
      <c r="M612" s="222" t="str">
        <f t="shared" si="10"/>
        <v/>
      </c>
      <c r="N612" s="207">
        <f>IF(M612&lt;&gt;"",0,IF(D612&gt;14,Cover!$E$25,D612/15*Cover!$E$25))</f>
        <v>0</v>
      </c>
      <c r="O612" s="129"/>
      <c r="P612" s="129"/>
    </row>
    <row r="613" spans="1:16" s="130" customFormat="1" ht="12.75" x14ac:dyDescent="0.2">
      <c r="A613" s="75">
        <v>605</v>
      </c>
      <c r="B613" s="234" t="str">
        <f>IF(ISBLANK('Schedule 2 - Pupil List'!A611),"",('Schedule 2 - Pupil List'!A611))</f>
        <v/>
      </c>
      <c r="C613" s="234" t="str">
        <f>IF(ISBLANK('Schedule 2 - Pupil List'!B611),"",('Schedule 2 - Pupil List'!B611))</f>
        <v/>
      </c>
      <c r="D613" s="61"/>
      <c r="E613" s="135"/>
      <c r="F613" s="136"/>
      <c r="G613" s="136"/>
      <c r="H613" s="136"/>
      <c r="I613" s="136"/>
      <c r="J613" s="136"/>
      <c r="K613" s="136"/>
      <c r="L613" s="137"/>
      <c r="M613" s="222" t="str">
        <f t="shared" si="10"/>
        <v/>
      </c>
      <c r="N613" s="207">
        <f>IF(M613&lt;&gt;"",0,IF(D613&gt;14,Cover!$E$25,D613/15*Cover!$E$25))</f>
        <v>0</v>
      </c>
      <c r="O613" s="129"/>
      <c r="P613" s="129"/>
    </row>
    <row r="614" spans="1:16" s="130" customFormat="1" ht="12.75" x14ac:dyDescent="0.2">
      <c r="A614" s="75">
        <v>606</v>
      </c>
      <c r="B614" s="234" t="str">
        <f>IF(ISBLANK('Schedule 2 - Pupil List'!A612),"",('Schedule 2 - Pupil List'!A612))</f>
        <v/>
      </c>
      <c r="C614" s="234" t="str">
        <f>IF(ISBLANK('Schedule 2 - Pupil List'!B612),"",('Schedule 2 - Pupil List'!B612))</f>
        <v/>
      </c>
      <c r="D614" s="61"/>
      <c r="E614" s="135"/>
      <c r="F614" s="136"/>
      <c r="G614" s="136"/>
      <c r="H614" s="136"/>
      <c r="I614" s="136"/>
      <c r="J614" s="136"/>
      <c r="K614" s="136"/>
      <c r="L614" s="137"/>
      <c r="M614" s="222" t="str">
        <f t="shared" si="10"/>
        <v/>
      </c>
      <c r="N614" s="207">
        <f>IF(M614&lt;&gt;"",0,IF(D614&gt;14,Cover!$E$25,D614/15*Cover!$E$25))</f>
        <v>0</v>
      </c>
      <c r="O614" s="129"/>
      <c r="P614" s="129"/>
    </row>
    <row r="615" spans="1:16" s="130" customFormat="1" ht="12.75" x14ac:dyDescent="0.2">
      <c r="A615" s="75">
        <v>607</v>
      </c>
      <c r="B615" s="234" t="str">
        <f>IF(ISBLANK('Schedule 2 - Pupil List'!A613),"",('Schedule 2 - Pupil List'!A613))</f>
        <v/>
      </c>
      <c r="C615" s="234" t="str">
        <f>IF(ISBLANK('Schedule 2 - Pupil List'!B613),"",('Schedule 2 - Pupil List'!B613))</f>
        <v/>
      </c>
      <c r="D615" s="61"/>
      <c r="E615" s="135"/>
      <c r="F615" s="136"/>
      <c r="G615" s="136"/>
      <c r="H615" s="136"/>
      <c r="I615" s="136"/>
      <c r="J615" s="136"/>
      <c r="K615" s="136"/>
      <c r="L615" s="137"/>
      <c r="M615" s="222" t="str">
        <f t="shared" si="10"/>
        <v/>
      </c>
      <c r="N615" s="207">
        <f>IF(M615&lt;&gt;"",0,IF(D615&gt;14,Cover!$E$25,D615/15*Cover!$E$25))</f>
        <v>0</v>
      </c>
      <c r="O615" s="129"/>
      <c r="P615" s="129"/>
    </row>
    <row r="616" spans="1:16" s="130" customFormat="1" ht="12.75" x14ac:dyDescent="0.2">
      <c r="A616" s="75">
        <v>608</v>
      </c>
      <c r="B616" s="234" t="str">
        <f>IF(ISBLANK('Schedule 2 - Pupil List'!A614),"",('Schedule 2 - Pupil List'!A614))</f>
        <v/>
      </c>
      <c r="C616" s="234" t="str">
        <f>IF(ISBLANK('Schedule 2 - Pupil List'!B614),"",('Schedule 2 - Pupil List'!B614))</f>
        <v/>
      </c>
      <c r="D616" s="61"/>
      <c r="E616" s="135"/>
      <c r="F616" s="136"/>
      <c r="G616" s="136"/>
      <c r="H616" s="136"/>
      <c r="I616" s="136"/>
      <c r="J616" s="136"/>
      <c r="K616" s="136"/>
      <c r="L616" s="137"/>
      <c r="M616" s="222" t="str">
        <f t="shared" si="10"/>
        <v/>
      </c>
      <c r="N616" s="207">
        <f>IF(M616&lt;&gt;"",0,IF(D616&gt;14,Cover!$E$25,D616/15*Cover!$E$25))</f>
        <v>0</v>
      </c>
      <c r="O616" s="129"/>
      <c r="P616" s="129"/>
    </row>
    <row r="617" spans="1:16" s="130" customFormat="1" ht="12.75" x14ac:dyDescent="0.2">
      <c r="A617" s="75">
        <v>609</v>
      </c>
      <c r="B617" s="234" t="str">
        <f>IF(ISBLANK('Schedule 2 - Pupil List'!A615),"",('Schedule 2 - Pupil List'!A615))</f>
        <v/>
      </c>
      <c r="C617" s="234" t="str">
        <f>IF(ISBLANK('Schedule 2 - Pupil List'!B615),"",('Schedule 2 - Pupil List'!B615))</f>
        <v/>
      </c>
      <c r="D617" s="61"/>
      <c r="E617" s="135"/>
      <c r="F617" s="136"/>
      <c r="G617" s="136"/>
      <c r="H617" s="136"/>
      <c r="I617" s="136"/>
      <c r="J617" s="136"/>
      <c r="K617" s="136"/>
      <c r="L617" s="137"/>
      <c r="M617" s="222" t="str">
        <f t="shared" si="10"/>
        <v/>
      </c>
      <c r="N617" s="207">
        <f>IF(M617&lt;&gt;"",0,IF(D617&gt;14,Cover!$E$25,D617/15*Cover!$E$25))</f>
        <v>0</v>
      </c>
      <c r="O617" s="129"/>
      <c r="P617" s="129"/>
    </row>
    <row r="618" spans="1:16" s="130" customFormat="1" ht="12.75" x14ac:dyDescent="0.2">
      <c r="A618" s="75">
        <v>610</v>
      </c>
      <c r="B618" s="234" t="str">
        <f>IF(ISBLANK('Schedule 2 - Pupil List'!A616),"",('Schedule 2 - Pupil List'!A616))</f>
        <v/>
      </c>
      <c r="C618" s="234" t="str">
        <f>IF(ISBLANK('Schedule 2 - Pupil List'!B616),"",('Schedule 2 - Pupil List'!B616))</f>
        <v/>
      </c>
      <c r="D618" s="61"/>
      <c r="E618" s="135"/>
      <c r="F618" s="136"/>
      <c r="G618" s="136"/>
      <c r="H618" s="136"/>
      <c r="I618" s="136"/>
      <c r="J618" s="136"/>
      <c r="K618" s="136"/>
      <c r="L618" s="137"/>
      <c r="M618" s="222" t="str">
        <f t="shared" si="10"/>
        <v/>
      </c>
      <c r="N618" s="207">
        <f>IF(M618&lt;&gt;"",0,IF(D618&gt;14,Cover!$E$25,D618/15*Cover!$E$25))</f>
        <v>0</v>
      </c>
      <c r="O618" s="129"/>
      <c r="P618" s="129"/>
    </row>
    <row r="619" spans="1:16" s="130" customFormat="1" ht="12.75" x14ac:dyDescent="0.2">
      <c r="A619" s="75">
        <v>611</v>
      </c>
      <c r="B619" s="234" t="str">
        <f>IF(ISBLANK('Schedule 2 - Pupil List'!A617),"",('Schedule 2 - Pupil List'!A617))</f>
        <v/>
      </c>
      <c r="C619" s="234" t="str">
        <f>IF(ISBLANK('Schedule 2 - Pupil List'!B617),"",('Schedule 2 - Pupil List'!B617))</f>
        <v/>
      </c>
      <c r="D619" s="61"/>
      <c r="E619" s="135"/>
      <c r="F619" s="136"/>
      <c r="G619" s="136"/>
      <c r="H619" s="136"/>
      <c r="I619" s="136"/>
      <c r="J619" s="136"/>
      <c r="K619" s="136"/>
      <c r="L619" s="137"/>
      <c r="M619" s="222" t="str">
        <f t="shared" si="10"/>
        <v/>
      </c>
      <c r="N619" s="207">
        <f>IF(M619&lt;&gt;"",0,IF(D619&gt;14,Cover!$E$25,D619/15*Cover!$E$25))</f>
        <v>0</v>
      </c>
      <c r="O619" s="129"/>
      <c r="P619" s="129"/>
    </row>
    <row r="620" spans="1:16" s="130" customFormat="1" ht="12.75" x14ac:dyDescent="0.2">
      <c r="A620" s="75">
        <v>612</v>
      </c>
      <c r="B620" s="234" t="str">
        <f>IF(ISBLANK('Schedule 2 - Pupil List'!A618),"",('Schedule 2 - Pupil List'!A618))</f>
        <v/>
      </c>
      <c r="C620" s="234" t="str">
        <f>IF(ISBLANK('Schedule 2 - Pupil List'!B618),"",('Schedule 2 - Pupil List'!B618))</f>
        <v/>
      </c>
      <c r="D620" s="61"/>
      <c r="E620" s="135"/>
      <c r="F620" s="136"/>
      <c r="G620" s="136"/>
      <c r="H620" s="136"/>
      <c r="I620" s="136"/>
      <c r="J620" s="136"/>
      <c r="K620" s="136"/>
      <c r="L620" s="137"/>
      <c r="M620" s="222" t="str">
        <f t="shared" si="10"/>
        <v/>
      </c>
      <c r="N620" s="207">
        <f>IF(M620&lt;&gt;"",0,IF(D620&gt;14,Cover!$E$25,D620/15*Cover!$E$25))</f>
        <v>0</v>
      </c>
      <c r="O620" s="129"/>
      <c r="P620" s="129"/>
    </row>
    <row r="621" spans="1:16" s="130" customFormat="1" ht="12.75" x14ac:dyDescent="0.2">
      <c r="A621" s="75">
        <v>613</v>
      </c>
      <c r="B621" s="234" t="str">
        <f>IF(ISBLANK('Schedule 2 - Pupil List'!A619),"",('Schedule 2 - Pupil List'!A619))</f>
        <v/>
      </c>
      <c r="C621" s="234" t="str">
        <f>IF(ISBLANK('Schedule 2 - Pupil List'!B619),"",('Schedule 2 - Pupil List'!B619))</f>
        <v/>
      </c>
      <c r="D621" s="61"/>
      <c r="E621" s="135"/>
      <c r="F621" s="136"/>
      <c r="G621" s="136"/>
      <c r="H621" s="136"/>
      <c r="I621" s="136"/>
      <c r="J621" s="136"/>
      <c r="K621" s="136"/>
      <c r="L621" s="137"/>
      <c r="M621" s="222" t="str">
        <f t="shared" si="10"/>
        <v/>
      </c>
      <c r="N621" s="207">
        <f>IF(M621&lt;&gt;"",0,IF(D621&gt;14,Cover!$E$25,D621/15*Cover!$E$25))</f>
        <v>0</v>
      </c>
      <c r="O621" s="129"/>
      <c r="P621" s="129"/>
    </row>
    <row r="622" spans="1:16" s="130" customFormat="1" ht="12.75" x14ac:dyDescent="0.2">
      <c r="A622" s="75">
        <v>614</v>
      </c>
      <c r="B622" s="234" t="str">
        <f>IF(ISBLANK('Schedule 2 - Pupil List'!A620),"",('Schedule 2 - Pupil List'!A620))</f>
        <v/>
      </c>
      <c r="C622" s="234" t="str">
        <f>IF(ISBLANK('Schedule 2 - Pupil List'!B620),"",('Schedule 2 - Pupil List'!B620))</f>
        <v/>
      </c>
      <c r="D622" s="61"/>
      <c r="E622" s="135"/>
      <c r="F622" s="136"/>
      <c r="G622" s="136"/>
      <c r="H622" s="136"/>
      <c r="I622" s="136"/>
      <c r="J622" s="136"/>
      <c r="K622" s="136"/>
      <c r="L622" s="137"/>
      <c r="M622" s="222" t="str">
        <f t="shared" si="10"/>
        <v/>
      </c>
      <c r="N622" s="207">
        <f>IF(M622&lt;&gt;"",0,IF(D622&gt;14,Cover!$E$25,D622/15*Cover!$E$25))</f>
        <v>0</v>
      </c>
      <c r="O622" s="129"/>
      <c r="P622" s="129"/>
    </row>
    <row r="623" spans="1:16" s="130" customFormat="1" ht="12.75" x14ac:dyDescent="0.2">
      <c r="A623" s="75">
        <v>615</v>
      </c>
      <c r="B623" s="234" t="str">
        <f>IF(ISBLANK('Schedule 2 - Pupil List'!A621),"",('Schedule 2 - Pupil List'!A621))</f>
        <v/>
      </c>
      <c r="C623" s="234" t="str">
        <f>IF(ISBLANK('Schedule 2 - Pupil List'!B621),"",('Schedule 2 - Pupil List'!B621))</f>
        <v/>
      </c>
      <c r="D623" s="61"/>
      <c r="E623" s="135"/>
      <c r="F623" s="136"/>
      <c r="G623" s="136"/>
      <c r="H623" s="136"/>
      <c r="I623" s="136"/>
      <c r="J623" s="136"/>
      <c r="K623" s="136"/>
      <c r="L623" s="137"/>
      <c r="M623" s="222" t="str">
        <f t="shared" si="10"/>
        <v/>
      </c>
      <c r="N623" s="207">
        <f>IF(M623&lt;&gt;"",0,IF(D623&gt;14,Cover!$E$25,D623/15*Cover!$E$25))</f>
        <v>0</v>
      </c>
      <c r="O623" s="129"/>
      <c r="P623" s="129"/>
    </row>
    <row r="624" spans="1:16" s="130" customFormat="1" ht="12.75" x14ac:dyDescent="0.2">
      <c r="A624" s="75">
        <v>616</v>
      </c>
      <c r="B624" s="234" t="str">
        <f>IF(ISBLANK('Schedule 2 - Pupil List'!A622),"",('Schedule 2 - Pupil List'!A622))</f>
        <v/>
      </c>
      <c r="C624" s="234" t="str">
        <f>IF(ISBLANK('Schedule 2 - Pupil List'!B622),"",('Schedule 2 - Pupil List'!B622))</f>
        <v/>
      </c>
      <c r="D624" s="61"/>
      <c r="E624" s="135"/>
      <c r="F624" s="136"/>
      <c r="G624" s="136"/>
      <c r="H624" s="136"/>
      <c r="I624" s="136"/>
      <c r="J624" s="136"/>
      <c r="K624" s="136"/>
      <c r="L624" s="137"/>
      <c r="M624" s="222" t="str">
        <f t="shared" si="10"/>
        <v/>
      </c>
      <c r="N624" s="207">
        <f>IF(M624&lt;&gt;"",0,IF(D624&gt;14,Cover!$E$25,D624/15*Cover!$E$25))</f>
        <v>0</v>
      </c>
      <c r="O624" s="129"/>
      <c r="P624" s="129"/>
    </row>
    <row r="625" spans="1:16" s="130" customFormat="1" ht="12.75" x14ac:dyDescent="0.2">
      <c r="A625" s="75">
        <v>617</v>
      </c>
      <c r="B625" s="234" t="str">
        <f>IF(ISBLANK('Schedule 2 - Pupil List'!A623),"",('Schedule 2 - Pupil List'!A623))</f>
        <v/>
      </c>
      <c r="C625" s="234" t="str">
        <f>IF(ISBLANK('Schedule 2 - Pupil List'!B623),"",('Schedule 2 - Pupil List'!B623))</f>
        <v/>
      </c>
      <c r="D625" s="61"/>
      <c r="E625" s="135"/>
      <c r="F625" s="136"/>
      <c r="G625" s="136"/>
      <c r="H625" s="136"/>
      <c r="I625" s="136"/>
      <c r="J625" s="136"/>
      <c r="K625" s="136"/>
      <c r="L625" s="137"/>
      <c r="M625" s="222" t="str">
        <f t="shared" si="10"/>
        <v/>
      </c>
      <c r="N625" s="207">
        <f>IF(M625&lt;&gt;"",0,IF(D625&gt;14,Cover!$E$25,D625/15*Cover!$E$25))</f>
        <v>0</v>
      </c>
      <c r="O625" s="129"/>
      <c r="P625" s="129"/>
    </row>
    <row r="626" spans="1:16" s="130" customFormat="1" ht="12.75" x14ac:dyDescent="0.2">
      <c r="A626" s="75">
        <v>618</v>
      </c>
      <c r="B626" s="234" t="str">
        <f>IF(ISBLANK('Schedule 2 - Pupil List'!A624),"",('Schedule 2 - Pupil List'!A624))</f>
        <v/>
      </c>
      <c r="C626" s="234" t="str">
        <f>IF(ISBLANK('Schedule 2 - Pupil List'!B624),"",('Schedule 2 - Pupil List'!B624))</f>
        <v/>
      </c>
      <c r="D626" s="61"/>
      <c r="E626" s="135"/>
      <c r="F626" s="136"/>
      <c r="G626" s="136"/>
      <c r="H626" s="136"/>
      <c r="I626" s="136"/>
      <c r="J626" s="136"/>
      <c r="K626" s="136"/>
      <c r="L626" s="137"/>
      <c r="M626" s="222" t="str">
        <f t="shared" si="10"/>
        <v/>
      </c>
      <c r="N626" s="207">
        <f>IF(M626&lt;&gt;"",0,IF(D626&gt;14,Cover!$E$25,D626/15*Cover!$E$25))</f>
        <v>0</v>
      </c>
      <c r="O626" s="129"/>
      <c r="P626" s="129"/>
    </row>
    <row r="627" spans="1:16" s="130" customFormat="1" ht="12.75" x14ac:dyDescent="0.2">
      <c r="A627" s="75">
        <v>619</v>
      </c>
      <c r="B627" s="234" t="str">
        <f>IF(ISBLANK('Schedule 2 - Pupil List'!A625),"",('Schedule 2 - Pupil List'!A625))</f>
        <v/>
      </c>
      <c r="C627" s="234" t="str">
        <f>IF(ISBLANK('Schedule 2 - Pupil List'!B625),"",('Schedule 2 - Pupil List'!B625))</f>
        <v/>
      </c>
      <c r="D627" s="61"/>
      <c r="E627" s="135"/>
      <c r="F627" s="136"/>
      <c r="G627" s="136"/>
      <c r="H627" s="136"/>
      <c r="I627" s="136"/>
      <c r="J627" s="136"/>
      <c r="K627" s="136"/>
      <c r="L627" s="137"/>
      <c r="M627" s="222" t="str">
        <f t="shared" si="10"/>
        <v/>
      </c>
      <c r="N627" s="207">
        <f>IF(M627&lt;&gt;"",0,IF(D627&gt;14,Cover!$E$25,D627/15*Cover!$E$25))</f>
        <v>0</v>
      </c>
      <c r="O627" s="129"/>
      <c r="P627" s="129"/>
    </row>
    <row r="628" spans="1:16" s="130" customFormat="1" ht="12.75" x14ac:dyDescent="0.2">
      <c r="A628" s="75">
        <v>620</v>
      </c>
      <c r="B628" s="234" t="str">
        <f>IF(ISBLANK('Schedule 2 - Pupil List'!A626),"",('Schedule 2 - Pupil List'!A626))</f>
        <v/>
      </c>
      <c r="C628" s="234" t="str">
        <f>IF(ISBLANK('Schedule 2 - Pupil List'!B626),"",('Schedule 2 - Pupil List'!B626))</f>
        <v/>
      </c>
      <c r="D628" s="61"/>
      <c r="E628" s="135"/>
      <c r="F628" s="136"/>
      <c r="G628" s="136"/>
      <c r="H628" s="136"/>
      <c r="I628" s="136"/>
      <c r="J628" s="136"/>
      <c r="K628" s="136"/>
      <c r="L628" s="137"/>
      <c r="M628" s="222" t="str">
        <f t="shared" si="10"/>
        <v/>
      </c>
      <c r="N628" s="207">
        <f>IF(M628&lt;&gt;"",0,IF(D628&gt;14,Cover!$E$25,D628/15*Cover!$E$25))</f>
        <v>0</v>
      </c>
      <c r="O628" s="129"/>
      <c r="P628" s="129"/>
    </row>
    <row r="629" spans="1:16" s="130" customFormat="1" ht="12.75" x14ac:dyDescent="0.2">
      <c r="A629" s="75">
        <v>621</v>
      </c>
      <c r="B629" s="234" t="str">
        <f>IF(ISBLANK('Schedule 2 - Pupil List'!A627),"",('Schedule 2 - Pupil List'!A627))</f>
        <v/>
      </c>
      <c r="C629" s="234" t="str">
        <f>IF(ISBLANK('Schedule 2 - Pupil List'!B627),"",('Schedule 2 - Pupil List'!B627))</f>
        <v/>
      </c>
      <c r="D629" s="61"/>
      <c r="E629" s="135"/>
      <c r="F629" s="136"/>
      <c r="G629" s="136"/>
      <c r="H629" s="136"/>
      <c r="I629" s="136"/>
      <c r="J629" s="136"/>
      <c r="K629" s="136"/>
      <c r="L629" s="137"/>
      <c r="M629" s="222" t="str">
        <f t="shared" si="10"/>
        <v/>
      </c>
      <c r="N629" s="207">
        <f>IF(M629&lt;&gt;"",0,IF(D629&gt;14,Cover!$E$25,D629/15*Cover!$E$25))</f>
        <v>0</v>
      </c>
      <c r="O629" s="129"/>
      <c r="P629" s="129"/>
    </row>
    <row r="630" spans="1:16" s="130" customFormat="1" ht="12.75" x14ac:dyDescent="0.2">
      <c r="A630" s="75">
        <v>622</v>
      </c>
      <c r="B630" s="234" t="str">
        <f>IF(ISBLANK('Schedule 2 - Pupil List'!A628),"",('Schedule 2 - Pupil List'!A628))</f>
        <v/>
      </c>
      <c r="C630" s="234" t="str">
        <f>IF(ISBLANK('Schedule 2 - Pupil List'!B628),"",('Schedule 2 - Pupil List'!B628))</f>
        <v/>
      </c>
      <c r="D630" s="61"/>
      <c r="E630" s="135"/>
      <c r="F630" s="136"/>
      <c r="G630" s="136"/>
      <c r="H630" s="136"/>
      <c r="I630" s="136"/>
      <c r="J630" s="136"/>
      <c r="K630" s="136"/>
      <c r="L630" s="137"/>
      <c r="M630" s="222" t="str">
        <f t="shared" si="10"/>
        <v/>
      </c>
      <c r="N630" s="207">
        <f>IF(M630&lt;&gt;"",0,IF(D630&gt;14,Cover!$E$25,D630/15*Cover!$E$25))</f>
        <v>0</v>
      </c>
      <c r="O630" s="129"/>
      <c r="P630" s="129"/>
    </row>
    <row r="631" spans="1:16" s="130" customFormat="1" ht="12.75" x14ac:dyDescent="0.2">
      <c r="A631" s="75">
        <v>623</v>
      </c>
      <c r="B631" s="234" t="str">
        <f>IF(ISBLANK('Schedule 2 - Pupil List'!A629),"",('Schedule 2 - Pupil List'!A629))</f>
        <v/>
      </c>
      <c r="C631" s="234" t="str">
        <f>IF(ISBLANK('Schedule 2 - Pupil List'!B629),"",('Schedule 2 - Pupil List'!B629))</f>
        <v/>
      </c>
      <c r="D631" s="61"/>
      <c r="E631" s="135"/>
      <c r="F631" s="136"/>
      <c r="G631" s="136"/>
      <c r="H631" s="136"/>
      <c r="I631" s="136"/>
      <c r="J631" s="136"/>
      <c r="K631" s="136"/>
      <c r="L631" s="137"/>
      <c r="M631" s="222" t="str">
        <f t="shared" si="10"/>
        <v/>
      </c>
      <c r="N631" s="207">
        <f>IF(M631&lt;&gt;"",0,IF(D631&gt;14,Cover!$E$25,D631/15*Cover!$E$25))</f>
        <v>0</v>
      </c>
      <c r="O631" s="129"/>
      <c r="P631" s="129"/>
    </row>
    <row r="632" spans="1:16" s="130" customFormat="1" ht="12.75" x14ac:dyDescent="0.2">
      <c r="A632" s="75">
        <v>624</v>
      </c>
      <c r="B632" s="234" t="str">
        <f>IF(ISBLANK('Schedule 2 - Pupil List'!A630),"",('Schedule 2 - Pupil List'!A630))</f>
        <v/>
      </c>
      <c r="C632" s="234" t="str">
        <f>IF(ISBLANK('Schedule 2 - Pupil List'!B630),"",('Schedule 2 - Pupil List'!B630))</f>
        <v/>
      </c>
      <c r="D632" s="61"/>
      <c r="E632" s="135"/>
      <c r="F632" s="136"/>
      <c r="G632" s="136"/>
      <c r="H632" s="136"/>
      <c r="I632" s="136"/>
      <c r="J632" s="136"/>
      <c r="K632" s="136"/>
      <c r="L632" s="137"/>
      <c r="M632" s="222" t="str">
        <f t="shared" si="10"/>
        <v/>
      </c>
      <c r="N632" s="207">
        <f>IF(M632&lt;&gt;"",0,IF(D632&gt;14,Cover!$E$25,D632/15*Cover!$E$25))</f>
        <v>0</v>
      </c>
      <c r="O632" s="129"/>
      <c r="P632" s="129"/>
    </row>
    <row r="633" spans="1:16" s="130" customFormat="1" ht="12.75" x14ac:dyDescent="0.2">
      <c r="A633" s="75">
        <v>625</v>
      </c>
      <c r="B633" s="234" t="str">
        <f>IF(ISBLANK('Schedule 2 - Pupil List'!A631),"",('Schedule 2 - Pupil List'!A631))</f>
        <v/>
      </c>
      <c r="C633" s="234" t="str">
        <f>IF(ISBLANK('Schedule 2 - Pupil List'!B631),"",('Schedule 2 - Pupil List'!B631))</f>
        <v/>
      </c>
      <c r="D633" s="61"/>
      <c r="E633" s="135"/>
      <c r="F633" s="136"/>
      <c r="G633" s="136"/>
      <c r="H633" s="136"/>
      <c r="I633" s="136"/>
      <c r="J633" s="136"/>
      <c r="K633" s="136"/>
      <c r="L633" s="137"/>
      <c r="M633" s="222" t="str">
        <f t="shared" si="10"/>
        <v/>
      </c>
      <c r="N633" s="207">
        <f>IF(M633&lt;&gt;"",0,IF(D633&gt;14,Cover!$E$25,D633/15*Cover!$E$25))</f>
        <v>0</v>
      </c>
      <c r="O633" s="129"/>
      <c r="P633" s="129"/>
    </row>
    <row r="634" spans="1:16" s="130" customFormat="1" ht="12.75" x14ac:dyDescent="0.2">
      <c r="A634" s="75">
        <v>626</v>
      </c>
      <c r="B634" s="234" t="str">
        <f>IF(ISBLANK('Schedule 2 - Pupil List'!A632),"",('Schedule 2 - Pupil List'!A632))</f>
        <v/>
      </c>
      <c r="C634" s="234" t="str">
        <f>IF(ISBLANK('Schedule 2 - Pupil List'!B632),"",('Schedule 2 - Pupil List'!B632))</f>
        <v/>
      </c>
      <c r="D634" s="61"/>
      <c r="E634" s="135"/>
      <c r="F634" s="136"/>
      <c r="G634" s="136"/>
      <c r="H634" s="136"/>
      <c r="I634" s="136"/>
      <c r="J634" s="136"/>
      <c r="K634" s="136"/>
      <c r="L634" s="137"/>
      <c r="M634" s="222" t="str">
        <f t="shared" si="10"/>
        <v/>
      </c>
      <c r="N634" s="207">
        <f>IF(M634&lt;&gt;"",0,IF(D634&gt;14,Cover!$E$25,D634/15*Cover!$E$25))</f>
        <v>0</v>
      </c>
      <c r="O634" s="129"/>
      <c r="P634" s="129"/>
    </row>
    <row r="635" spans="1:16" s="130" customFormat="1" ht="12.75" x14ac:dyDescent="0.2">
      <c r="A635" s="75">
        <v>627</v>
      </c>
      <c r="B635" s="234" t="str">
        <f>IF(ISBLANK('Schedule 2 - Pupil List'!A633),"",('Schedule 2 - Pupil List'!A633))</f>
        <v/>
      </c>
      <c r="C635" s="234" t="str">
        <f>IF(ISBLANK('Schedule 2 - Pupil List'!B633),"",('Schedule 2 - Pupil List'!B633))</f>
        <v/>
      </c>
      <c r="D635" s="61"/>
      <c r="E635" s="135"/>
      <c r="F635" s="136"/>
      <c r="G635" s="136"/>
      <c r="H635" s="136"/>
      <c r="I635" s="136"/>
      <c r="J635" s="136"/>
      <c r="K635" s="136"/>
      <c r="L635" s="137"/>
      <c r="M635" s="222" t="str">
        <f t="shared" si="10"/>
        <v/>
      </c>
      <c r="N635" s="207">
        <f>IF(M635&lt;&gt;"",0,IF(D635&gt;14,Cover!$E$25,D635/15*Cover!$E$25))</f>
        <v>0</v>
      </c>
      <c r="O635" s="129"/>
      <c r="P635" s="129"/>
    </row>
    <row r="636" spans="1:16" s="130" customFormat="1" ht="12.75" x14ac:dyDescent="0.2">
      <c r="A636" s="75">
        <v>628</v>
      </c>
      <c r="B636" s="234" t="str">
        <f>IF(ISBLANK('Schedule 2 - Pupil List'!A634),"",('Schedule 2 - Pupil List'!A634))</f>
        <v/>
      </c>
      <c r="C636" s="234" t="str">
        <f>IF(ISBLANK('Schedule 2 - Pupil List'!B634),"",('Schedule 2 - Pupil List'!B634))</f>
        <v/>
      </c>
      <c r="D636" s="61"/>
      <c r="E636" s="135"/>
      <c r="F636" s="136"/>
      <c r="G636" s="136"/>
      <c r="H636" s="136"/>
      <c r="I636" s="136"/>
      <c r="J636" s="136"/>
      <c r="K636" s="136"/>
      <c r="L636" s="137"/>
      <c r="M636" s="222" t="str">
        <f t="shared" si="10"/>
        <v/>
      </c>
      <c r="N636" s="207">
        <f>IF(M636&lt;&gt;"",0,IF(D636&gt;14,Cover!$E$25,D636/15*Cover!$E$25))</f>
        <v>0</v>
      </c>
      <c r="O636" s="129"/>
      <c r="P636" s="129"/>
    </row>
    <row r="637" spans="1:16" s="130" customFormat="1" ht="12.75" x14ac:dyDescent="0.2">
      <c r="A637" s="75">
        <v>629</v>
      </c>
      <c r="B637" s="234" t="str">
        <f>IF(ISBLANK('Schedule 2 - Pupil List'!A635),"",('Schedule 2 - Pupil List'!A635))</f>
        <v/>
      </c>
      <c r="C637" s="234" t="str">
        <f>IF(ISBLANK('Schedule 2 - Pupil List'!B635),"",('Schedule 2 - Pupil List'!B635))</f>
        <v/>
      </c>
      <c r="D637" s="61"/>
      <c r="E637" s="135"/>
      <c r="F637" s="136"/>
      <c r="G637" s="136"/>
      <c r="H637" s="136"/>
      <c r="I637" s="136"/>
      <c r="J637" s="136"/>
      <c r="K637" s="136"/>
      <c r="L637" s="137"/>
      <c r="M637" s="222" t="str">
        <f t="shared" si="10"/>
        <v/>
      </c>
      <c r="N637" s="207">
        <f>IF(M637&lt;&gt;"",0,IF(D637&gt;14,Cover!$E$25,D637/15*Cover!$E$25))</f>
        <v>0</v>
      </c>
      <c r="O637" s="129"/>
      <c r="P637" s="129"/>
    </row>
    <row r="638" spans="1:16" s="130" customFormat="1" ht="12.75" x14ac:dyDescent="0.2">
      <c r="A638" s="75">
        <v>630</v>
      </c>
      <c r="B638" s="234" t="str">
        <f>IF(ISBLANK('Schedule 2 - Pupil List'!A636),"",('Schedule 2 - Pupil List'!A636))</f>
        <v/>
      </c>
      <c r="C638" s="234" t="str">
        <f>IF(ISBLANK('Schedule 2 - Pupil List'!B636),"",('Schedule 2 - Pupil List'!B636))</f>
        <v/>
      </c>
      <c r="D638" s="61"/>
      <c r="E638" s="135"/>
      <c r="F638" s="136"/>
      <c r="G638" s="136"/>
      <c r="H638" s="136"/>
      <c r="I638" s="136"/>
      <c r="J638" s="136"/>
      <c r="K638" s="136"/>
      <c r="L638" s="137"/>
      <c r="M638" s="222" t="str">
        <f t="shared" si="10"/>
        <v/>
      </c>
      <c r="N638" s="207">
        <f>IF(M638&lt;&gt;"",0,IF(D638&gt;14,Cover!$E$25,D638/15*Cover!$E$25))</f>
        <v>0</v>
      </c>
      <c r="O638" s="129"/>
      <c r="P638" s="129"/>
    </row>
    <row r="639" spans="1:16" s="130" customFormat="1" ht="12.75" x14ac:dyDescent="0.2">
      <c r="A639" s="75">
        <v>631</v>
      </c>
      <c r="B639" s="234" t="str">
        <f>IF(ISBLANK('Schedule 2 - Pupil List'!A637),"",('Schedule 2 - Pupil List'!A637))</f>
        <v/>
      </c>
      <c r="C639" s="234" t="str">
        <f>IF(ISBLANK('Schedule 2 - Pupil List'!B637),"",('Schedule 2 - Pupil List'!B637))</f>
        <v/>
      </c>
      <c r="D639" s="61"/>
      <c r="E639" s="135"/>
      <c r="F639" s="136"/>
      <c r="G639" s="136"/>
      <c r="H639" s="136"/>
      <c r="I639" s="136"/>
      <c r="J639" s="136"/>
      <c r="K639" s="136"/>
      <c r="L639" s="137"/>
      <c r="M639" s="222" t="str">
        <f t="shared" si="10"/>
        <v/>
      </c>
      <c r="N639" s="207">
        <f>IF(M639&lt;&gt;"",0,IF(D639&gt;14,Cover!$E$25,D639/15*Cover!$E$25))</f>
        <v>0</v>
      </c>
      <c r="O639" s="129"/>
      <c r="P639" s="129"/>
    </row>
    <row r="640" spans="1:16" s="130" customFormat="1" ht="12.75" x14ac:dyDescent="0.2">
      <c r="A640" s="75">
        <v>632</v>
      </c>
      <c r="B640" s="234" t="str">
        <f>IF(ISBLANK('Schedule 2 - Pupil List'!A638),"",('Schedule 2 - Pupil List'!A638))</f>
        <v/>
      </c>
      <c r="C640" s="234" t="str">
        <f>IF(ISBLANK('Schedule 2 - Pupil List'!B638),"",('Schedule 2 - Pupil List'!B638))</f>
        <v/>
      </c>
      <c r="D640" s="61"/>
      <c r="E640" s="135"/>
      <c r="F640" s="136"/>
      <c r="G640" s="136"/>
      <c r="H640" s="136"/>
      <c r="I640" s="136"/>
      <c r="J640" s="136"/>
      <c r="K640" s="136"/>
      <c r="L640" s="137"/>
      <c r="M640" s="222" t="str">
        <f t="shared" si="10"/>
        <v/>
      </c>
      <c r="N640" s="207">
        <f>IF(M640&lt;&gt;"",0,IF(D640&gt;14,Cover!$E$25,D640/15*Cover!$E$25))</f>
        <v>0</v>
      </c>
      <c r="O640" s="129"/>
      <c r="P640" s="129"/>
    </row>
    <row r="641" spans="1:16" s="130" customFormat="1" ht="12.75" x14ac:dyDescent="0.2">
      <c r="A641" s="75">
        <v>633</v>
      </c>
      <c r="B641" s="234" t="str">
        <f>IF(ISBLANK('Schedule 2 - Pupil List'!A639),"",('Schedule 2 - Pupil List'!A639))</f>
        <v/>
      </c>
      <c r="C641" s="234" t="str">
        <f>IF(ISBLANK('Schedule 2 - Pupil List'!B639),"",('Schedule 2 - Pupil List'!B639))</f>
        <v/>
      </c>
      <c r="D641" s="61"/>
      <c r="E641" s="135"/>
      <c r="F641" s="136"/>
      <c r="G641" s="136"/>
      <c r="H641" s="136"/>
      <c r="I641" s="136"/>
      <c r="J641" s="136"/>
      <c r="K641" s="136"/>
      <c r="L641" s="137"/>
      <c r="M641" s="222" t="str">
        <f t="shared" ref="M641:M704" si="11">IF(COUNTIFS(B641:L641,"")=11, "", IF(B641="", "No Name ", "")&amp;IF(D641="", "No Days ", "")&amp;IF(COUNTIFS(E641:L641, "")=8, "No Courses", ""))</f>
        <v/>
      </c>
      <c r="N641" s="207">
        <f>IF(M641&lt;&gt;"",0,IF(D641&gt;14,Cover!$E$25,D641/15*Cover!$E$25))</f>
        <v>0</v>
      </c>
      <c r="O641" s="129"/>
      <c r="P641" s="129"/>
    </row>
    <row r="642" spans="1:16" s="130" customFormat="1" ht="12.75" x14ac:dyDescent="0.2">
      <c r="A642" s="75">
        <v>634</v>
      </c>
      <c r="B642" s="234" t="str">
        <f>IF(ISBLANK('Schedule 2 - Pupil List'!A640),"",('Schedule 2 - Pupil List'!A640))</f>
        <v/>
      </c>
      <c r="C642" s="234" t="str">
        <f>IF(ISBLANK('Schedule 2 - Pupil List'!B640),"",('Schedule 2 - Pupil List'!B640))</f>
        <v/>
      </c>
      <c r="D642" s="61"/>
      <c r="E642" s="135"/>
      <c r="F642" s="136"/>
      <c r="G642" s="136"/>
      <c r="H642" s="136"/>
      <c r="I642" s="136"/>
      <c r="J642" s="136"/>
      <c r="K642" s="136"/>
      <c r="L642" s="137"/>
      <c r="M642" s="222" t="str">
        <f t="shared" si="11"/>
        <v/>
      </c>
      <c r="N642" s="207">
        <f>IF(M642&lt;&gt;"",0,IF(D642&gt;14,Cover!$E$25,D642/15*Cover!$E$25))</f>
        <v>0</v>
      </c>
      <c r="O642" s="129"/>
      <c r="P642" s="129"/>
    </row>
    <row r="643" spans="1:16" s="130" customFormat="1" ht="12.75" x14ac:dyDescent="0.2">
      <c r="A643" s="75">
        <v>635</v>
      </c>
      <c r="B643" s="234" t="str">
        <f>IF(ISBLANK('Schedule 2 - Pupil List'!A641),"",('Schedule 2 - Pupil List'!A641))</f>
        <v/>
      </c>
      <c r="C643" s="234" t="str">
        <f>IF(ISBLANK('Schedule 2 - Pupil List'!B641),"",('Schedule 2 - Pupil List'!B641))</f>
        <v/>
      </c>
      <c r="D643" s="61"/>
      <c r="E643" s="135"/>
      <c r="F643" s="136"/>
      <c r="G643" s="136"/>
      <c r="H643" s="136"/>
      <c r="I643" s="136"/>
      <c r="J643" s="136"/>
      <c r="K643" s="136"/>
      <c r="L643" s="137"/>
      <c r="M643" s="222" t="str">
        <f t="shared" si="11"/>
        <v/>
      </c>
      <c r="N643" s="207">
        <f>IF(M643&lt;&gt;"",0,IF(D643&gt;14,Cover!$E$25,D643/15*Cover!$E$25))</f>
        <v>0</v>
      </c>
      <c r="O643" s="129"/>
      <c r="P643" s="129"/>
    </row>
    <row r="644" spans="1:16" s="130" customFormat="1" ht="12.75" x14ac:dyDescent="0.2">
      <c r="A644" s="75">
        <v>636</v>
      </c>
      <c r="B644" s="234" t="str">
        <f>IF(ISBLANK('Schedule 2 - Pupil List'!A642),"",('Schedule 2 - Pupil List'!A642))</f>
        <v/>
      </c>
      <c r="C644" s="234" t="str">
        <f>IF(ISBLANK('Schedule 2 - Pupil List'!B642),"",('Schedule 2 - Pupil List'!B642))</f>
        <v/>
      </c>
      <c r="D644" s="61"/>
      <c r="E644" s="135"/>
      <c r="F644" s="136"/>
      <c r="G644" s="136"/>
      <c r="H644" s="136"/>
      <c r="I644" s="136"/>
      <c r="J644" s="136"/>
      <c r="K644" s="136"/>
      <c r="L644" s="137"/>
      <c r="M644" s="222" t="str">
        <f t="shared" si="11"/>
        <v/>
      </c>
      <c r="N644" s="207">
        <f>IF(M644&lt;&gt;"",0,IF(D644&gt;14,Cover!$E$25,D644/15*Cover!$E$25))</f>
        <v>0</v>
      </c>
      <c r="O644" s="129"/>
      <c r="P644" s="129"/>
    </row>
    <row r="645" spans="1:16" s="130" customFormat="1" ht="12.75" x14ac:dyDescent="0.2">
      <c r="A645" s="75">
        <v>637</v>
      </c>
      <c r="B645" s="234" t="str">
        <f>IF(ISBLANK('Schedule 2 - Pupil List'!A643),"",('Schedule 2 - Pupil List'!A643))</f>
        <v/>
      </c>
      <c r="C645" s="234" t="str">
        <f>IF(ISBLANK('Schedule 2 - Pupil List'!B643),"",('Schedule 2 - Pupil List'!B643))</f>
        <v/>
      </c>
      <c r="D645" s="61"/>
      <c r="E645" s="135"/>
      <c r="F645" s="136"/>
      <c r="G645" s="136"/>
      <c r="H645" s="136"/>
      <c r="I645" s="136"/>
      <c r="J645" s="136"/>
      <c r="K645" s="136"/>
      <c r="L645" s="137"/>
      <c r="M645" s="222" t="str">
        <f t="shared" si="11"/>
        <v/>
      </c>
      <c r="N645" s="207">
        <f>IF(M645&lt;&gt;"",0,IF(D645&gt;14,Cover!$E$25,D645/15*Cover!$E$25))</f>
        <v>0</v>
      </c>
      <c r="O645" s="129"/>
      <c r="P645" s="129"/>
    </row>
    <row r="646" spans="1:16" s="130" customFormat="1" ht="12.75" x14ac:dyDescent="0.2">
      <c r="A646" s="75">
        <v>638</v>
      </c>
      <c r="B646" s="234" t="str">
        <f>IF(ISBLANK('Schedule 2 - Pupil List'!A644),"",('Schedule 2 - Pupil List'!A644))</f>
        <v/>
      </c>
      <c r="C646" s="234" t="str">
        <f>IF(ISBLANK('Schedule 2 - Pupil List'!B644),"",('Schedule 2 - Pupil List'!B644))</f>
        <v/>
      </c>
      <c r="D646" s="61"/>
      <c r="E646" s="135"/>
      <c r="F646" s="136"/>
      <c r="G646" s="136"/>
      <c r="H646" s="136"/>
      <c r="I646" s="136"/>
      <c r="J646" s="136"/>
      <c r="K646" s="136"/>
      <c r="L646" s="137"/>
      <c r="M646" s="222" t="str">
        <f t="shared" si="11"/>
        <v/>
      </c>
      <c r="N646" s="207">
        <f>IF(M646&lt;&gt;"",0,IF(D646&gt;14,Cover!$E$25,D646/15*Cover!$E$25))</f>
        <v>0</v>
      </c>
      <c r="O646" s="129"/>
      <c r="P646" s="129"/>
    </row>
    <row r="647" spans="1:16" s="130" customFormat="1" ht="12.75" x14ac:dyDescent="0.2">
      <c r="A647" s="75">
        <v>639</v>
      </c>
      <c r="B647" s="234" t="str">
        <f>IF(ISBLANK('Schedule 2 - Pupil List'!A645),"",('Schedule 2 - Pupil List'!A645))</f>
        <v/>
      </c>
      <c r="C647" s="234" t="str">
        <f>IF(ISBLANK('Schedule 2 - Pupil List'!B645),"",('Schedule 2 - Pupil List'!B645))</f>
        <v/>
      </c>
      <c r="D647" s="61"/>
      <c r="E647" s="135"/>
      <c r="F647" s="136"/>
      <c r="G647" s="136"/>
      <c r="H647" s="136"/>
      <c r="I647" s="136"/>
      <c r="J647" s="136"/>
      <c r="K647" s="136"/>
      <c r="L647" s="137"/>
      <c r="M647" s="222" t="str">
        <f t="shared" si="11"/>
        <v/>
      </c>
      <c r="N647" s="207">
        <f>IF(M647&lt;&gt;"",0,IF(D647&gt;14,Cover!$E$25,D647/15*Cover!$E$25))</f>
        <v>0</v>
      </c>
      <c r="O647" s="129"/>
      <c r="P647" s="129"/>
    </row>
    <row r="648" spans="1:16" s="130" customFormat="1" ht="12.75" x14ac:dyDescent="0.2">
      <c r="A648" s="75">
        <v>640</v>
      </c>
      <c r="B648" s="234" t="str">
        <f>IF(ISBLANK('Schedule 2 - Pupil List'!A646),"",('Schedule 2 - Pupil List'!A646))</f>
        <v/>
      </c>
      <c r="C648" s="234" t="str">
        <f>IF(ISBLANK('Schedule 2 - Pupil List'!B646),"",('Schedule 2 - Pupil List'!B646))</f>
        <v/>
      </c>
      <c r="D648" s="61"/>
      <c r="E648" s="135"/>
      <c r="F648" s="136"/>
      <c r="G648" s="136"/>
      <c r="H648" s="136"/>
      <c r="I648" s="136"/>
      <c r="J648" s="136"/>
      <c r="K648" s="136"/>
      <c r="L648" s="137"/>
      <c r="M648" s="222" t="str">
        <f t="shared" si="11"/>
        <v/>
      </c>
      <c r="N648" s="207">
        <f>IF(M648&lt;&gt;"",0,IF(D648&gt;14,Cover!$E$25,D648/15*Cover!$E$25))</f>
        <v>0</v>
      </c>
      <c r="O648" s="129"/>
      <c r="P648" s="129"/>
    </row>
    <row r="649" spans="1:16" s="130" customFormat="1" ht="12.75" x14ac:dyDescent="0.2">
      <c r="A649" s="75">
        <v>641</v>
      </c>
      <c r="B649" s="234" t="str">
        <f>IF(ISBLANK('Schedule 2 - Pupil List'!A647),"",('Schedule 2 - Pupil List'!A647))</f>
        <v/>
      </c>
      <c r="C649" s="234" t="str">
        <f>IF(ISBLANK('Schedule 2 - Pupil List'!B647),"",('Schedule 2 - Pupil List'!B647))</f>
        <v/>
      </c>
      <c r="D649" s="61"/>
      <c r="E649" s="135"/>
      <c r="F649" s="136"/>
      <c r="G649" s="136"/>
      <c r="H649" s="136"/>
      <c r="I649" s="136"/>
      <c r="J649" s="136"/>
      <c r="K649" s="136"/>
      <c r="L649" s="137"/>
      <c r="M649" s="222" t="str">
        <f t="shared" si="11"/>
        <v/>
      </c>
      <c r="N649" s="207">
        <f>IF(M649&lt;&gt;"",0,IF(D649&gt;14,Cover!$E$25,D649/15*Cover!$E$25))</f>
        <v>0</v>
      </c>
      <c r="O649" s="129"/>
      <c r="P649" s="129"/>
    </row>
    <row r="650" spans="1:16" s="130" customFormat="1" ht="12.75" x14ac:dyDescent="0.2">
      <c r="A650" s="75">
        <v>642</v>
      </c>
      <c r="B650" s="234" t="str">
        <f>IF(ISBLANK('Schedule 2 - Pupil List'!A648),"",('Schedule 2 - Pupil List'!A648))</f>
        <v/>
      </c>
      <c r="C650" s="234" t="str">
        <f>IF(ISBLANK('Schedule 2 - Pupil List'!B648),"",('Schedule 2 - Pupil List'!B648))</f>
        <v/>
      </c>
      <c r="D650" s="61"/>
      <c r="E650" s="135"/>
      <c r="F650" s="136"/>
      <c r="G650" s="136"/>
      <c r="H650" s="136"/>
      <c r="I650" s="136"/>
      <c r="J650" s="136"/>
      <c r="K650" s="136"/>
      <c r="L650" s="137"/>
      <c r="M650" s="222" t="str">
        <f t="shared" si="11"/>
        <v/>
      </c>
      <c r="N650" s="207">
        <f>IF(M650&lt;&gt;"",0,IF(D650&gt;14,Cover!$E$25,D650/15*Cover!$E$25))</f>
        <v>0</v>
      </c>
      <c r="O650" s="129"/>
      <c r="P650" s="129"/>
    </row>
    <row r="651" spans="1:16" s="130" customFormat="1" ht="12.75" x14ac:dyDescent="0.2">
      <c r="A651" s="75">
        <v>643</v>
      </c>
      <c r="B651" s="234" t="str">
        <f>IF(ISBLANK('Schedule 2 - Pupil List'!A649),"",('Schedule 2 - Pupil List'!A649))</f>
        <v/>
      </c>
      <c r="C651" s="234" t="str">
        <f>IF(ISBLANK('Schedule 2 - Pupil List'!B649),"",('Schedule 2 - Pupil List'!B649))</f>
        <v/>
      </c>
      <c r="D651" s="61"/>
      <c r="E651" s="135"/>
      <c r="F651" s="136"/>
      <c r="G651" s="136"/>
      <c r="H651" s="136"/>
      <c r="I651" s="136"/>
      <c r="J651" s="136"/>
      <c r="K651" s="136"/>
      <c r="L651" s="137"/>
      <c r="M651" s="222" t="str">
        <f t="shared" si="11"/>
        <v/>
      </c>
      <c r="N651" s="207">
        <f>IF(M651&lt;&gt;"",0,IF(D651&gt;14,Cover!$E$25,D651/15*Cover!$E$25))</f>
        <v>0</v>
      </c>
      <c r="O651" s="129"/>
      <c r="P651" s="129"/>
    </row>
    <row r="652" spans="1:16" s="130" customFormat="1" ht="12.75" x14ac:dyDescent="0.2">
      <c r="A652" s="75">
        <v>644</v>
      </c>
      <c r="B652" s="234" t="str">
        <f>IF(ISBLANK('Schedule 2 - Pupil List'!A650),"",('Schedule 2 - Pupil List'!A650))</f>
        <v/>
      </c>
      <c r="C652" s="234" t="str">
        <f>IF(ISBLANK('Schedule 2 - Pupil List'!B650),"",('Schedule 2 - Pupil List'!B650))</f>
        <v/>
      </c>
      <c r="D652" s="61"/>
      <c r="E652" s="135"/>
      <c r="F652" s="136"/>
      <c r="G652" s="136"/>
      <c r="H652" s="136"/>
      <c r="I652" s="136"/>
      <c r="J652" s="136"/>
      <c r="K652" s="136"/>
      <c r="L652" s="137"/>
      <c r="M652" s="222" t="str">
        <f t="shared" si="11"/>
        <v/>
      </c>
      <c r="N652" s="207">
        <f>IF(M652&lt;&gt;"",0,IF(D652&gt;14,Cover!$E$25,D652/15*Cover!$E$25))</f>
        <v>0</v>
      </c>
      <c r="O652" s="129"/>
      <c r="P652" s="129"/>
    </row>
    <row r="653" spans="1:16" s="130" customFormat="1" ht="12.75" x14ac:dyDescent="0.2">
      <c r="A653" s="75">
        <v>645</v>
      </c>
      <c r="B653" s="234" t="str">
        <f>IF(ISBLANK('Schedule 2 - Pupil List'!A651),"",('Schedule 2 - Pupil List'!A651))</f>
        <v/>
      </c>
      <c r="C653" s="234" t="str">
        <f>IF(ISBLANK('Schedule 2 - Pupil List'!B651),"",('Schedule 2 - Pupil List'!B651))</f>
        <v/>
      </c>
      <c r="D653" s="61"/>
      <c r="E653" s="135"/>
      <c r="F653" s="136"/>
      <c r="G653" s="136"/>
      <c r="H653" s="136"/>
      <c r="I653" s="136"/>
      <c r="J653" s="136"/>
      <c r="K653" s="136"/>
      <c r="L653" s="137"/>
      <c r="M653" s="222" t="str">
        <f t="shared" si="11"/>
        <v/>
      </c>
      <c r="N653" s="207">
        <f>IF(M653&lt;&gt;"",0,IF(D653&gt;14,Cover!$E$25,D653/15*Cover!$E$25))</f>
        <v>0</v>
      </c>
      <c r="O653" s="129"/>
      <c r="P653" s="129"/>
    </row>
    <row r="654" spans="1:16" s="130" customFormat="1" ht="12.75" x14ac:dyDescent="0.2">
      <c r="A654" s="75">
        <v>646</v>
      </c>
      <c r="B654" s="234" t="str">
        <f>IF(ISBLANK('Schedule 2 - Pupil List'!A652),"",('Schedule 2 - Pupil List'!A652))</f>
        <v/>
      </c>
      <c r="C654" s="234" t="str">
        <f>IF(ISBLANK('Schedule 2 - Pupil List'!B652),"",('Schedule 2 - Pupil List'!B652))</f>
        <v/>
      </c>
      <c r="D654" s="61"/>
      <c r="E654" s="135"/>
      <c r="F654" s="136"/>
      <c r="G654" s="136"/>
      <c r="H654" s="136"/>
      <c r="I654" s="136"/>
      <c r="J654" s="136"/>
      <c r="K654" s="136"/>
      <c r="L654" s="137"/>
      <c r="M654" s="222" t="str">
        <f t="shared" si="11"/>
        <v/>
      </c>
      <c r="N654" s="207">
        <f>IF(M654&lt;&gt;"",0,IF(D654&gt;14,Cover!$E$25,D654/15*Cover!$E$25))</f>
        <v>0</v>
      </c>
      <c r="O654" s="129"/>
      <c r="P654" s="129"/>
    </row>
    <row r="655" spans="1:16" s="130" customFormat="1" ht="12.75" x14ac:dyDescent="0.2">
      <c r="A655" s="75">
        <v>647</v>
      </c>
      <c r="B655" s="234" t="str">
        <f>IF(ISBLANK('Schedule 2 - Pupil List'!A653),"",('Schedule 2 - Pupil List'!A653))</f>
        <v/>
      </c>
      <c r="C655" s="234" t="str">
        <f>IF(ISBLANK('Schedule 2 - Pupil List'!B653),"",('Schedule 2 - Pupil List'!B653))</f>
        <v/>
      </c>
      <c r="D655" s="61"/>
      <c r="E655" s="135"/>
      <c r="F655" s="136"/>
      <c r="G655" s="136"/>
      <c r="H655" s="136"/>
      <c r="I655" s="136"/>
      <c r="J655" s="136"/>
      <c r="K655" s="136"/>
      <c r="L655" s="137"/>
      <c r="M655" s="222" t="str">
        <f t="shared" si="11"/>
        <v/>
      </c>
      <c r="N655" s="207">
        <f>IF(M655&lt;&gt;"",0,IF(D655&gt;14,Cover!$E$25,D655/15*Cover!$E$25))</f>
        <v>0</v>
      </c>
      <c r="O655" s="129"/>
      <c r="P655" s="129"/>
    </row>
    <row r="656" spans="1:16" s="130" customFormat="1" ht="12.75" x14ac:dyDescent="0.2">
      <c r="A656" s="75">
        <v>648</v>
      </c>
      <c r="B656" s="234" t="str">
        <f>IF(ISBLANK('Schedule 2 - Pupil List'!A654),"",('Schedule 2 - Pupil List'!A654))</f>
        <v/>
      </c>
      <c r="C656" s="234" t="str">
        <f>IF(ISBLANK('Schedule 2 - Pupil List'!B654),"",('Schedule 2 - Pupil List'!B654))</f>
        <v/>
      </c>
      <c r="D656" s="61"/>
      <c r="E656" s="135"/>
      <c r="F656" s="136"/>
      <c r="G656" s="136"/>
      <c r="H656" s="136"/>
      <c r="I656" s="136"/>
      <c r="J656" s="136"/>
      <c r="K656" s="136"/>
      <c r="L656" s="137"/>
      <c r="M656" s="222" t="str">
        <f t="shared" si="11"/>
        <v/>
      </c>
      <c r="N656" s="207">
        <f>IF(M656&lt;&gt;"",0,IF(D656&gt;14,Cover!$E$25,D656/15*Cover!$E$25))</f>
        <v>0</v>
      </c>
      <c r="O656" s="129"/>
      <c r="P656" s="129"/>
    </row>
    <row r="657" spans="1:16" s="130" customFormat="1" ht="12.75" x14ac:dyDescent="0.2">
      <c r="A657" s="75">
        <v>649</v>
      </c>
      <c r="B657" s="234" t="str">
        <f>IF(ISBLANK('Schedule 2 - Pupil List'!A655),"",('Schedule 2 - Pupil List'!A655))</f>
        <v/>
      </c>
      <c r="C657" s="234" t="str">
        <f>IF(ISBLANK('Schedule 2 - Pupil List'!B655),"",('Schedule 2 - Pupil List'!B655))</f>
        <v/>
      </c>
      <c r="D657" s="61"/>
      <c r="E657" s="135"/>
      <c r="F657" s="136"/>
      <c r="G657" s="136"/>
      <c r="H657" s="136"/>
      <c r="I657" s="136"/>
      <c r="J657" s="136"/>
      <c r="K657" s="136"/>
      <c r="L657" s="137"/>
      <c r="M657" s="222" t="str">
        <f t="shared" si="11"/>
        <v/>
      </c>
      <c r="N657" s="207">
        <f>IF(M657&lt;&gt;"",0,IF(D657&gt;14,Cover!$E$25,D657/15*Cover!$E$25))</f>
        <v>0</v>
      </c>
      <c r="O657" s="129"/>
      <c r="P657" s="129"/>
    </row>
    <row r="658" spans="1:16" s="130" customFormat="1" ht="12.75" x14ac:dyDescent="0.2">
      <c r="A658" s="75">
        <v>650</v>
      </c>
      <c r="B658" s="234" t="str">
        <f>IF(ISBLANK('Schedule 2 - Pupil List'!A656),"",('Schedule 2 - Pupil List'!A656))</f>
        <v/>
      </c>
      <c r="C658" s="234" t="str">
        <f>IF(ISBLANK('Schedule 2 - Pupil List'!B656),"",('Schedule 2 - Pupil List'!B656))</f>
        <v/>
      </c>
      <c r="D658" s="61"/>
      <c r="E658" s="135"/>
      <c r="F658" s="136"/>
      <c r="G658" s="136"/>
      <c r="H658" s="136"/>
      <c r="I658" s="136"/>
      <c r="J658" s="136"/>
      <c r="K658" s="136"/>
      <c r="L658" s="137"/>
      <c r="M658" s="222" t="str">
        <f t="shared" si="11"/>
        <v/>
      </c>
      <c r="N658" s="207">
        <f>IF(M658&lt;&gt;"",0,IF(D658&gt;14,Cover!$E$25,D658/15*Cover!$E$25))</f>
        <v>0</v>
      </c>
      <c r="O658" s="129"/>
      <c r="P658" s="129"/>
    </row>
    <row r="659" spans="1:16" s="130" customFormat="1" ht="12.75" x14ac:dyDescent="0.2">
      <c r="A659" s="75">
        <v>651</v>
      </c>
      <c r="B659" s="234" t="str">
        <f>IF(ISBLANK('Schedule 2 - Pupil List'!A657),"",('Schedule 2 - Pupil List'!A657))</f>
        <v/>
      </c>
      <c r="C659" s="234" t="str">
        <f>IF(ISBLANK('Schedule 2 - Pupil List'!B657),"",('Schedule 2 - Pupil List'!B657))</f>
        <v/>
      </c>
      <c r="D659" s="61"/>
      <c r="E659" s="135"/>
      <c r="F659" s="136"/>
      <c r="G659" s="136"/>
      <c r="H659" s="136"/>
      <c r="I659" s="136"/>
      <c r="J659" s="136"/>
      <c r="K659" s="136"/>
      <c r="L659" s="137"/>
      <c r="M659" s="222" t="str">
        <f t="shared" si="11"/>
        <v/>
      </c>
      <c r="N659" s="207">
        <f>IF(M659&lt;&gt;"",0,IF(D659&gt;14,Cover!$E$25,D659/15*Cover!$E$25))</f>
        <v>0</v>
      </c>
      <c r="O659" s="129"/>
      <c r="P659" s="129"/>
    </row>
    <row r="660" spans="1:16" s="130" customFormat="1" ht="12.75" x14ac:dyDescent="0.2">
      <c r="A660" s="75">
        <v>652</v>
      </c>
      <c r="B660" s="234" t="str">
        <f>IF(ISBLANK('Schedule 2 - Pupil List'!A658),"",('Schedule 2 - Pupil List'!A658))</f>
        <v/>
      </c>
      <c r="C660" s="234" t="str">
        <f>IF(ISBLANK('Schedule 2 - Pupil List'!B658),"",('Schedule 2 - Pupil List'!B658))</f>
        <v/>
      </c>
      <c r="D660" s="61"/>
      <c r="E660" s="135"/>
      <c r="F660" s="136"/>
      <c r="G660" s="136"/>
      <c r="H660" s="136"/>
      <c r="I660" s="136"/>
      <c r="J660" s="136"/>
      <c r="K660" s="136"/>
      <c r="L660" s="137"/>
      <c r="M660" s="222" t="str">
        <f t="shared" si="11"/>
        <v/>
      </c>
      <c r="N660" s="207">
        <f>IF(M660&lt;&gt;"",0,IF(D660&gt;14,Cover!$E$25,D660/15*Cover!$E$25))</f>
        <v>0</v>
      </c>
      <c r="O660" s="129"/>
      <c r="P660" s="129"/>
    </row>
    <row r="661" spans="1:16" s="130" customFormat="1" ht="12.75" x14ac:dyDescent="0.2">
      <c r="A661" s="75">
        <v>653</v>
      </c>
      <c r="B661" s="234" t="str">
        <f>IF(ISBLANK('Schedule 2 - Pupil List'!A659),"",('Schedule 2 - Pupil List'!A659))</f>
        <v/>
      </c>
      <c r="C661" s="234" t="str">
        <f>IF(ISBLANK('Schedule 2 - Pupil List'!B659),"",('Schedule 2 - Pupil List'!B659))</f>
        <v/>
      </c>
      <c r="D661" s="61"/>
      <c r="E661" s="135"/>
      <c r="F661" s="136"/>
      <c r="G661" s="136"/>
      <c r="H661" s="136"/>
      <c r="I661" s="136"/>
      <c r="J661" s="136"/>
      <c r="K661" s="136"/>
      <c r="L661" s="137"/>
      <c r="M661" s="222" t="str">
        <f t="shared" si="11"/>
        <v/>
      </c>
      <c r="N661" s="207">
        <f>IF(M661&lt;&gt;"",0,IF(D661&gt;14,Cover!$E$25,D661/15*Cover!$E$25))</f>
        <v>0</v>
      </c>
      <c r="O661" s="129"/>
      <c r="P661" s="129"/>
    </row>
    <row r="662" spans="1:16" s="130" customFormat="1" ht="12.75" x14ac:dyDescent="0.2">
      <c r="A662" s="75">
        <v>654</v>
      </c>
      <c r="B662" s="234" t="str">
        <f>IF(ISBLANK('Schedule 2 - Pupil List'!A660),"",('Schedule 2 - Pupil List'!A660))</f>
        <v/>
      </c>
      <c r="C662" s="234" t="str">
        <f>IF(ISBLANK('Schedule 2 - Pupil List'!B660),"",('Schedule 2 - Pupil List'!B660))</f>
        <v/>
      </c>
      <c r="D662" s="61"/>
      <c r="E662" s="135"/>
      <c r="F662" s="136"/>
      <c r="G662" s="136"/>
      <c r="H662" s="136"/>
      <c r="I662" s="136"/>
      <c r="J662" s="136"/>
      <c r="K662" s="136"/>
      <c r="L662" s="137"/>
      <c r="M662" s="222" t="str">
        <f t="shared" si="11"/>
        <v/>
      </c>
      <c r="N662" s="207">
        <f>IF(M662&lt;&gt;"",0,IF(D662&gt;14,Cover!$E$25,D662/15*Cover!$E$25))</f>
        <v>0</v>
      </c>
      <c r="O662" s="129"/>
      <c r="P662" s="129"/>
    </row>
    <row r="663" spans="1:16" s="130" customFormat="1" ht="12.75" x14ac:dyDescent="0.2">
      <c r="A663" s="75">
        <v>655</v>
      </c>
      <c r="B663" s="234" t="str">
        <f>IF(ISBLANK('Schedule 2 - Pupil List'!A661),"",('Schedule 2 - Pupil List'!A661))</f>
        <v/>
      </c>
      <c r="C663" s="234" t="str">
        <f>IF(ISBLANK('Schedule 2 - Pupil List'!B661),"",('Schedule 2 - Pupil List'!B661))</f>
        <v/>
      </c>
      <c r="D663" s="61"/>
      <c r="E663" s="135"/>
      <c r="F663" s="136"/>
      <c r="G663" s="136"/>
      <c r="H663" s="136"/>
      <c r="I663" s="136"/>
      <c r="J663" s="136"/>
      <c r="K663" s="136"/>
      <c r="L663" s="137"/>
      <c r="M663" s="222" t="str">
        <f t="shared" si="11"/>
        <v/>
      </c>
      <c r="N663" s="207">
        <f>IF(M663&lt;&gt;"",0,IF(D663&gt;14,Cover!$E$25,D663/15*Cover!$E$25))</f>
        <v>0</v>
      </c>
      <c r="O663" s="129"/>
      <c r="P663" s="129"/>
    </row>
    <row r="664" spans="1:16" s="130" customFormat="1" ht="12.75" x14ac:dyDescent="0.2">
      <c r="A664" s="75">
        <v>656</v>
      </c>
      <c r="B664" s="234" t="str">
        <f>IF(ISBLANK('Schedule 2 - Pupil List'!A662),"",('Schedule 2 - Pupil List'!A662))</f>
        <v/>
      </c>
      <c r="C664" s="234" t="str">
        <f>IF(ISBLANK('Schedule 2 - Pupil List'!B662),"",('Schedule 2 - Pupil List'!B662))</f>
        <v/>
      </c>
      <c r="D664" s="61"/>
      <c r="E664" s="135"/>
      <c r="F664" s="136"/>
      <c r="G664" s="136"/>
      <c r="H664" s="136"/>
      <c r="I664" s="136"/>
      <c r="J664" s="136"/>
      <c r="K664" s="136"/>
      <c r="L664" s="137"/>
      <c r="M664" s="222" t="str">
        <f t="shared" si="11"/>
        <v/>
      </c>
      <c r="N664" s="207">
        <f>IF(M664&lt;&gt;"",0,IF(D664&gt;14,Cover!$E$25,D664/15*Cover!$E$25))</f>
        <v>0</v>
      </c>
      <c r="O664" s="129"/>
      <c r="P664" s="129"/>
    </row>
    <row r="665" spans="1:16" s="130" customFormat="1" ht="12.75" x14ac:dyDescent="0.2">
      <c r="A665" s="75">
        <v>657</v>
      </c>
      <c r="B665" s="234" t="str">
        <f>IF(ISBLANK('Schedule 2 - Pupil List'!A663),"",('Schedule 2 - Pupil List'!A663))</f>
        <v/>
      </c>
      <c r="C665" s="234" t="str">
        <f>IF(ISBLANK('Schedule 2 - Pupil List'!B663),"",('Schedule 2 - Pupil List'!B663))</f>
        <v/>
      </c>
      <c r="D665" s="61"/>
      <c r="E665" s="135"/>
      <c r="F665" s="136"/>
      <c r="G665" s="136"/>
      <c r="H665" s="136"/>
      <c r="I665" s="136"/>
      <c r="J665" s="136"/>
      <c r="K665" s="136"/>
      <c r="L665" s="137"/>
      <c r="M665" s="222" t="str">
        <f t="shared" si="11"/>
        <v/>
      </c>
      <c r="N665" s="207">
        <f>IF(M665&lt;&gt;"",0,IF(D665&gt;14,Cover!$E$25,D665/15*Cover!$E$25))</f>
        <v>0</v>
      </c>
      <c r="O665" s="129"/>
      <c r="P665" s="129"/>
    </row>
    <row r="666" spans="1:16" s="130" customFormat="1" ht="12.75" x14ac:dyDescent="0.2">
      <c r="A666" s="75">
        <v>658</v>
      </c>
      <c r="B666" s="234" t="str">
        <f>IF(ISBLANK('Schedule 2 - Pupil List'!A664),"",('Schedule 2 - Pupil List'!A664))</f>
        <v/>
      </c>
      <c r="C666" s="234" t="str">
        <f>IF(ISBLANK('Schedule 2 - Pupil List'!B664),"",('Schedule 2 - Pupil List'!B664))</f>
        <v/>
      </c>
      <c r="D666" s="61"/>
      <c r="E666" s="135"/>
      <c r="F666" s="136"/>
      <c r="G666" s="136"/>
      <c r="H666" s="136"/>
      <c r="I666" s="136"/>
      <c r="J666" s="136"/>
      <c r="K666" s="136"/>
      <c r="L666" s="137"/>
      <c r="M666" s="222" t="str">
        <f t="shared" si="11"/>
        <v/>
      </c>
      <c r="N666" s="207">
        <f>IF(M666&lt;&gt;"",0,IF(D666&gt;14,Cover!$E$25,D666/15*Cover!$E$25))</f>
        <v>0</v>
      </c>
      <c r="O666" s="129"/>
      <c r="P666" s="129"/>
    </row>
    <row r="667" spans="1:16" s="130" customFormat="1" ht="12.75" x14ac:dyDescent="0.2">
      <c r="A667" s="75">
        <v>659</v>
      </c>
      <c r="B667" s="234" t="str">
        <f>IF(ISBLANK('Schedule 2 - Pupil List'!A665),"",('Schedule 2 - Pupil List'!A665))</f>
        <v/>
      </c>
      <c r="C667" s="234" t="str">
        <f>IF(ISBLANK('Schedule 2 - Pupil List'!B665),"",('Schedule 2 - Pupil List'!B665))</f>
        <v/>
      </c>
      <c r="D667" s="61"/>
      <c r="E667" s="135"/>
      <c r="F667" s="136"/>
      <c r="G667" s="136"/>
      <c r="H667" s="136"/>
      <c r="I667" s="136"/>
      <c r="J667" s="136"/>
      <c r="K667" s="136"/>
      <c r="L667" s="137"/>
      <c r="M667" s="222" t="str">
        <f t="shared" si="11"/>
        <v/>
      </c>
      <c r="N667" s="207">
        <f>IF(M667&lt;&gt;"",0,IF(D667&gt;14,Cover!$E$25,D667/15*Cover!$E$25))</f>
        <v>0</v>
      </c>
      <c r="O667" s="129"/>
      <c r="P667" s="129"/>
    </row>
    <row r="668" spans="1:16" s="130" customFormat="1" ht="12.75" x14ac:dyDescent="0.2">
      <c r="A668" s="75">
        <v>660</v>
      </c>
      <c r="B668" s="234" t="str">
        <f>IF(ISBLANK('Schedule 2 - Pupil List'!A666),"",('Schedule 2 - Pupil List'!A666))</f>
        <v/>
      </c>
      <c r="C668" s="234" t="str">
        <f>IF(ISBLANK('Schedule 2 - Pupil List'!B666),"",('Schedule 2 - Pupil List'!B666))</f>
        <v/>
      </c>
      <c r="D668" s="61"/>
      <c r="E668" s="135"/>
      <c r="F668" s="136"/>
      <c r="G668" s="136"/>
      <c r="H668" s="136"/>
      <c r="I668" s="136"/>
      <c r="J668" s="136"/>
      <c r="K668" s="136"/>
      <c r="L668" s="137"/>
      <c r="M668" s="222" t="str">
        <f t="shared" si="11"/>
        <v/>
      </c>
      <c r="N668" s="207">
        <f>IF(M668&lt;&gt;"",0,IF(D668&gt;14,Cover!$E$25,D668/15*Cover!$E$25))</f>
        <v>0</v>
      </c>
      <c r="O668" s="129"/>
      <c r="P668" s="129"/>
    </row>
    <row r="669" spans="1:16" s="130" customFormat="1" ht="12.75" x14ac:dyDescent="0.2">
      <c r="A669" s="75">
        <v>661</v>
      </c>
      <c r="B669" s="234" t="str">
        <f>IF(ISBLANK('Schedule 2 - Pupil List'!A667),"",('Schedule 2 - Pupil List'!A667))</f>
        <v/>
      </c>
      <c r="C669" s="234" t="str">
        <f>IF(ISBLANK('Schedule 2 - Pupil List'!B667),"",('Schedule 2 - Pupil List'!B667))</f>
        <v/>
      </c>
      <c r="D669" s="61"/>
      <c r="E669" s="135"/>
      <c r="F669" s="136"/>
      <c r="G669" s="136"/>
      <c r="H669" s="136"/>
      <c r="I669" s="136"/>
      <c r="J669" s="136"/>
      <c r="K669" s="136"/>
      <c r="L669" s="137"/>
      <c r="M669" s="222" t="str">
        <f t="shared" si="11"/>
        <v/>
      </c>
      <c r="N669" s="207">
        <f>IF(M669&lt;&gt;"",0,IF(D669&gt;14,Cover!$E$25,D669/15*Cover!$E$25))</f>
        <v>0</v>
      </c>
      <c r="O669" s="129"/>
      <c r="P669" s="129"/>
    </row>
    <row r="670" spans="1:16" s="130" customFormat="1" ht="12.75" x14ac:dyDescent="0.2">
      <c r="A670" s="75">
        <v>662</v>
      </c>
      <c r="B670" s="234" t="str">
        <f>IF(ISBLANK('Schedule 2 - Pupil List'!A668),"",('Schedule 2 - Pupil List'!A668))</f>
        <v/>
      </c>
      <c r="C670" s="234" t="str">
        <f>IF(ISBLANK('Schedule 2 - Pupil List'!B668),"",('Schedule 2 - Pupil List'!B668))</f>
        <v/>
      </c>
      <c r="D670" s="61"/>
      <c r="E670" s="135"/>
      <c r="F670" s="136"/>
      <c r="G670" s="136"/>
      <c r="H670" s="136"/>
      <c r="I670" s="136"/>
      <c r="J670" s="136"/>
      <c r="K670" s="136"/>
      <c r="L670" s="137"/>
      <c r="M670" s="222" t="str">
        <f t="shared" si="11"/>
        <v/>
      </c>
      <c r="N670" s="207">
        <f>IF(M670&lt;&gt;"",0,IF(D670&gt;14,Cover!$E$25,D670/15*Cover!$E$25))</f>
        <v>0</v>
      </c>
      <c r="O670" s="129"/>
      <c r="P670" s="129"/>
    </row>
    <row r="671" spans="1:16" s="130" customFormat="1" ht="12.75" x14ac:dyDescent="0.2">
      <c r="A671" s="75">
        <v>663</v>
      </c>
      <c r="B671" s="234" t="str">
        <f>IF(ISBLANK('Schedule 2 - Pupil List'!A669),"",('Schedule 2 - Pupil List'!A669))</f>
        <v/>
      </c>
      <c r="C671" s="234" t="str">
        <f>IF(ISBLANK('Schedule 2 - Pupil List'!B669),"",('Schedule 2 - Pupil List'!B669))</f>
        <v/>
      </c>
      <c r="D671" s="61"/>
      <c r="E671" s="135"/>
      <c r="F671" s="136"/>
      <c r="G671" s="136"/>
      <c r="H671" s="136"/>
      <c r="I671" s="136"/>
      <c r="J671" s="136"/>
      <c r="K671" s="136"/>
      <c r="L671" s="137"/>
      <c r="M671" s="222" t="str">
        <f t="shared" si="11"/>
        <v/>
      </c>
      <c r="N671" s="207">
        <f>IF(M671&lt;&gt;"",0,IF(D671&gt;14,Cover!$E$25,D671/15*Cover!$E$25))</f>
        <v>0</v>
      </c>
      <c r="O671" s="129"/>
      <c r="P671" s="129"/>
    </row>
    <row r="672" spans="1:16" s="130" customFormat="1" ht="12.75" x14ac:dyDescent="0.2">
      <c r="A672" s="75">
        <v>664</v>
      </c>
      <c r="B672" s="234" t="str">
        <f>IF(ISBLANK('Schedule 2 - Pupil List'!A670),"",('Schedule 2 - Pupil List'!A670))</f>
        <v/>
      </c>
      <c r="C672" s="234" t="str">
        <f>IF(ISBLANK('Schedule 2 - Pupil List'!B670),"",('Schedule 2 - Pupil List'!B670))</f>
        <v/>
      </c>
      <c r="D672" s="61"/>
      <c r="E672" s="135"/>
      <c r="F672" s="136"/>
      <c r="G672" s="136"/>
      <c r="H672" s="136"/>
      <c r="I672" s="136"/>
      <c r="J672" s="136"/>
      <c r="K672" s="136"/>
      <c r="L672" s="137"/>
      <c r="M672" s="222" t="str">
        <f t="shared" si="11"/>
        <v/>
      </c>
      <c r="N672" s="207">
        <f>IF(M672&lt;&gt;"",0,IF(D672&gt;14,Cover!$E$25,D672/15*Cover!$E$25))</f>
        <v>0</v>
      </c>
      <c r="O672" s="129"/>
      <c r="P672" s="129"/>
    </row>
    <row r="673" spans="1:16" s="130" customFormat="1" ht="12.75" x14ac:dyDescent="0.2">
      <c r="A673" s="75">
        <v>665</v>
      </c>
      <c r="B673" s="234" t="str">
        <f>IF(ISBLANK('Schedule 2 - Pupil List'!A671),"",('Schedule 2 - Pupil List'!A671))</f>
        <v/>
      </c>
      <c r="C673" s="234" t="str">
        <f>IF(ISBLANK('Schedule 2 - Pupil List'!B671),"",('Schedule 2 - Pupil List'!B671))</f>
        <v/>
      </c>
      <c r="D673" s="61"/>
      <c r="E673" s="135"/>
      <c r="F673" s="136"/>
      <c r="G673" s="136"/>
      <c r="H673" s="136"/>
      <c r="I673" s="136"/>
      <c r="J673" s="136"/>
      <c r="K673" s="136"/>
      <c r="L673" s="137"/>
      <c r="M673" s="222" t="str">
        <f t="shared" si="11"/>
        <v/>
      </c>
      <c r="N673" s="207">
        <f>IF(M673&lt;&gt;"",0,IF(D673&gt;14,Cover!$E$25,D673/15*Cover!$E$25))</f>
        <v>0</v>
      </c>
      <c r="O673" s="129"/>
      <c r="P673" s="129"/>
    </row>
    <row r="674" spans="1:16" s="130" customFormat="1" ht="12.75" x14ac:dyDescent="0.2">
      <c r="A674" s="75">
        <v>666</v>
      </c>
      <c r="B674" s="234" t="str">
        <f>IF(ISBLANK('Schedule 2 - Pupil List'!A672),"",('Schedule 2 - Pupil List'!A672))</f>
        <v/>
      </c>
      <c r="C674" s="234" t="str">
        <f>IF(ISBLANK('Schedule 2 - Pupil List'!B672),"",('Schedule 2 - Pupil List'!B672))</f>
        <v/>
      </c>
      <c r="D674" s="61"/>
      <c r="E674" s="135"/>
      <c r="F674" s="136"/>
      <c r="G674" s="136"/>
      <c r="H674" s="136"/>
      <c r="I674" s="136"/>
      <c r="J674" s="136"/>
      <c r="K674" s="136"/>
      <c r="L674" s="137"/>
      <c r="M674" s="222" t="str">
        <f t="shared" si="11"/>
        <v/>
      </c>
      <c r="N674" s="207">
        <f>IF(M674&lt;&gt;"",0,IF(D674&gt;14,Cover!$E$25,D674/15*Cover!$E$25))</f>
        <v>0</v>
      </c>
      <c r="O674" s="129"/>
      <c r="P674" s="129"/>
    </row>
    <row r="675" spans="1:16" s="130" customFormat="1" ht="12.75" x14ac:dyDescent="0.2">
      <c r="A675" s="75">
        <v>667</v>
      </c>
      <c r="B675" s="234" t="str">
        <f>IF(ISBLANK('Schedule 2 - Pupil List'!A673),"",('Schedule 2 - Pupil List'!A673))</f>
        <v/>
      </c>
      <c r="C675" s="234" t="str">
        <f>IF(ISBLANK('Schedule 2 - Pupil List'!B673),"",('Schedule 2 - Pupil List'!B673))</f>
        <v/>
      </c>
      <c r="D675" s="61"/>
      <c r="E675" s="135"/>
      <c r="F675" s="136"/>
      <c r="G675" s="136"/>
      <c r="H675" s="136"/>
      <c r="I675" s="136"/>
      <c r="J675" s="136"/>
      <c r="K675" s="136"/>
      <c r="L675" s="137"/>
      <c r="M675" s="222" t="str">
        <f t="shared" si="11"/>
        <v/>
      </c>
      <c r="N675" s="207">
        <f>IF(M675&lt;&gt;"",0,IF(D675&gt;14,Cover!$E$25,D675/15*Cover!$E$25))</f>
        <v>0</v>
      </c>
      <c r="O675" s="129"/>
      <c r="P675" s="129"/>
    </row>
    <row r="676" spans="1:16" s="130" customFormat="1" ht="12.75" x14ac:dyDescent="0.2">
      <c r="A676" s="75">
        <v>668</v>
      </c>
      <c r="B676" s="234" t="str">
        <f>IF(ISBLANK('Schedule 2 - Pupil List'!A674),"",('Schedule 2 - Pupil List'!A674))</f>
        <v/>
      </c>
      <c r="C676" s="234" t="str">
        <f>IF(ISBLANK('Schedule 2 - Pupil List'!B674),"",('Schedule 2 - Pupil List'!B674))</f>
        <v/>
      </c>
      <c r="D676" s="61"/>
      <c r="E676" s="135"/>
      <c r="F676" s="136"/>
      <c r="G676" s="136"/>
      <c r="H676" s="136"/>
      <c r="I676" s="136"/>
      <c r="J676" s="136"/>
      <c r="K676" s="136"/>
      <c r="L676" s="137"/>
      <c r="M676" s="222" t="str">
        <f t="shared" si="11"/>
        <v/>
      </c>
      <c r="N676" s="207">
        <f>IF(M676&lt;&gt;"",0,IF(D676&gt;14,Cover!$E$25,D676/15*Cover!$E$25))</f>
        <v>0</v>
      </c>
      <c r="O676" s="129"/>
      <c r="P676" s="129"/>
    </row>
    <row r="677" spans="1:16" s="130" customFormat="1" ht="12.75" x14ac:dyDescent="0.2">
      <c r="A677" s="75">
        <v>669</v>
      </c>
      <c r="B677" s="234" t="str">
        <f>IF(ISBLANK('Schedule 2 - Pupil List'!A675),"",('Schedule 2 - Pupil List'!A675))</f>
        <v/>
      </c>
      <c r="C677" s="234" t="str">
        <f>IF(ISBLANK('Schedule 2 - Pupil List'!B675),"",('Schedule 2 - Pupil List'!B675))</f>
        <v/>
      </c>
      <c r="D677" s="61"/>
      <c r="E677" s="135"/>
      <c r="F677" s="136"/>
      <c r="G677" s="136"/>
      <c r="H677" s="136"/>
      <c r="I677" s="136"/>
      <c r="J677" s="136"/>
      <c r="K677" s="136"/>
      <c r="L677" s="137"/>
      <c r="M677" s="222" t="str">
        <f t="shared" si="11"/>
        <v/>
      </c>
      <c r="N677" s="207">
        <f>IF(M677&lt;&gt;"",0,IF(D677&gt;14,Cover!$E$25,D677/15*Cover!$E$25))</f>
        <v>0</v>
      </c>
      <c r="O677" s="129"/>
      <c r="P677" s="129"/>
    </row>
    <row r="678" spans="1:16" s="130" customFormat="1" ht="12.75" x14ac:dyDescent="0.2">
      <c r="A678" s="75">
        <v>670</v>
      </c>
      <c r="B678" s="234" t="str">
        <f>IF(ISBLANK('Schedule 2 - Pupil List'!A676),"",('Schedule 2 - Pupil List'!A676))</f>
        <v/>
      </c>
      <c r="C678" s="234" t="str">
        <f>IF(ISBLANK('Schedule 2 - Pupil List'!B676),"",('Schedule 2 - Pupil List'!B676))</f>
        <v/>
      </c>
      <c r="D678" s="61"/>
      <c r="E678" s="135"/>
      <c r="F678" s="136"/>
      <c r="G678" s="136"/>
      <c r="H678" s="136"/>
      <c r="I678" s="136"/>
      <c r="J678" s="136"/>
      <c r="K678" s="136"/>
      <c r="L678" s="137"/>
      <c r="M678" s="222" t="str">
        <f t="shared" si="11"/>
        <v/>
      </c>
      <c r="N678" s="207">
        <f>IF(M678&lt;&gt;"",0,IF(D678&gt;14,Cover!$E$25,D678/15*Cover!$E$25))</f>
        <v>0</v>
      </c>
      <c r="O678" s="129"/>
      <c r="P678" s="129"/>
    </row>
    <row r="679" spans="1:16" s="130" customFormat="1" ht="12.75" x14ac:dyDescent="0.2">
      <c r="A679" s="75">
        <v>671</v>
      </c>
      <c r="B679" s="234" t="str">
        <f>IF(ISBLANK('Schedule 2 - Pupil List'!A677),"",('Schedule 2 - Pupil List'!A677))</f>
        <v/>
      </c>
      <c r="C679" s="234" t="str">
        <f>IF(ISBLANK('Schedule 2 - Pupil List'!B677),"",('Schedule 2 - Pupil List'!B677))</f>
        <v/>
      </c>
      <c r="D679" s="61"/>
      <c r="E679" s="135"/>
      <c r="F679" s="136"/>
      <c r="G679" s="136"/>
      <c r="H679" s="136"/>
      <c r="I679" s="136"/>
      <c r="J679" s="136"/>
      <c r="K679" s="136"/>
      <c r="L679" s="137"/>
      <c r="M679" s="222" t="str">
        <f t="shared" si="11"/>
        <v/>
      </c>
      <c r="N679" s="207">
        <f>IF(M679&lt;&gt;"",0,IF(D679&gt;14,Cover!$E$25,D679/15*Cover!$E$25))</f>
        <v>0</v>
      </c>
      <c r="O679" s="129"/>
      <c r="P679" s="129"/>
    </row>
    <row r="680" spans="1:16" s="130" customFormat="1" ht="12.75" x14ac:dyDescent="0.2">
      <c r="A680" s="75">
        <v>672</v>
      </c>
      <c r="B680" s="234" t="str">
        <f>IF(ISBLANK('Schedule 2 - Pupil List'!A678),"",('Schedule 2 - Pupil List'!A678))</f>
        <v/>
      </c>
      <c r="C680" s="234" t="str">
        <f>IF(ISBLANK('Schedule 2 - Pupil List'!B678),"",('Schedule 2 - Pupil List'!B678))</f>
        <v/>
      </c>
      <c r="D680" s="61"/>
      <c r="E680" s="135"/>
      <c r="F680" s="136"/>
      <c r="G680" s="136"/>
      <c r="H680" s="136"/>
      <c r="I680" s="136"/>
      <c r="J680" s="136"/>
      <c r="K680" s="136"/>
      <c r="L680" s="137"/>
      <c r="M680" s="222" t="str">
        <f t="shared" si="11"/>
        <v/>
      </c>
      <c r="N680" s="207">
        <f>IF(M680&lt;&gt;"",0,IF(D680&gt;14,Cover!$E$25,D680/15*Cover!$E$25))</f>
        <v>0</v>
      </c>
      <c r="O680" s="129"/>
      <c r="P680" s="129"/>
    </row>
    <row r="681" spans="1:16" s="130" customFormat="1" ht="12.75" x14ac:dyDescent="0.2">
      <c r="A681" s="75">
        <v>673</v>
      </c>
      <c r="B681" s="234" t="str">
        <f>IF(ISBLANK('Schedule 2 - Pupil List'!A679),"",('Schedule 2 - Pupil List'!A679))</f>
        <v/>
      </c>
      <c r="C681" s="234" t="str">
        <f>IF(ISBLANK('Schedule 2 - Pupil List'!B679),"",('Schedule 2 - Pupil List'!B679))</f>
        <v/>
      </c>
      <c r="D681" s="61"/>
      <c r="E681" s="135"/>
      <c r="F681" s="136"/>
      <c r="G681" s="136"/>
      <c r="H681" s="136"/>
      <c r="I681" s="136"/>
      <c r="J681" s="136"/>
      <c r="K681" s="136"/>
      <c r="L681" s="137"/>
      <c r="M681" s="222" t="str">
        <f t="shared" si="11"/>
        <v/>
      </c>
      <c r="N681" s="207">
        <f>IF(M681&lt;&gt;"",0,IF(D681&gt;14,Cover!$E$25,D681/15*Cover!$E$25))</f>
        <v>0</v>
      </c>
      <c r="O681" s="129"/>
      <c r="P681" s="129"/>
    </row>
    <row r="682" spans="1:16" s="130" customFormat="1" ht="12.75" x14ac:dyDescent="0.2">
      <c r="A682" s="75">
        <v>674</v>
      </c>
      <c r="B682" s="234" t="str">
        <f>IF(ISBLANK('Schedule 2 - Pupil List'!A680),"",('Schedule 2 - Pupil List'!A680))</f>
        <v/>
      </c>
      <c r="C682" s="234" t="str">
        <f>IF(ISBLANK('Schedule 2 - Pupil List'!B680),"",('Schedule 2 - Pupil List'!B680))</f>
        <v/>
      </c>
      <c r="D682" s="61"/>
      <c r="E682" s="135"/>
      <c r="F682" s="136"/>
      <c r="G682" s="136"/>
      <c r="H682" s="136"/>
      <c r="I682" s="136"/>
      <c r="J682" s="136"/>
      <c r="K682" s="136"/>
      <c r="L682" s="137"/>
      <c r="M682" s="222" t="str">
        <f t="shared" si="11"/>
        <v/>
      </c>
      <c r="N682" s="207">
        <f>IF(M682&lt;&gt;"",0,IF(D682&gt;14,Cover!$E$25,D682/15*Cover!$E$25))</f>
        <v>0</v>
      </c>
      <c r="O682" s="129"/>
      <c r="P682" s="129"/>
    </row>
    <row r="683" spans="1:16" s="130" customFormat="1" ht="12.75" x14ac:dyDescent="0.2">
      <c r="A683" s="75">
        <v>675</v>
      </c>
      <c r="B683" s="234" t="str">
        <f>IF(ISBLANK('Schedule 2 - Pupil List'!A681),"",('Schedule 2 - Pupil List'!A681))</f>
        <v/>
      </c>
      <c r="C683" s="234" t="str">
        <f>IF(ISBLANK('Schedule 2 - Pupil List'!B681),"",('Schedule 2 - Pupil List'!B681))</f>
        <v/>
      </c>
      <c r="D683" s="61"/>
      <c r="E683" s="135"/>
      <c r="F683" s="136"/>
      <c r="G683" s="136"/>
      <c r="H683" s="136"/>
      <c r="I683" s="136"/>
      <c r="J683" s="136"/>
      <c r="K683" s="136"/>
      <c r="L683" s="137"/>
      <c r="M683" s="222" t="str">
        <f t="shared" si="11"/>
        <v/>
      </c>
      <c r="N683" s="207">
        <f>IF(M683&lt;&gt;"",0,IF(D683&gt;14,Cover!$E$25,D683/15*Cover!$E$25))</f>
        <v>0</v>
      </c>
      <c r="O683" s="129"/>
      <c r="P683" s="129"/>
    </row>
    <row r="684" spans="1:16" s="130" customFormat="1" ht="12.75" x14ac:dyDescent="0.2">
      <c r="A684" s="75">
        <v>676</v>
      </c>
      <c r="B684" s="234" t="str">
        <f>IF(ISBLANK('Schedule 2 - Pupil List'!A682),"",('Schedule 2 - Pupil List'!A682))</f>
        <v/>
      </c>
      <c r="C684" s="234" t="str">
        <f>IF(ISBLANK('Schedule 2 - Pupil List'!B682),"",('Schedule 2 - Pupil List'!B682))</f>
        <v/>
      </c>
      <c r="D684" s="61"/>
      <c r="E684" s="135"/>
      <c r="F684" s="136"/>
      <c r="G684" s="136"/>
      <c r="H684" s="136"/>
      <c r="I684" s="136"/>
      <c r="J684" s="136"/>
      <c r="K684" s="136"/>
      <c r="L684" s="137"/>
      <c r="M684" s="222" t="str">
        <f t="shared" si="11"/>
        <v/>
      </c>
      <c r="N684" s="207">
        <f>IF(M684&lt;&gt;"",0,IF(D684&gt;14,Cover!$E$25,D684/15*Cover!$E$25))</f>
        <v>0</v>
      </c>
      <c r="O684" s="129"/>
      <c r="P684" s="129"/>
    </row>
    <row r="685" spans="1:16" s="130" customFormat="1" ht="12.75" x14ac:dyDescent="0.2">
      <c r="A685" s="75">
        <v>677</v>
      </c>
      <c r="B685" s="234" t="str">
        <f>IF(ISBLANK('Schedule 2 - Pupil List'!A683),"",('Schedule 2 - Pupil List'!A683))</f>
        <v/>
      </c>
      <c r="C685" s="234" t="str">
        <f>IF(ISBLANK('Schedule 2 - Pupil List'!B683),"",('Schedule 2 - Pupil List'!B683))</f>
        <v/>
      </c>
      <c r="D685" s="61"/>
      <c r="E685" s="135"/>
      <c r="F685" s="136"/>
      <c r="G685" s="136"/>
      <c r="H685" s="136"/>
      <c r="I685" s="136"/>
      <c r="J685" s="136"/>
      <c r="K685" s="136"/>
      <c r="L685" s="137"/>
      <c r="M685" s="222" t="str">
        <f t="shared" si="11"/>
        <v/>
      </c>
      <c r="N685" s="207">
        <f>IF(M685&lt;&gt;"",0,IF(D685&gt;14,Cover!$E$25,D685/15*Cover!$E$25))</f>
        <v>0</v>
      </c>
      <c r="O685" s="129"/>
      <c r="P685" s="129"/>
    </row>
    <row r="686" spans="1:16" s="130" customFormat="1" ht="12.75" x14ac:dyDescent="0.2">
      <c r="A686" s="75">
        <v>678</v>
      </c>
      <c r="B686" s="234" t="str">
        <f>IF(ISBLANK('Schedule 2 - Pupil List'!A684),"",('Schedule 2 - Pupil List'!A684))</f>
        <v/>
      </c>
      <c r="C686" s="234" t="str">
        <f>IF(ISBLANK('Schedule 2 - Pupil List'!B684),"",('Schedule 2 - Pupil List'!B684))</f>
        <v/>
      </c>
      <c r="D686" s="61"/>
      <c r="E686" s="135"/>
      <c r="F686" s="136"/>
      <c r="G686" s="136"/>
      <c r="H686" s="136"/>
      <c r="I686" s="136"/>
      <c r="J686" s="136"/>
      <c r="K686" s="136"/>
      <c r="L686" s="137"/>
      <c r="M686" s="222" t="str">
        <f t="shared" si="11"/>
        <v/>
      </c>
      <c r="N686" s="207">
        <f>IF(M686&lt;&gt;"",0,IF(D686&gt;14,Cover!$E$25,D686/15*Cover!$E$25))</f>
        <v>0</v>
      </c>
      <c r="O686" s="129"/>
      <c r="P686" s="129"/>
    </row>
    <row r="687" spans="1:16" s="130" customFormat="1" ht="12.75" x14ac:dyDescent="0.2">
      <c r="A687" s="75">
        <v>679</v>
      </c>
      <c r="B687" s="234" t="str">
        <f>IF(ISBLANK('Schedule 2 - Pupil List'!A685),"",('Schedule 2 - Pupil List'!A685))</f>
        <v/>
      </c>
      <c r="C687" s="234" t="str">
        <f>IF(ISBLANK('Schedule 2 - Pupil List'!B685),"",('Schedule 2 - Pupil List'!B685))</f>
        <v/>
      </c>
      <c r="D687" s="61"/>
      <c r="E687" s="135"/>
      <c r="F687" s="136"/>
      <c r="G687" s="136"/>
      <c r="H687" s="136"/>
      <c r="I687" s="136"/>
      <c r="J687" s="136"/>
      <c r="K687" s="136"/>
      <c r="L687" s="137"/>
      <c r="M687" s="222" t="str">
        <f t="shared" si="11"/>
        <v/>
      </c>
      <c r="N687" s="207">
        <f>IF(M687&lt;&gt;"",0,IF(D687&gt;14,Cover!$E$25,D687/15*Cover!$E$25))</f>
        <v>0</v>
      </c>
      <c r="O687" s="129"/>
      <c r="P687" s="129"/>
    </row>
    <row r="688" spans="1:16" s="130" customFormat="1" ht="12.75" x14ac:dyDescent="0.2">
      <c r="A688" s="75">
        <v>680</v>
      </c>
      <c r="B688" s="234" t="str">
        <f>IF(ISBLANK('Schedule 2 - Pupil List'!A686),"",('Schedule 2 - Pupil List'!A686))</f>
        <v/>
      </c>
      <c r="C688" s="234" t="str">
        <f>IF(ISBLANK('Schedule 2 - Pupil List'!B686),"",('Schedule 2 - Pupil List'!B686))</f>
        <v/>
      </c>
      <c r="D688" s="61"/>
      <c r="E688" s="135"/>
      <c r="F688" s="136"/>
      <c r="G688" s="136"/>
      <c r="H688" s="136"/>
      <c r="I688" s="136"/>
      <c r="J688" s="136"/>
      <c r="K688" s="136"/>
      <c r="L688" s="137"/>
      <c r="M688" s="222" t="str">
        <f t="shared" si="11"/>
        <v/>
      </c>
      <c r="N688" s="207">
        <f>IF(M688&lt;&gt;"",0,IF(D688&gt;14,Cover!$E$25,D688/15*Cover!$E$25))</f>
        <v>0</v>
      </c>
      <c r="O688" s="129"/>
      <c r="P688" s="129"/>
    </row>
    <row r="689" spans="1:16" s="130" customFormat="1" ht="12.75" x14ac:dyDescent="0.2">
      <c r="A689" s="75">
        <v>681</v>
      </c>
      <c r="B689" s="234" t="str">
        <f>IF(ISBLANK('Schedule 2 - Pupil List'!A687),"",('Schedule 2 - Pupil List'!A687))</f>
        <v/>
      </c>
      <c r="C689" s="234" t="str">
        <f>IF(ISBLANK('Schedule 2 - Pupil List'!B687),"",('Schedule 2 - Pupil List'!B687))</f>
        <v/>
      </c>
      <c r="D689" s="61"/>
      <c r="E689" s="135"/>
      <c r="F689" s="136"/>
      <c r="G689" s="136"/>
      <c r="H689" s="136"/>
      <c r="I689" s="136"/>
      <c r="J689" s="136"/>
      <c r="K689" s="136"/>
      <c r="L689" s="137"/>
      <c r="M689" s="222" t="str">
        <f t="shared" si="11"/>
        <v/>
      </c>
      <c r="N689" s="207">
        <f>IF(M689&lt;&gt;"",0,IF(D689&gt;14,Cover!$E$25,D689/15*Cover!$E$25))</f>
        <v>0</v>
      </c>
      <c r="O689" s="129"/>
      <c r="P689" s="129"/>
    </row>
    <row r="690" spans="1:16" s="130" customFormat="1" ht="12.75" x14ac:dyDescent="0.2">
      <c r="A690" s="75">
        <v>682</v>
      </c>
      <c r="B690" s="234" t="str">
        <f>IF(ISBLANK('Schedule 2 - Pupil List'!A688),"",('Schedule 2 - Pupil List'!A688))</f>
        <v/>
      </c>
      <c r="C690" s="234" t="str">
        <f>IF(ISBLANK('Schedule 2 - Pupil List'!B688),"",('Schedule 2 - Pupil List'!B688))</f>
        <v/>
      </c>
      <c r="D690" s="61"/>
      <c r="E690" s="135"/>
      <c r="F690" s="136"/>
      <c r="G690" s="136"/>
      <c r="H690" s="136"/>
      <c r="I690" s="136"/>
      <c r="J690" s="136"/>
      <c r="K690" s="136"/>
      <c r="L690" s="137"/>
      <c r="M690" s="222" t="str">
        <f t="shared" si="11"/>
        <v/>
      </c>
      <c r="N690" s="207">
        <f>IF(M690&lt;&gt;"",0,IF(D690&gt;14,Cover!$E$25,D690/15*Cover!$E$25))</f>
        <v>0</v>
      </c>
      <c r="O690" s="129"/>
      <c r="P690" s="129"/>
    </row>
    <row r="691" spans="1:16" s="130" customFormat="1" ht="12.75" x14ac:dyDescent="0.2">
      <c r="A691" s="75">
        <v>683</v>
      </c>
      <c r="B691" s="234" t="str">
        <f>IF(ISBLANK('Schedule 2 - Pupil List'!A689),"",('Schedule 2 - Pupil List'!A689))</f>
        <v/>
      </c>
      <c r="C691" s="234" t="str">
        <f>IF(ISBLANK('Schedule 2 - Pupil List'!B689),"",('Schedule 2 - Pupil List'!B689))</f>
        <v/>
      </c>
      <c r="D691" s="61"/>
      <c r="E691" s="135"/>
      <c r="F691" s="136"/>
      <c r="G691" s="136"/>
      <c r="H691" s="136"/>
      <c r="I691" s="136"/>
      <c r="J691" s="136"/>
      <c r="K691" s="136"/>
      <c r="L691" s="137"/>
      <c r="M691" s="222" t="str">
        <f t="shared" si="11"/>
        <v/>
      </c>
      <c r="N691" s="207">
        <f>IF(M691&lt;&gt;"",0,IF(D691&gt;14,Cover!$E$25,D691/15*Cover!$E$25))</f>
        <v>0</v>
      </c>
      <c r="O691" s="129"/>
      <c r="P691" s="129"/>
    </row>
    <row r="692" spans="1:16" s="130" customFormat="1" ht="12.75" x14ac:dyDescent="0.2">
      <c r="A692" s="75">
        <v>684</v>
      </c>
      <c r="B692" s="234" t="str">
        <f>IF(ISBLANK('Schedule 2 - Pupil List'!A690),"",('Schedule 2 - Pupil List'!A690))</f>
        <v/>
      </c>
      <c r="C692" s="234" t="str">
        <f>IF(ISBLANK('Schedule 2 - Pupil List'!B690),"",('Schedule 2 - Pupil List'!B690))</f>
        <v/>
      </c>
      <c r="D692" s="61"/>
      <c r="E692" s="135"/>
      <c r="F692" s="136"/>
      <c r="G692" s="136"/>
      <c r="H692" s="136"/>
      <c r="I692" s="136"/>
      <c r="J692" s="136"/>
      <c r="K692" s="136"/>
      <c r="L692" s="137"/>
      <c r="M692" s="222" t="str">
        <f t="shared" si="11"/>
        <v/>
      </c>
      <c r="N692" s="207">
        <f>IF(M692&lt;&gt;"",0,IF(D692&gt;14,Cover!$E$25,D692/15*Cover!$E$25))</f>
        <v>0</v>
      </c>
      <c r="O692" s="129"/>
      <c r="P692" s="129"/>
    </row>
    <row r="693" spans="1:16" s="130" customFormat="1" ht="12.75" x14ac:dyDescent="0.2">
      <c r="A693" s="75">
        <v>685</v>
      </c>
      <c r="B693" s="234" t="str">
        <f>IF(ISBLANK('Schedule 2 - Pupil List'!A691),"",('Schedule 2 - Pupil List'!A691))</f>
        <v/>
      </c>
      <c r="C693" s="234" t="str">
        <f>IF(ISBLANK('Schedule 2 - Pupil List'!B691),"",('Schedule 2 - Pupil List'!B691))</f>
        <v/>
      </c>
      <c r="D693" s="61"/>
      <c r="E693" s="135"/>
      <c r="F693" s="136"/>
      <c r="G693" s="136"/>
      <c r="H693" s="136"/>
      <c r="I693" s="136"/>
      <c r="J693" s="136"/>
      <c r="K693" s="136"/>
      <c r="L693" s="137"/>
      <c r="M693" s="222" t="str">
        <f t="shared" si="11"/>
        <v/>
      </c>
      <c r="N693" s="207">
        <f>IF(M693&lt;&gt;"",0,IF(D693&gt;14,Cover!$E$25,D693/15*Cover!$E$25))</f>
        <v>0</v>
      </c>
      <c r="O693" s="129"/>
      <c r="P693" s="129"/>
    </row>
    <row r="694" spans="1:16" s="130" customFormat="1" ht="12.75" x14ac:dyDescent="0.2">
      <c r="A694" s="75">
        <v>686</v>
      </c>
      <c r="B694" s="234" t="str">
        <f>IF(ISBLANK('Schedule 2 - Pupil List'!A692),"",('Schedule 2 - Pupil List'!A692))</f>
        <v/>
      </c>
      <c r="C694" s="234" t="str">
        <f>IF(ISBLANK('Schedule 2 - Pupil List'!B692),"",('Schedule 2 - Pupil List'!B692))</f>
        <v/>
      </c>
      <c r="D694" s="61"/>
      <c r="E694" s="135"/>
      <c r="F694" s="136"/>
      <c r="G694" s="136"/>
      <c r="H694" s="136"/>
      <c r="I694" s="136"/>
      <c r="J694" s="136"/>
      <c r="K694" s="136"/>
      <c r="L694" s="137"/>
      <c r="M694" s="222" t="str">
        <f t="shared" si="11"/>
        <v/>
      </c>
      <c r="N694" s="207">
        <f>IF(M694&lt;&gt;"",0,IF(D694&gt;14,Cover!$E$25,D694/15*Cover!$E$25))</f>
        <v>0</v>
      </c>
      <c r="O694" s="129"/>
      <c r="P694" s="129"/>
    </row>
    <row r="695" spans="1:16" s="130" customFormat="1" ht="12.75" x14ac:dyDescent="0.2">
      <c r="A695" s="75">
        <v>687</v>
      </c>
      <c r="B695" s="234" t="str">
        <f>IF(ISBLANK('Schedule 2 - Pupil List'!A693),"",('Schedule 2 - Pupil List'!A693))</f>
        <v/>
      </c>
      <c r="C695" s="234" t="str">
        <f>IF(ISBLANK('Schedule 2 - Pupil List'!B693),"",('Schedule 2 - Pupil List'!B693))</f>
        <v/>
      </c>
      <c r="D695" s="61"/>
      <c r="E695" s="135"/>
      <c r="F695" s="136"/>
      <c r="G695" s="136"/>
      <c r="H695" s="136"/>
      <c r="I695" s="136"/>
      <c r="J695" s="136"/>
      <c r="K695" s="136"/>
      <c r="L695" s="137"/>
      <c r="M695" s="222" t="str">
        <f t="shared" si="11"/>
        <v/>
      </c>
      <c r="N695" s="207">
        <f>IF(M695&lt;&gt;"",0,IF(D695&gt;14,Cover!$E$25,D695/15*Cover!$E$25))</f>
        <v>0</v>
      </c>
      <c r="O695" s="129"/>
      <c r="P695" s="129"/>
    </row>
    <row r="696" spans="1:16" s="130" customFormat="1" ht="12.75" x14ac:dyDescent="0.2">
      <c r="A696" s="75">
        <v>688</v>
      </c>
      <c r="B696" s="234" t="str">
        <f>IF(ISBLANK('Schedule 2 - Pupil List'!A694),"",('Schedule 2 - Pupil List'!A694))</f>
        <v/>
      </c>
      <c r="C696" s="234" t="str">
        <f>IF(ISBLANK('Schedule 2 - Pupil List'!B694),"",('Schedule 2 - Pupil List'!B694))</f>
        <v/>
      </c>
      <c r="D696" s="61"/>
      <c r="E696" s="135"/>
      <c r="F696" s="136"/>
      <c r="G696" s="136"/>
      <c r="H696" s="136"/>
      <c r="I696" s="136"/>
      <c r="J696" s="136"/>
      <c r="K696" s="136"/>
      <c r="L696" s="137"/>
      <c r="M696" s="222" t="str">
        <f t="shared" si="11"/>
        <v/>
      </c>
      <c r="N696" s="207">
        <f>IF(M696&lt;&gt;"",0,IF(D696&gt;14,Cover!$E$25,D696/15*Cover!$E$25))</f>
        <v>0</v>
      </c>
      <c r="O696" s="129"/>
      <c r="P696" s="129"/>
    </row>
    <row r="697" spans="1:16" s="130" customFormat="1" ht="12.75" x14ac:dyDescent="0.2">
      <c r="A697" s="75">
        <v>689</v>
      </c>
      <c r="B697" s="234" t="str">
        <f>IF(ISBLANK('Schedule 2 - Pupil List'!A695),"",('Schedule 2 - Pupil List'!A695))</f>
        <v/>
      </c>
      <c r="C697" s="234" t="str">
        <f>IF(ISBLANK('Schedule 2 - Pupil List'!B695),"",('Schedule 2 - Pupil List'!B695))</f>
        <v/>
      </c>
      <c r="D697" s="61"/>
      <c r="E697" s="135"/>
      <c r="F697" s="136"/>
      <c r="G697" s="136"/>
      <c r="H697" s="136"/>
      <c r="I697" s="136"/>
      <c r="J697" s="136"/>
      <c r="K697" s="136"/>
      <c r="L697" s="137"/>
      <c r="M697" s="222" t="str">
        <f t="shared" si="11"/>
        <v/>
      </c>
      <c r="N697" s="207">
        <f>IF(M697&lt;&gt;"",0,IF(D697&gt;14,Cover!$E$25,D697/15*Cover!$E$25))</f>
        <v>0</v>
      </c>
      <c r="O697" s="129"/>
      <c r="P697" s="129"/>
    </row>
    <row r="698" spans="1:16" s="130" customFormat="1" ht="12.75" x14ac:dyDescent="0.2">
      <c r="A698" s="75">
        <v>690</v>
      </c>
      <c r="B698" s="234" t="str">
        <f>IF(ISBLANK('Schedule 2 - Pupil List'!A696),"",('Schedule 2 - Pupil List'!A696))</f>
        <v/>
      </c>
      <c r="C698" s="234" t="str">
        <f>IF(ISBLANK('Schedule 2 - Pupil List'!B696),"",('Schedule 2 - Pupil List'!B696))</f>
        <v/>
      </c>
      <c r="D698" s="61"/>
      <c r="E698" s="135"/>
      <c r="F698" s="136"/>
      <c r="G698" s="136"/>
      <c r="H698" s="136"/>
      <c r="I698" s="136"/>
      <c r="J698" s="136"/>
      <c r="K698" s="136"/>
      <c r="L698" s="137"/>
      <c r="M698" s="222" t="str">
        <f t="shared" si="11"/>
        <v/>
      </c>
      <c r="N698" s="207">
        <f>IF(M698&lt;&gt;"",0,IF(D698&gt;14,Cover!$E$25,D698/15*Cover!$E$25))</f>
        <v>0</v>
      </c>
      <c r="O698" s="129"/>
      <c r="P698" s="129"/>
    </row>
    <row r="699" spans="1:16" s="130" customFormat="1" ht="12.75" x14ac:dyDescent="0.2">
      <c r="A699" s="75">
        <v>691</v>
      </c>
      <c r="B699" s="234" t="str">
        <f>IF(ISBLANK('Schedule 2 - Pupil List'!A697),"",('Schedule 2 - Pupil List'!A697))</f>
        <v/>
      </c>
      <c r="C699" s="234" t="str">
        <f>IF(ISBLANK('Schedule 2 - Pupil List'!B697),"",('Schedule 2 - Pupil List'!B697))</f>
        <v/>
      </c>
      <c r="D699" s="61"/>
      <c r="E699" s="135"/>
      <c r="F699" s="136"/>
      <c r="G699" s="136"/>
      <c r="H699" s="136"/>
      <c r="I699" s="136"/>
      <c r="J699" s="136"/>
      <c r="K699" s="136"/>
      <c r="L699" s="137"/>
      <c r="M699" s="222" t="str">
        <f t="shared" si="11"/>
        <v/>
      </c>
      <c r="N699" s="207">
        <f>IF(M699&lt;&gt;"",0,IF(D699&gt;14,Cover!$E$25,D699/15*Cover!$E$25))</f>
        <v>0</v>
      </c>
      <c r="O699" s="129"/>
      <c r="P699" s="129"/>
    </row>
    <row r="700" spans="1:16" s="130" customFormat="1" ht="12.75" x14ac:dyDescent="0.2">
      <c r="A700" s="75">
        <v>692</v>
      </c>
      <c r="B700" s="234" t="str">
        <f>IF(ISBLANK('Schedule 2 - Pupil List'!A698),"",('Schedule 2 - Pupil List'!A698))</f>
        <v/>
      </c>
      <c r="C700" s="234" t="str">
        <f>IF(ISBLANK('Schedule 2 - Pupil List'!B698),"",('Schedule 2 - Pupil List'!B698))</f>
        <v/>
      </c>
      <c r="D700" s="61"/>
      <c r="E700" s="135"/>
      <c r="F700" s="136"/>
      <c r="G700" s="136"/>
      <c r="H700" s="136"/>
      <c r="I700" s="136"/>
      <c r="J700" s="136"/>
      <c r="K700" s="136"/>
      <c r="L700" s="137"/>
      <c r="M700" s="222" t="str">
        <f t="shared" si="11"/>
        <v/>
      </c>
      <c r="N700" s="207">
        <f>IF(M700&lt;&gt;"",0,IF(D700&gt;14,Cover!$E$25,D700/15*Cover!$E$25))</f>
        <v>0</v>
      </c>
      <c r="O700" s="129"/>
      <c r="P700" s="129"/>
    </row>
    <row r="701" spans="1:16" s="130" customFormat="1" ht="12.75" x14ac:dyDescent="0.2">
      <c r="A701" s="75">
        <v>693</v>
      </c>
      <c r="B701" s="234" t="str">
        <f>IF(ISBLANK('Schedule 2 - Pupil List'!A699),"",('Schedule 2 - Pupil List'!A699))</f>
        <v/>
      </c>
      <c r="C701" s="234" t="str">
        <f>IF(ISBLANK('Schedule 2 - Pupil List'!B699),"",('Schedule 2 - Pupil List'!B699))</f>
        <v/>
      </c>
      <c r="D701" s="61"/>
      <c r="E701" s="135"/>
      <c r="F701" s="136"/>
      <c r="G701" s="136"/>
      <c r="H701" s="136"/>
      <c r="I701" s="136"/>
      <c r="J701" s="136"/>
      <c r="K701" s="136"/>
      <c r="L701" s="137"/>
      <c r="M701" s="222" t="str">
        <f t="shared" si="11"/>
        <v/>
      </c>
      <c r="N701" s="207">
        <f>IF(M701&lt;&gt;"",0,IF(D701&gt;14,Cover!$E$25,D701/15*Cover!$E$25))</f>
        <v>0</v>
      </c>
      <c r="O701" s="129"/>
      <c r="P701" s="129"/>
    </row>
    <row r="702" spans="1:16" s="130" customFormat="1" ht="12.75" x14ac:dyDescent="0.2">
      <c r="A702" s="75">
        <v>694</v>
      </c>
      <c r="B702" s="234" t="str">
        <f>IF(ISBLANK('Schedule 2 - Pupil List'!A700),"",('Schedule 2 - Pupil List'!A700))</f>
        <v/>
      </c>
      <c r="C702" s="234" t="str">
        <f>IF(ISBLANK('Schedule 2 - Pupil List'!B700),"",('Schedule 2 - Pupil List'!B700))</f>
        <v/>
      </c>
      <c r="D702" s="61"/>
      <c r="E702" s="135"/>
      <c r="F702" s="136"/>
      <c r="G702" s="136"/>
      <c r="H702" s="136"/>
      <c r="I702" s="136"/>
      <c r="J702" s="136"/>
      <c r="K702" s="136"/>
      <c r="L702" s="137"/>
      <c r="M702" s="222" t="str">
        <f t="shared" si="11"/>
        <v/>
      </c>
      <c r="N702" s="207">
        <f>IF(M702&lt;&gt;"",0,IF(D702&gt;14,Cover!$E$25,D702/15*Cover!$E$25))</f>
        <v>0</v>
      </c>
      <c r="O702" s="129"/>
      <c r="P702" s="129"/>
    </row>
    <row r="703" spans="1:16" s="130" customFormat="1" ht="12.75" x14ac:dyDescent="0.2">
      <c r="A703" s="75">
        <v>695</v>
      </c>
      <c r="B703" s="234" t="str">
        <f>IF(ISBLANK('Schedule 2 - Pupil List'!A701),"",('Schedule 2 - Pupil List'!A701))</f>
        <v/>
      </c>
      <c r="C703" s="234" t="str">
        <f>IF(ISBLANK('Schedule 2 - Pupil List'!B701),"",('Schedule 2 - Pupil List'!B701))</f>
        <v/>
      </c>
      <c r="D703" s="61"/>
      <c r="E703" s="135"/>
      <c r="F703" s="136"/>
      <c r="G703" s="136"/>
      <c r="H703" s="136"/>
      <c r="I703" s="136"/>
      <c r="J703" s="136"/>
      <c r="K703" s="136"/>
      <c r="L703" s="137"/>
      <c r="M703" s="222" t="str">
        <f t="shared" si="11"/>
        <v/>
      </c>
      <c r="N703" s="207">
        <f>IF(M703&lt;&gt;"",0,IF(D703&gt;14,Cover!$E$25,D703/15*Cover!$E$25))</f>
        <v>0</v>
      </c>
      <c r="O703" s="129"/>
      <c r="P703" s="129"/>
    </row>
    <row r="704" spans="1:16" s="130" customFormat="1" ht="12.75" x14ac:dyDescent="0.2">
      <c r="A704" s="75">
        <v>696</v>
      </c>
      <c r="B704" s="234" t="str">
        <f>IF(ISBLANK('Schedule 2 - Pupil List'!A702),"",('Schedule 2 - Pupil List'!A702))</f>
        <v/>
      </c>
      <c r="C704" s="234" t="str">
        <f>IF(ISBLANK('Schedule 2 - Pupil List'!B702),"",('Schedule 2 - Pupil List'!B702))</f>
        <v/>
      </c>
      <c r="D704" s="61"/>
      <c r="E704" s="135"/>
      <c r="F704" s="136"/>
      <c r="G704" s="136"/>
      <c r="H704" s="136"/>
      <c r="I704" s="136"/>
      <c r="J704" s="136"/>
      <c r="K704" s="136"/>
      <c r="L704" s="137"/>
      <c r="M704" s="222" t="str">
        <f t="shared" si="11"/>
        <v/>
      </c>
      <c r="N704" s="207">
        <f>IF(M704&lt;&gt;"",0,IF(D704&gt;14,Cover!$E$25,D704/15*Cover!$E$25))</f>
        <v>0</v>
      </c>
      <c r="O704" s="129"/>
      <c r="P704" s="129"/>
    </row>
    <row r="705" spans="1:16" s="130" customFormat="1" ht="12.75" x14ac:dyDescent="0.2">
      <c r="A705" s="75">
        <v>697</v>
      </c>
      <c r="B705" s="234" t="str">
        <f>IF(ISBLANK('Schedule 2 - Pupil List'!A703),"",('Schedule 2 - Pupil List'!A703))</f>
        <v/>
      </c>
      <c r="C705" s="234" t="str">
        <f>IF(ISBLANK('Schedule 2 - Pupil List'!B703),"",('Schedule 2 - Pupil List'!B703))</f>
        <v/>
      </c>
      <c r="D705" s="61"/>
      <c r="E705" s="135"/>
      <c r="F705" s="136"/>
      <c r="G705" s="136"/>
      <c r="H705" s="136"/>
      <c r="I705" s="136"/>
      <c r="J705" s="136"/>
      <c r="K705" s="136"/>
      <c r="L705" s="137"/>
      <c r="M705" s="222" t="str">
        <f t="shared" ref="M705:M768" si="12">IF(COUNTIFS(B705:L705,"")=11, "", IF(B705="", "No Name ", "")&amp;IF(D705="", "No Days ", "")&amp;IF(COUNTIFS(E705:L705, "")=8, "No Courses", ""))</f>
        <v/>
      </c>
      <c r="N705" s="207">
        <f>IF(M705&lt;&gt;"",0,IF(D705&gt;14,Cover!$E$25,D705/15*Cover!$E$25))</f>
        <v>0</v>
      </c>
      <c r="O705" s="129"/>
      <c r="P705" s="129"/>
    </row>
    <row r="706" spans="1:16" s="130" customFormat="1" ht="12.75" x14ac:dyDescent="0.2">
      <c r="A706" s="75">
        <v>698</v>
      </c>
      <c r="B706" s="234" t="str">
        <f>IF(ISBLANK('Schedule 2 - Pupil List'!A704),"",('Schedule 2 - Pupil List'!A704))</f>
        <v/>
      </c>
      <c r="C706" s="234" t="str">
        <f>IF(ISBLANK('Schedule 2 - Pupil List'!B704),"",('Schedule 2 - Pupil List'!B704))</f>
        <v/>
      </c>
      <c r="D706" s="61"/>
      <c r="E706" s="135"/>
      <c r="F706" s="136"/>
      <c r="G706" s="136"/>
      <c r="H706" s="136"/>
      <c r="I706" s="136"/>
      <c r="J706" s="136"/>
      <c r="K706" s="136"/>
      <c r="L706" s="137"/>
      <c r="M706" s="222" t="str">
        <f t="shared" si="12"/>
        <v/>
      </c>
      <c r="N706" s="207">
        <f>IF(M706&lt;&gt;"",0,IF(D706&gt;14,Cover!$E$25,D706/15*Cover!$E$25))</f>
        <v>0</v>
      </c>
      <c r="O706" s="129"/>
      <c r="P706" s="129"/>
    </row>
    <row r="707" spans="1:16" s="130" customFormat="1" ht="12.75" x14ac:dyDescent="0.2">
      <c r="A707" s="75">
        <v>699</v>
      </c>
      <c r="B707" s="234" t="str">
        <f>IF(ISBLANK('Schedule 2 - Pupil List'!A705),"",('Schedule 2 - Pupil List'!A705))</f>
        <v/>
      </c>
      <c r="C707" s="234" t="str">
        <f>IF(ISBLANK('Schedule 2 - Pupil List'!B705),"",('Schedule 2 - Pupil List'!B705))</f>
        <v/>
      </c>
      <c r="D707" s="61"/>
      <c r="E707" s="135"/>
      <c r="F707" s="136"/>
      <c r="G707" s="136"/>
      <c r="H707" s="136"/>
      <c r="I707" s="136"/>
      <c r="J707" s="136"/>
      <c r="K707" s="136"/>
      <c r="L707" s="137"/>
      <c r="M707" s="222" t="str">
        <f t="shared" si="12"/>
        <v/>
      </c>
      <c r="N707" s="207">
        <f>IF(M707&lt;&gt;"",0,IF(D707&gt;14,Cover!$E$25,D707/15*Cover!$E$25))</f>
        <v>0</v>
      </c>
      <c r="O707" s="129"/>
      <c r="P707" s="129"/>
    </row>
    <row r="708" spans="1:16" s="130" customFormat="1" ht="12.75" x14ac:dyDescent="0.2">
      <c r="A708" s="75">
        <v>700</v>
      </c>
      <c r="B708" s="234" t="str">
        <f>IF(ISBLANK('Schedule 2 - Pupil List'!A706),"",('Schedule 2 - Pupil List'!A706))</f>
        <v/>
      </c>
      <c r="C708" s="234" t="str">
        <f>IF(ISBLANK('Schedule 2 - Pupil List'!B706),"",('Schedule 2 - Pupil List'!B706))</f>
        <v/>
      </c>
      <c r="D708" s="61"/>
      <c r="E708" s="135"/>
      <c r="F708" s="136"/>
      <c r="G708" s="136"/>
      <c r="H708" s="136"/>
      <c r="I708" s="136"/>
      <c r="J708" s="136"/>
      <c r="K708" s="136"/>
      <c r="L708" s="137"/>
      <c r="M708" s="222" t="str">
        <f t="shared" si="12"/>
        <v/>
      </c>
      <c r="N708" s="207">
        <f>IF(M708&lt;&gt;"",0,IF(D708&gt;14,Cover!$E$25,D708/15*Cover!$E$25))</f>
        <v>0</v>
      </c>
      <c r="O708" s="129"/>
      <c r="P708" s="129"/>
    </row>
    <row r="709" spans="1:16" s="130" customFormat="1" ht="12.75" x14ac:dyDescent="0.2">
      <c r="A709" s="75">
        <v>701</v>
      </c>
      <c r="B709" s="234" t="str">
        <f>IF(ISBLANK('Schedule 2 - Pupil List'!A707),"",('Schedule 2 - Pupil List'!A707))</f>
        <v/>
      </c>
      <c r="C709" s="234" t="str">
        <f>IF(ISBLANK('Schedule 2 - Pupil List'!B707),"",('Schedule 2 - Pupil List'!B707))</f>
        <v/>
      </c>
      <c r="D709" s="61"/>
      <c r="E709" s="135"/>
      <c r="F709" s="136"/>
      <c r="G709" s="136"/>
      <c r="H709" s="136"/>
      <c r="I709" s="136"/>
      <c r="J709" s="136"/>
      <c r="K709" s="136"/>
      <c r="L709" s="137"/>
      <c r="M709" s="222" t="str">
        <f t="shared" si="12"/>
        <v/>
      </c>
      <c r="N709" s="207">
        <f>IF(M709&lt;&gt;"",0,IF(D709&gt;14,Cover!$E$25,D709/15*Cover!$E$25))</f>
        <v>0</v>
      </c>
      <c r="O709" s="129"/>
      <c r="P709" s="129"/>
    </row>
    <row r="710" spans="1:16" s="130" customFormat="1" ht="12.75" x14ac:dyDescent="0.2">
      <c r="A710" s="75">
        <v>702</v>
      </c>
      <c r="B710" s="234" t="str">
        <f>IF(ISBLANK('Schedule 2 - Pupil List'!A708),"",('Schedule 2 - Pupil List'!A708))</f>
        <v/>
      </c>
      <c r="C710" s="234" t="str">
        <f>IF(ISBLANK('Schedule 2 - Pupil List'!B708),"",('Schedule 2 - Pupil List'!B708))</f>
        <v/>
      </c>
      <c r="D710" s="61"/>
      <c r="E710" s="135"/>
      <c r="F710" s="136"/>
      <c r="G710" s="136"/>
      <c r="H710" s="136"/>
      <c r="I710" s="136"/>
      <c r="J710" s="136"/>
      <c r="K710" s="136"/>
      <c r="L710" s="137"/>
      <c r="M710" s="222" t="str">
        <f t="shared" si="12"/>
        <v/>
      </c>
      <c r="N710" s="207">
        <f>IF(M710&lt;&gt;"",0,IF(D710&gt;14,Cover!$E$25,D710/15*Cover!$E$25))</f>
        <v>0</v>
      </c>
      <c r="O710" s="129"/>
      <c r="P710" s="129"/>
    </row>
    <row r="711" spans="1:16" s="130" customFormat="1" ht="12.75" x14ac:dyDescent="0.2">
      <c r="A711" s="75">
        <v>703</v>
      </c>
      <c r="B711" s="234" t="str">
        <f>IF(ISBLANK('Schedule 2 - Pupil List'!A709),"",('Schedule 2 - Pupil List'!A709))</f>
        <v/>
      </c>
      <c r="C711" s="234" t="str">
        <f>IF(ISBLANK('Schedule 2 - Pupil List'!B709),"",('Schedule 2 - Pupil List'!B709))</f>
        <v/>
      </c>
      <c r="D711" s="61"/>
      <c r="E711" s="135"/>
      <c r="F711" s="136"/>
      <c r="G711" s="136"/>
      <c r="H711" s="136"/>
      <c r="I711" s="136"/>
      <c r="J711" s="136"/>
      <c r="K711" s="136"/>
      <c r="L711" s="137"/>
      <c r="M711" s="222" t="str">
        <f t="shared" si="12"/>
        <v/>
      </c>
      <c r="N711" s="207">
        <f>IF(M711&lt;&gt;"",0,IF(D711&gt;14,Cover!$E$25,D711/15*Cover!$E$25))</f>
        <v>0</v>
      </c>
      <c r="O711" s="129"/>
      <c r="P711" s="129"/>
    </row>
    <row r="712" spans="1:16" s="130" customFormat="1" ht="12.75" x14ac:dyDescent="0.2">
      <c r="A712" s="75">
        <v>704</v>
      </c>
      <c r="B712" s="234" t="str">
        <f>IF(ISBLANK('Schedule 2 - Pupil List'!A710),"",('Schedule 2 - Pupil List'!A710))</f>
        <v/>
      </c>
      <c r="C712" s="234" t="str">
        <f>IF(ISBLANK('Schedule 2 - Pupil List'!B710),"",('Schedule 2 - Pupil List'!B710))</f>
        <v/>
      </c>
      <c r="D712" s="61"/>
      <c r="E712" s="135"/>
      <c r="F712" s="136"/>
      <c r="G712" s="136"/>
      <c r="H712" s="136"/>
      <c r="I712" s="136"/>
      <c r="J712" s="136"/>
      <c r="K712" s="136"/>
      <c r="L712" s="137"/>
      <c r="M712" s="222" t="str">
        <f t="shared" si="12"/>
        <v/>
      </c>
      <c r="N712" s="207">
        <f>IF(M712&lt;&gt;"",0,IF(D712&gt;14,Cover!$E$25,D712/15*Cover!$E$25))</f>
        <v>0</v>
      </c>
      <c r="O712" s="129"/>
      <c r="P712" s="129"/>
    </row>
    <row r="713" spans="1:16" s="130" customFormat="1" ht="12.75" x14ac:dyDescent="0.2">
      <c r="A713" s="75">
        <v>705</v>
      </c>
      <c r="B713" s="234" t="str">
        <f>IF(ISBLANK('Schedule 2 - Pupil List'!A711),"",('Schedule 2 - Pupil List'!A711))</f>
        <v/>
      </c>
      <c r="C713" s="234" t="str">
        <f>IF(ISBLANK('Schedule 2 - Pupil List'!B711),"",('Schedule 2 - Pupil List'!B711))</f>
        <v/>
      </c>
      <c r="D713" s="61"/>
      <c r="E713" s="135"/>
      <c r="F713" s="136"/>
      <c r="G713" s="136"/>
      <c r="H713" s="136"/>
      <c r="I713" s="136"/>
      <c r="J713" s="136"/>
      <c r="K713" s="136"/>
      <c r="L713" s="137"/>
      <c r="M713" s="222" t="str">
        <f t="shared" si="12"/>
        <v/>
      </c>
      <c r="N713" s="207">
        <f>IF(M713&lt;&gt;"",0,IF(D713&gt;14,Cover!$E$25,D713/15*Cover!$E$25))</f>
        <v>0</v>
      </c>
      <c r="O713" s="129"/>
      <c r="P713" s="129"/>
    </row>
    <row r="714" spans="1:16" s="130" customFormat="1" ht="12.75" x14ac:dyDescent="0.2">
      <c r="A714" s="75">
        <v>706</v>
      </c>
      <c r="B714" s="234" t="str">
        <f>IF(ISBLANK('Schedule 2 - Pupil List'!A712),"",('Schedule 2 - Pupil List'!A712))</f>
        <v/>
      </c>
      <c r="C714" s="234" t="str">
        <f>IF(ISBLANK('Schedule 2 - Pupil List'!B712),"",('Schedule 2 - Pupil List'!B712))</f>
        <v/>
      </c>
      <c r="D714" s="61"/>
      <c r="E714" s="135"/>
      <c r="F714" s="136"/>
      <c r="G714" s="136"/>
      <c r="H714" s="136"/>
      <c r="I714" s="136"/>
      <c r="J714" s="136"/>
      <c r="K714" s="136"/>
      <c r="L714" s="137"/>
      <c r="M714" s="222" t="str">
        <f t="shared" si="12"/>
        <v/>
      </c>
      <c r="N714" s="207">
        <f>IF(M714&lt;&gt;"",0,IF(D714&gt;14,Cover!$E$25,D714/15*Cover!$E$25))</f>
        <v>0</v>
      </c>
      <c r="O714" s="129"/>
      <c r="P714" s="129"/>
    </row>
    <row r="715" spans="1:16" s="130" customFormat="1" ht="12.75" x14ac:dyDescent="0.2">
      <c r="A715" s="75">
        <v>707</v>
      </c>
      <c r="B715" s="234" t="str">
        <f>IF(ISBLANK('Schedule 2 - Pupil List'!A713),"",('Schedule 2 - Pupil List'!A713))</f>
        <v/>
      </c>
      <c r="C715" s="234" t="str">
        <f>IF(ISBLANK('Schedule 2 - Pupil List'!B713),"",('Schedule 2 - Pupil List'!B713))</f>
        <v/>
      </c>
      <c r="D715" s="61"/>
      <c r="E715" s="135"/>
      <c r="F715" s="136"/>
      <c r="G715" s="136"/>
      <c r="H715" s="136"/>
      <c r="I715" s="136"/>
      <c r="J715" s="136"/>
      <c r="K715" s="136"/>
      <c r="L715" s="137"/>
      <c r="M715" s="222" t="str">
        <f t="shared" si="12"/>
        <v/>
      </c>
      <c r="N715" s="207">
        <f>IF(M715&lt;&gt;"",0,IF(D715&gt;14,Cover!$E$25,D715/15*Cover!$E$25))</f>
        <v>0</v>
      </c>
      <c r="O715" s="129"/>
      <c r="P715" s="129"/>
    </row>
    <row r="716" spans="1:16" s="130" customFormat="1" ht="12.75" x14ac:dyDescent="0.2">
      <c r="A716" s="75">
        <v>708</v>
      </c>
      <c r="B716" s="234" t="str">
        <f>IF(ISBLANK('Schedule 2 - Pupil List'!A714),"",('Schedule 2 - Pupil List'!A714))</f>
        <v/>
      </c>
      <c r="C716" s="234" t="str">
        <f>IF(ISBLANK('Schedule 2 - Pupil List'!B714),"",('Schedule 2 - Pupil List'!B714))</f>
        <v/>
      </c>
      <c r="D716" s="61"/>
      <c r="E716" s="135"/>
      <c r="F716" s="136"/>
      <c r="G716" s="136"/>
      <c r="H716" s="136"/>
      <c r="I716" s="136"/>
      <c r="J716" s="136"/>
      <c r="K716" s="136"/>
      <c r="L716" s="137"/>
      <c r="M716" s="222" t="str">
        <f t="shared" si="12"/>
        <v/>
      </c>
      <c r="N716" s="207">
        <f>IF(M716&lt;&gt;"",0,IF(D716&gt;14,Cover!$E$25,D716/15*Cover!$E$25))</f>
        <v>0</v>
      </c>
      <c r="O716" s="129"/>
      <c r="P716" s="129"/>
    </row>
    <row r="717" spans="1:16" s="130" customFormat="1" ht="12.75" x14ac:dyDescent="0.2">
      <c r="A717" s="75">
        <v>709</v>
      </c>
      <c r="B717" s="234" t="str">
        <f>IF(ISBLANK('Schedule 2 - Pupil List'!A715),"",('Schedule 2 - Pupil List'!A715))</f>
        <v/>
      </c>
      <c r="C717" s="234" t="str">
        <f>IF(ISBLANK('Schedule 2 - Pupil List'!B715),"",('Schedule 2 - Pupil List'!B715))</f>
        <v/>
      </c>
      <c r="D717" s="61"/>
      <c r="E717" s="135"/>
      <c r="F717" s="136"/>
      <c r="G717" s="136"/>
      <c r="H717" s="136"/>
      <c r="I717" s="136"/>
      <c r="J717" s="136"/>
      <c r="K717" s="136"/>
      <c r="L717" s="137"/>
      <c r="M717" s="222" t="str">
        <f t="shared" si="12"/>
        <v/>
      </c>
      <c r="N717" s="207">
        <f>IF(M717&lt;&gt;"",0,IF(D717&gt;14,Cover!$E$25,D717/15*Cover!$E$25))</f>
        <v>0</v>
      </c>
      <c r="O717" s="129"/>
      <c r="P717" s="129"/>
    </row>
    <row r="718" spans="1:16" s="130" customFormat="1" ht="12.75" x14ac:dyDescent="0.2">
      <c r="A718" s="75">
        <v>710</v>
      </c>
      <c r="B718" s="234" t="str">
        <f>IF(ISBLANK('Schedule 2 - Pupil List'!A716),"",('Schedule 2 - Pupil List'!A716))</f>
        <v/>
      </c>
      <c r="C718" s="234" t="str">
        <f>IF(ISBLANK('Schedule 2 - Pupil List'!B716),"",('Schedule 2 - Pupil List'!B716))</f>
        <v/>
      </c>
      <c r="D718" s="61"/>
      <c r="E718" s="135"/>
      <c r="F718" s="136"/>
      <c r="G718" s="136"/>
      <c r="H718" s="136"/>
      <c r="I718" s="136"/>
      <c r="J718" s="136"/>
      <c r="K718" s="136"/>
      <c r="L718" s="137"/>
      <c r="M718" s="222" t="str">
        <f t="shared" si="12"/>
        <v/>
      </c>
      <c r="N718" s="207">
        <f>IF(M718&lt;&gt;"",0,IF(D718&gt;14,Cover!$E$25,D718/15*Cover!$E$25))</f>
        <v>0</v>
      </c>
      <c r="O718" s="129"/>
      <c r="P718" s="129"/>
    </row>
    <row r="719" spans="1:16" s="130" customFormat="1" ht="12.75" x14ac:dyDescent="0.2">
      <c r="A719" s="75">
        <v>711</v>
      </c>
      <c r="B719" s="234" t="str">
        <f>IF(ISBLANK('Schedule 2 - Pupil List'!A717),"",('Schedule 2 - Pupil List'!A717))</f>
        <v/>
      </c>
      <c r="C719" s="234" t="str">
        <f>IF(ISBLANK('Schedule 2 - Pupil List'!B717),"",('Schedule 2 - Pupil List'!B717))</f>
        <v/>
      </c>
      <c r="D719" s="61"/>
      <c r="E719" s="135"/>
      <c r="F719" s="136"/>
      <c r="G719" s="136"/>
      <c r="H719" s="136"/>
      <c r="I719" s="136"/>
      <c r="J719" s="136"/>
      <c r="K719" s="136"/>
      <c r="L719" s="137"/>
      <c r="M719" s="222" t="str">
        <f t="shared" si="12"/>
        <v/>
      </c>
      <c r="N719" s="207">
        <f>IF(M719&lt;&gt;"",0,IF(D719&gt;14,Cover!$E$25,D719/15*Cover!$E$25))</f>
        <v>0</v>
      </c>
      <c r="O719" s="129"/>
      <c r="P719" s="129"/>
    </row>
    <row r="720" spans="1:16" s="130" customFormat="1" ht="12.75" x14ac:dyDescent="0.2">
      <c r="A720" s="75">
        <v>712</v>
      </c>
      <c r="B720" s="234" t="str">
        <f>IF(ISBLANK('Schedule 2 - Pupil List'!A718),"",('Schedule 2 - Pupil List'!A718))</f>
        <v/>
      </c>
      <c r="C720" s="234" t="str">
        <f>IF(ISBLANK('Schedule 2 - Pupil List'!B718),"",('Schedule 2 - Pupil List'!B718))</f>
        <v/>
      </c>
      <c r="D720" s="61"/>
      <c r="E720" s="135"/>
      <c r="F720" s="136"/>
      <c r="G720" s="136"/>
      <c r="H720" s="136"/>
      <c r="I720" s="136"/>
      <c r="J720" s="136"/>
      <c r="K720" s="136"/>
      <c r="L720" s="137"/>
      <c r="M720" s="222" t="str">
        <f t="shared" si="12"/>
        <v/>
      </c>
      <c r="N720" s="207">
        <f>IF(M720&lt;&gt;"",0,IF(D720&gt;14,Cover!$E$25,D720/15*Cover!$E$25))</f>
        <v>0</v>
      </c>
      <c r="O720" s="129"/>
      <c r="P720" s="129"/>
    </row>
    <row r="721" spans="1:16" s="130" customFormat="1" ht="12.75" x14ac:dyDescent="0.2">
      <c r="A721" s="75">
        <v>713</v>
      </c>
      <c r="B721" s="234" t="str">
        <f>IF(ISBLANK('Schedule 2 - Pupil List'!A719),"",('Schedule 2 - Pupil List'!A719))</f>
        <v/>
      </c>
      <c r="C721" s="234" t="str">
        <f>IF(ISBLANK('Schedule 2 - Pupil List'!B719),"",('Schedule 2 - Pupil List'!B719))</f>
        <v/>
      </c>
      <c r="D721" s="61"/>
      <c r="E721" s="135"/>
      <c r="F721" s="136"/>
      <c r="G721" s="136"/>
      <c r="H721" s="136"/>
      <c r="I721" s="136"/>
      <c r="J721" s="136"/>
      <c r="K721" s="136"/>
      <c r="L721" s="137"/>
      <c r="M721" s="222" t="str">
        <f t="shared" si="12"/>
        <v/>
      </c>
      <c r="N721" s="207">
        <f>IF(M721&lt;&gt;"",0,IF(D721&gt;14,Cover!$E$25,D721/15*Cover!$E$25))</f>
        <v>0</v>
      </c>
      <c r="O721" s="129"/>
      <c r="P721" s="129"/>
    </row>
    <row r="722" spans="1:16" s="130" customFormat="1" ht="12.75" x14ac:dyDescent="0.2">
      <c r="A722" s="75">
        <v>714</v>
      </c>
      <c r="B722" s="234" t="str">
        <f>IF(ISBLANK('Schedule 2 - Pupil List'!A720),"",('Schedule 2 - Pupil List'!A720))</f>
        <v/>
      </c>
      <c r="C722" s="234" t="str">
        <f>IF(ISBLANK('Schedule 2 - Pupil List'!B720),"",('Schedule 2 - Pupil List'!B720))</f>
        <v/>
      </c>
      <c r="D722" s="61"/>
      <c r="E722" s="135"/>
      <c r="F722" s="136"/>
      <c r="G722" s="136"/>
      <c r="H722" s="136"/>
      <c r="I722" s="136"/>
      <c r="J722" s="136"/>
      <c r="K722" s="136"/>
      <c r="L722" s="137"/>
      <c r="M722" s="222" t="str">
        <f t="shared" si="12"/>
        <v/>
      </c>
      <c r="N722" s="207">
        <f>IF(M722&lt;&gt;"",0,IF(D722&gt;14,Cover!$E$25,D722/15*Cover!$E$25))</f>
        <v>0</v>
      </c>
      <c r="O722" s="129"/>
      <c r="P722" s="129"/>
    </row>
    <row r="723" spans="1:16" s="130" customFormat="1" ht="12.75" x14ac:dyDescent="0.2">
      <c r="A723" s="75">
        <v>715</v>
      </c>
      <c r="B723" s="234" t="str">
        <f>IF(ISBLANK('Schedule 2 - Pupil List'!A721),"",('Schedule 2 - Pupil List'!A721))</f>
        <v/>
      </c>
      <c r="C723" s="234" t="str">
        <f>IF(ISBLANK('Schedule 2 - Pupil List'!B721),"",('Schedule 2 - Pupil List'!B721))</f>
        <v/>
      </c>
      <c r="D723" s="61"/>
      <c r="E723" s="135"/>
      <c r="F723" s="136"/>
      <c r="G723" s="136"/>
      <c r="H723" s="136"/>
      <c r="I723" s="136"/>
      <c r="J723" s="136"/>
      <c r="K723" s="136"/>
      <c r="L723" s="137"/>
      <c r="M723" s="222" t="str">
        <f t="shared" si="12"/>
        <v/>
      </c>
      <c r="N723" s="207">
        <f>IF(M723&lt;&gt;"",0,IF(D723&gt;14,Cover!$E$25,D723/15*Cover!$E$25))</f>
        <v>0</v>
      </c>
      <c r="O723" s="129"/>
      <c r="P723" s="129"/>
    </row>
    <row r="724" spans="1:16" s="130" customFormat="1" ht="12.75" x14ac:dyDescent="0.2">
      <c r="A724" s="75">
        <v>716</v>
      </c>
      <c r="B724" s="234" t="str">
        <f>IF(ISBLANK('Schedule 2 - Pupil List'!A722),"",('Schedule 2 - Pupil List'!A722))</f>
        <v/>
      </c>
      <c r="C724" s="234" t="str">
        <f>IF(ISBLANK('Schedule 2 - Pupil List'!B722),"",('Schedule 2 - Pupil List'!B722))</f>
        <v/>
      </c>
      <c r="D724" s="61"/>
      <c r="E724" s="135"/>
      <c r="F724" s="136"/>
      <c r="G724" s="136"/>
      <c r="H724" s="136"/>
      <c r="I724" s="136"/>
      <c r="J724" s="136"/>
      <c r="K724" s="136"/>
      <c r="L724" s="137"/>
      <c r="M724" s="222" t="str">
        <f t="shared" si="12"/>
        <v/>
      </c>
      <c r="N724" s="207">
        <f>IF(M724&lt;&gt;"",0,IF(D724&gt;14,Cover!$E$25,D724/15*Cover!$E$25))</f>
        <v>0</v>
      </c>
      <c r="O724" s="129"/>
      <c r="P724" s="129"/>
    </row>
    <row r="725" spans="1:16" s="130" customFormat="1" ht="12.75" x14ac:dyDescent="0.2">
      <c r="A725" s="75">
        <v>717</v>
      </c>
      <c r="B725" s="234" t="str">
        <f>IF(ISBLANK('Schedule 2 - Pupil List'!A723),"",('Schedule 2 - Pupil List'!A723))</f>
        <v/>
      </c>
      <c r="C725" s="234" t="str">
        <f>IF(ISBLANK('Schedule 2 - Pupil List'!B723),"",('Schedule 2 - Pupil List'!B723))</f>
        <v/>
      </c>
      <c r="D725" s="61"/>
      <c r="E725" s="135"/>
      <c r="F725" s="136"/>
      <c r="G725" s="136"/>
      <c r="H725" s="136"/>
      <c r="I725" s="136"/>
      <c r="J725" s="136"/>
      <c r="K725" s="136"/>
      <c r="L725" s="137"/>
      <c r="M725" s="222" t="str">
        <f t="shared" si="12"/>
        <v/>
      </c>
      <c r="N725" s="207">
        <f>IF(M725&lt;&gt;"",0,IF(D725&gt;14,Cover!$E$25,D725/15*Cover!$E$25))</f>
        <v>0</v>
      </c>
      <c r="O725" s="129"/>
      <c r="P725" s="129"/>
    </row>
    <row r="726" spans="1:16" s="130" customFormat="1" ht="12.75" x14ac:dyDescent="0.2">
      <c r="A726" s="75">
        <v>718</v>
      </c>
      <c r="B726" s="234" t="str">
        <f>IF(ISBLANK('Schedule 2 - Pupil List'!A724),"",('Schedule 2 - Pupil List'!A724))</f>
        <v/>
      </c>
      <c r="C726" s="234" t="str">
        <f>IF(ISBLANK('Schedule 2 - Pupil List'!B724),"",('Schedule 2 - Pupil List'!B724))</f>
        <v/>
      </c>
      <c r="D726" s="61"/>
      <c r="E726" s="135"/>
      <c r="F726" s="136"/>
      <c r="G726" s="136"/>
      <c r="H726" s="136"/>
      <c r="I726" s="136"/>
      <c r="J726" s="136"/>
      <c r="K726" s="136"/>
      <c r="L726" s="137"/>
      <c r="M726" s="222" t="str">
        <f t="shared" si="12"/>
        <v/>
      </c>
      <c r="N726" s="207">
        <f>IF(M726&lt;&gt;"",0,IF(D726&gt;14,Cover!$E$25,D726/15*Cover!$E$25))</f>
        <v>0</v>
      </c>
      <c r="O726" s="129"/>
      <c r="P726" s="129"/>
    </row>
    <row r="727" spans="1:16" s="130" customFormat="1" ht="12.75" x14ac:dyDescent="0.2">
      <c r="A727" s="75">
        <v>719</v>
      </c>
      <c r="B727" s="234" t="str">
        <f>IF(ISBLANK('Schedule 2 - Pupil List'!A725),"",('Schedule 2 - Pupil List'!A725))</f>
        <v/>
      </c>
      <c r="C727" s="234" t="str">
        <f>IF(ISBLANK('Schedule 2 - Pupil List'!B725),"",('Schedule 2 - Pupil List'!B725))</f>
        <v/>
      </c>
      <c r="D727" s="61"/>
      <c r="E727" s="135"/>
      <c r="F727" s="136"/>
      <c r="G727" s="136"/>
      <c r="H727" s="136"/>
      <c r="I727" s="136"/>
      <c r="J727" s="136"/>
      <c r="K727" s="136"/>
      <c r="L727" s="137"/>
      <c r="M727" s="222" t="str">
        <f t="shared" si="12"/>
        <v/>
      </c>
      <c r="N727" s="207">
        <f>IF(M727&lt;&gt;"",0,IF(D727&gt;14,Cover!$E$25,D727/15*Cover!$E$25))</f>
        <v>0</v>
      </c>
      <c r="O727" s="129"/>
      <c r="P727" s="129"/>
    </row>
    <row r="728" spans="1:16" s="130" customFormat="1" ht="12.75" x14ac:dyDescent="0.2">
      <c r="A728" s="75">
        <v>720</v>
      </c>
      <c r="B728" s="234" t="str">
        <f>IF(ISBLANK('Schedule 2 - Pupil List'!A726),"",('Schedule 2 - Pupil List'!A726))</f>
        <v/>
      </c>
      <c r="C728" s="234" t="str">
        <f>IF(ISBLANK('Schedule 2 - Pupil List'!B726),"",('Schedule 2 - Pupil List'!B726))</f>
        <v/>
      </c>
      <c r="D728" s="61"/>
      <c r="E728" s="135"/>
      <c r="F728" s="136"/>
      <c r="G728" s="136"/>
      <c r="H728" s="136"/>
      <c r="I728" s="136"/>
      <c r="J728" s="136"/>
      <c r="K728" s="136"/>
      <c r="L728" s="137"/>
      <c r="M728" s="222" t="str">
        <f t="shared" si="12"/>
        <v/>
      </c>
      <c r="N728" s="207">
        <f>IF(M728&lt;&gt;"",0,IF(D728&gt;14,Cover!$E$25,D728/15*Cover!$E$25))</f>
        <v>0</v>
      </c>
      <c r="O728" s="129"/>
      <c r="P728" s="129"/>
    </row>
    <row r="729" spans="1:16" s="130" customFormat="1" ht="12.75" x14ac:dyDescent="0.2">
      <c r="A729" s="75">
        <v>721</v>
      </c>
      <c r="B729" s="234" t="str">
        <f>IF(ISBLANK('Schedule 2 - Pupil List'!A727),"",('Schedule 2 - Pupil List'!A727))</f>
        <v/>
      </c>
      <c r="C729" s="234" t="str">
        <f>IF(ISBLANK('Schedule 2 - Pupil List'!B727),"",('Schedule 2 - Pupil List'!B727))</f>
        <v/>
      </c>
      <c r="D729" s="61"/>
      <c r="E729" s="135"/>
      <c r="F729" s="136"/>
      <c r="G729" s="136"/>
      <c r="H729" s="136"/>
      <c r="I729" s="136"/>
      <c r="J729" s="136"/>
      <c r="K729" s="136"/>
      <c r="L729" s="137"/>
      <c r="M729" s="222" t="str">
        <f t="shared" si="12"/>
        <v/>
      </c>
      <c r="N729" s="207">
        <f>IF(M729&lt;&gt;"",0,IF(D729&gt;14,Cover!$E$25,D729/15*Cover!$E$25))</f>
        <v>0</v>
      </c>
      <c r="O729" s="129"/>
      <c r="P729" s="129"/>
    </row>
    <row r="730" spans="1:16" s="130" customFormat="1" ht="12.75" x14ac:dyDescent="0.2">
      <c r="A730" s="75">
        <v>722</v>
      </c>
      <c r="B730" s="234" t="str">
        <f>IF(ISBLANK('Schedule 2 - Pupil List'!A728),"",('Schedule 2 - Pupil List'!A728))</f>
        <v/>
      </c>
      <c r="C730" s="234" t="str">
        <f>IF(ISBLANK('Schedule 2 - Pupil List'!B728),"",('Schedule 2 - Pupil List'!B728))</f>
        <v/>
      </c>
      <c r="D730" s="61"/>
      <c r="E730" s="135"/>
      <c r="F730" s="136"/>
      <c r="G730" s="136"/>
      <c r="H730" s="136"/>
      <c r="I730" s="136"/>
      <c r="J730" s="136"/>
      <c r="K730" s="136"/>
      <c r="L730" s="137"/>
      <c r="M730" s="222" t="str">
        <f t="shared" si="12"/>
        <v/>
      </c>
      <c r="N730" s="207">
        <f>IF(M730&lt;&gt;"",0,IF(D730&gt;14,Cover!$E$25,D730/15*Cover!$E$25))</f>
        <v>0</v>
      </c>
      <c r="O730" s="129"/>
      <c r="P730" s="129"/>
    </row>
    <row r="731" spans="1:16" s="130" customFormat="1" ht="12.75" x14ac:dyDescent="0.2">
      <c r="A731" s="75">
        <v>723</v>
      </c>
      <c r="B731" s="234" t="str">
        <f>IF(ISBLANK('Schedule 2 - Pupil List'!A729),"",('Schedule 2 - Pupil List'!A729))</f>
        <v/>
      </c>
      <c r="C731" s="234" t="str">
        <f>IF(ISBLANK('Schedule 2 - Pupil List'!B729),"",('Schedule 2 - Pupil List'!B729))</f>
        <v/>
      </c>
      <c r="D731" s="61"/>
      <c r="E731" s="135"/>
      <c r="F731" s="136"/>
      <c r="G731" s="136"/>
      <c r="H731" s="136"/>
      <c r="I731" s="136"/>
      <c r="J731" s="136"/>
      <c r="K731" s="136"/>
      <c r="L731" s="137"/>
      <c r="M731" s="222" t="str">
        <f t="shared" si="12"/>
        <v/>
      </c>
      <c r="N731" s="207">
        <f>IF(M731&lt;&gt;"",0,IF(D731&gt;14,Cover!$E$25,D731/15*Cover!$E$25))</f>
        <v>0</v>
      </c>
      <c r="O731" s="129"/>
      <c r="P731" s="129"/>
    </row>
    <row r="732" spans="1:16" s="130" customFormat="1" ht="12.75" x14ac:dyDescent="0.2">
      <c r="A732" s="75">
        <v>724</v>
      </c>
      <c r="B732" s="234" t="str">
        <f>IF(ISBLANK('Schedule 2 - Pupil List'!A730),"",('Schedule 2 - Pupil List'!A730))</f>
        <v/>
      </c>
      <c r="C732" s="234" t="str">
        <f>IF(ISBLANK('Schedule 2 - Pupil List'!B730),"",('Schedule 2 - Pupil List'!B730))</f>
        <v/>
      </c>
      <c r="D732" s="61"/>
      <c r="E732" s="135"/>
      <c r="F732" s="136"/>
      <c r="G732" s="136"/>
      <c r="H732" s="136"/>
      <c r="I732" s="136"/>
      <c r="J732" s="136"/>
      <c r="K732" s="136"/>
      <c r="L732" s="137"/>
      <c r="M732" s="222" t="str">
        <f t="shared" si="12"/>
        <v/>
      </c>
      <c r="N732" s="207">
        <f>IF(M732&lt;&gt;"",0,IF(D732&gt;14,Cover!$E$25,D732/15*Cover!$E$25))</f>
        <v>0</v>
      </c>
      <c r="O732" s="129"/>
      <c r="P732" s="129"/>
    </row>
    <row r="733" spans="1:16" s="130" customFormat="1" ht="12.75" x14ac:dyDescent="0.2">
      <c r="A733" s="75">
        <v>725</v>
      </c>
      <c r="B733" s="234" t="str">
        <f>IF(ISBLANK('Schedule 2 - Pupil List'!A731),"",('Schedule 2 - Pupil List'!A731))</f>
        <v/>
      </c>
      <c r="C733" s="234" t="str">
        <f>IF(ISBLANK('Schedule 2 - Pupil List'!B731),"",('Schedule 2 - Pupil List'!B731))</f>
        <v/>
      </c>
      <c r="D733" s="61"/>
      <c r="E733" s="135"/>
      <c r="F733" s="136"/>
      <c r="G733" s="136"/>
      <c r="H733" s="136"/>
      <c r="I733" s="136"/>
      <c r="J733" s="136"/>
      <c r="K733" s="136"/>
      <c r="L733" s="137"/>
      <c r="M733" s="222" t="str">
        <f t="shared" si="12"/>
        <v/>
      </c>
      <c r="N733" s="207">
        <f>IF(M733&lt;&gt;"",0,IF(D733&gt;14,Cover!$E$25,D733/15*Cover!$E$25))</f>
        <v>0</v>
      </c>
      <c r="O733" s="129"/>
      <c r="P733" s="129"/>
    </row>
    <row r="734" spans="1:16" s="130" customFormat="1" ht="12.75" x14ac:dyDescent="0.2">
      <c r="A734" s="75">
        <v>726</v>
      </c>
      <c r="B734" s="234" t="str">
        <f>IF(ISBLANK('Schedule 2 - Pupil List'!A732),"",('Schedule 2 - Pupil List'!A732))</f>
        <v/>
      </c>
      <c r="C734" s="234" t="str">
        <f>IF(ISBLANK('Schedule 2 - Pupil List'!B732),"",('Schedule 2 - Pupil List'!B732))</f>
        <v/>
      </c>
      <c r="D734" s="61"/>
      <c r="E734" s="135"/>
      <c r="F734" s="136"/>
      <c r="G734" s="136"/>
      <c r="H734" s="136"/>
      <c r="I734" s="136"/>
      <c r="J734" s="136"/>
      <c r="K734" s="136"/>
      <c r="L734" s="137"/>
      <c r="M734" s="222" t="str">
        <f t="shared" si="12"/>
        <v/>
      </c>
      <c r="N734" s="207">
        <f>IF(M734&lt;&gt;"",0,IF(D734&gt;14,Cover!$E$25,D734/15*Cover!$E$25))</f>
        <v>0</v>
      </c>
      <c r="O734" s="129"/>
      <c r="P734" s="129"/>
    </row>
    <row r="735" spans="1:16" s="130" customFormat="1" ht="12.75" x14ac:dyDescent="0.2">
      <c r="A735" s="75">
        <v>727</v>
      </c>
      <c r="B735" s="234" t="str">
        <f>IF(ISBLANK('Schedule 2 - Pupil List'!A733),"",('Schedule 2 - Pupil List'!A733))</f>
        <v/>
      </c>
      <c r="C735" s="234" t="str">
        <f>IF(ISBLANK('Schedule 2 - Pupil List'!B733),"",('Schedule 2 - Pupil List'!B733))</f>
        <v/>
      </c>
      <c r="D735" s="61"/>
      <c r="E735" s="135"/>
      <c r="F735" s="136"/>
      <c r="G735" s="136"/>
      <c r="H735" s="136"/>
      <c r="I735" s="136"/>
      <c r="J735" s="136"/>
      <c r="K735" s="136"/>
      <c r="L735" s="137"/>
      <c r="M735" s="222" t="str">
        <f t="shared" si="12"/>
        <v/>
      </c>
      <c r="N735" s="207">
        <f>IF(M735&lt;&gt;"",0,IF(D735&gt;14,Cover!$E$25,D735/15*Cover!$E$25))</f>
        <v>0</v>
      </c>
      <c r="O735" s="129"/>
      <c r="P735" s="129"/>
    </row>
    <row r="736" spans="1:16" s="130" customFormat="1" ht="12.75" x14ac:dyDescent="0.2">
      <c r="A736" s="75">
        <v>728</v>
      </c>
      <c r="B736" s="234" t="str">
        <f>IF(ISBLANK('Schedule 2 - Pupil List'!A734),"",('Schedule 2 - Pupil List'!A734))</f>
        <v/>
      </c>
      <c r="C736" s="234" t="str">
        <f>IF(ISBLANK('Schedule 2 - Pupil List'!B734),"",('Schedule 2 - Pupil List'!B734))</f>
        <v/>
      </c>
      <c r="D736" s="61"/>
      <c r="E736" s="135"/>
      <c r="F736" s="136"/>
      <c r="G736" s="136"/>
      <c r="H736" s="136"/>
      <c r="I736" s="136"/>
      <c r="J736" s="136"/>
      <c r="K736" s="136"/>
      <c r="L736" s="137"/>
      <c r="M736" s="222" t="str">
        <f t="shared" si="12"/>
        <v/>
      </c>
      <c r="N736" s="207">
        <f>IF(M736&lt;&gt;"",0,IF(D736&gt;14,Cover!$E$25,D736/15*Cover!$E$25))</f>
        <v>0</v>
      </c>
      <c r="O736" s="129"/>
      <c r="P736" s="129"/>
    </row>
    <row r="737" spans="1:16" s="130" customFormat="1" ht="12.75" x14ac:dyDescent="0.2">
      <c r="A737" s="75">
        <v>729</v>
      </c>
      <c r="B737" s="234" t="str">
        <f>IF(ISBLANK('Schedule 2 - Pupil List'!A735),"",('Schedule 2 - Pupil List'!A735))</f>
        <v/>
      </c>
      <c r="C737" s="234" t="str">
        <f>IF(ISBLANK('Schedule 2 - Pupil List'!B735),"",('Schedule 2 - Pupil List'!B735))</f>
        <v/>
      </c>
      <c r="D737" s="61"/>
      <c r="E737" s="135"/>
      <c r="F737" s="136"/>
      <c r="G737" s="136"/>
      <c r="H737" s="136"/>
      <c r="I737" s="136"/>
      <c r="J737" s="136"/>
      <c r="K737" s="136"/>
      <c r="L737" s="137"/>
      <c r="M737" s="222" t="str">
        <f t="shared" si="12"/>
        <v/>
      </c>
      <c r="N737" s="207">
        <f>IF(M737&lt;&gt;"",0,IF(D737&gt;14,Cover!$E$25,D737/15*Cover!$E$25))</f>
        <v>0</v>
      </c>
      <c r="O737" s="129"/>
      <c r="P737" s="129"/>
    </row>
    <row r="738" spans="1:16" s="130" customFormat="1" ht="12.75" x14ac:dyDescent="0.2">
      <c r="A738" s="75">
        <v>730</v>
      </c>
      <c r="B738" s="234" t="str">
        <f>IF(ISBLANK('Schedule 2 - Pupil List'!A736),"",('Schedule 2 - Pupil List'!A736))</f>
        <v/>
      </c>
      <c r="C738" s="234" t="str">
        <f>IF(ISBLANK('Schedule 2 - Pupil List'!B736),"",('Schedule 2 - Pupil List'!B736))</f>
        <v/>
      </c>
      <c r="D738" s="61"/>
      <c r="E738" s="135"/>
      <c r="F738" s="136"/>
      <c r="G738" s="136"/>
      <c r="H738" s="136"/>
      <c r="I738" s="136"/>
      <c r="J738" s="136"/>
      <c r="K738" s="136"/>
      <c r="L738" s="137"/>
      <c r="M738" s="222" t="str">
        <f t="shared" si="12"/>
        <v/>
      </c>
      <c r="N738" s="207">
        <f>IF(M738&lt;&gt;"",0,IF(D738&gt;14,Cover!$E$25,D738/15*Cover!$E$25))</f>
        <v>0</v>
      </c>
      <c r="O738" s="129"/>
      <c r="P738" s="129"/>
    </row>
    <row r="739" spans="1:16" s="130" customFormat="1" ht="12.75" x14ac:dyDescent="0.2">
      <c r="A739" s="75">
        <v>731</v>
      </c>
      <c r="B739" s="234" t="str">
        <f>IF(ISBLANK('Schedule 2 - Pupil List'!A737),"",('Schedule 2 - Pupil List'!A737))</f>
        <v/>
      </c>
      <c r="C739" s="234" t="str">
        <f>IF(ISBLANK('Schedule 2 - Pupil List'!B737),"",('Schedule 2 - Pupil List'!B737))</f>
        <v/>
      </c>
      <c r="D739" s="61"/>
      <c r="E739" s="135"/>
      <c r="F739" s="136"/>
      <c r="G739" s="136"/>
      <c r="H739" s="136"/>
      <c r="I739" s="136"/>
      <c r="J739" s="136"/>
      <c r="K739" s="136"/>
      <c r="L739" s="137"/>
      <c r="M739" s="222" t="str">
        <f t="shared" si="12"/>
        <v/>
      </c>
      <c r="N739" s="207">
        <f>IF(M739&lt;&gt;"",0,IF(D739&gt;14,Cover!$E$25,D739/15*Cover!$E$25))</f>
        <v>0</v>
      </c>
      <c r="O739" s="129"/>
      <c r="P739" s="129"/>
    </row>
    <row r="740" spans="1:16" s="130" customFormat="1" ht="12.75" x14ac:dyDescent="0.2">
      <c r="A740" s="75">
        <v>732</v>
      </c>
      <c r="B740" s="234" t="str">
        <f>IF(ISBLANK('Schedule 2 - Pupil List'!A738),"",('Schedule 2 - Pupil List'!A738))</f>
        <v/>
      </c>
      <c r="C740" s="234" t="str">
        <f>IF(ISBLANK('Schedule 2 - Pupil List'!B738),"",('Schedule 2 - Pupil List'!B738))</f>
        <v/>
      </c>
      <c r="D740" s="61"/>
      <c r="E740" s="135"/>
      <c r="F740" s="136"/>
      <c r="G740" s="136"/>
      <c r="H740" s="136"/>
      <c r="I740" s="136"/>
      <c r="J740" s="136"/>
      <c r="K740" s="136"/>
      <c r="L740" s="137"/>
      <c r="M740" s="222" t="str">
        <f t="shared" si="12"/>
        <v/>
      </c>
      <c r="N740" s="207">
        <f>IF(M740&lt;&gt;"",0,IF(D740&gt;14,Cover!$E$25,D740/15*Cover!$E$25))</f>
        <v>0</v>
      </c>
      <c r="O740" s="129"/>
      <c r="P740" s="129"/>
    </row>
    <row r="741" spans="1:16" s="130" customFormat="1" ht="12.75" x14ac:dyDescent="0.2">
      <c r="A741" s="75">
        <v>733</v>
      </c>
      <c r="B741" s="234" t="str">
        <f>IF(ISBLANK('Schedule 2 - Pupil List'!A739),"",('Schedule 2 - Pupil List'!A739))</f>
        <v/>
      </c>
      <c r="C741" s="234" t="str">
        <f>IF(ISBLANK('Schedule 2 - Pupil List'!B739),"",('Schedule 2 - Pupil List'!B739))</f>
        <v/>
      </c>
      <c r="D741" s="61"/>
      <c r="E741" s="135"/>
      <c r="F741" s="136"/>
      <c r="G741" s="136"/>
      <c r="H741" s="136"/>
      <c r="I741" s="136"/>
      <c r="J741" s="136"/>
      <c r="K741" s="136"/>
      <c r="L741" s="137"/>
      <c r="M741" s="222" t="str">
        <f t="shared" si="12"/>
        <v/>
      </c>
      <c r="N741" s="207">
        <f>IF(M741&lt;&gt;"",0,IF(D741&gt;14,Cover!$E$25,D741/15*Cover!$E$25))</f>
        <v>0</v>
      </c>
      <c r="O741" s="129"/>
      <c r="P741" s="129"/>
    </row>
    <row r="742" spans="1:16" s="130" customFormat="1" ht="12.75" x14ac:dyDescent="0.2">
      <c r="A742" s="75">
        <v>734</v>
      </c>
      <c r="B742" s="234" t="str">
        <f>IF(ISBLANK('Schedule 2 - Pupil List'!A740),"",('Schedule 2 - Pupil List'!A740))</f>
        <v/>
      </c>
      <c r="C742" s="234" t="str">
        <f>IF(ISBLANK('Schedule 2 - Pupil List'!B740),"",('Schedule 2 - Pupil List'!B740))</f>
        <v/>
      </c>
      <c r="D742" s="61"/>
      <c r="E742" s="135"/>
      <c r="F742" s="136"/>
      <c r="G742" s="136"/>
      <c r="H742" s="136"/>
      <c r="I742" s="136"/>
      <c r="J742" s="136"/>
      <c r="K742" s="136"/>
      <c r="L742" s="137"/>
      <c r="M742" s="222" t="str">
        <f t="shared" si="12"/>
        <v/>
      </c>
      <c r="N742" s="207">
        <f>IF(M742&lt;&gt;"",0,IF(D742&gt;14,Cover!$E$25,D742/15*Cover!$E$25))</f>
        <v>0</v>
      </c>
      <c r="O742" s="129"/>
      <c r="P742" s="129"/>
    </row>
    <row r="743" spans="1:16" s="130" customFormat="1" ht="12.75" x14ac:dyDescent="0.2">
      <c r="A743" s="75">
        <v>735</v>
      </c>
      <c r="B743" s="234" t="str">
        <f>IF(ISBLANK('Schedule 2 - Pupil List'!A741),"",('Schedule 2 - Pupil List'!A741))</f>
        <v/>
      </c>
      <c r="C743" s="234" t="str">
        <f>IF(ISBLANK('Schedule 2 - Pupil List'!B741),"",('Schedule 2 - Pupil List'!B741))</f>
        <v/>
      </c>
      <c r="D743" s="61"/>
      <c r="E743" s="135"/>
      <c r="F743" s="136"/>
      <c r="G743" s="136"/>
      <c r="H743" s="136"/>
      <c r="I743" s="136"/>
      <c r="J743" s="136"/>
      <c r="K743" s="136"/>
      <c r="L743" s="137"/>
      <c r="M743" s="222" t="str">
        <f t="shared" si="12"/>
        <v/>
      </c>
      <c r="N743" s="207">
        <f>IF(M743&lt;&gt;"",0,IF(D743&gt;14,Cover!$E$25,D743/15*Cover!$E$25))</f>
        <v>0</v>
      </c>
      <c r="O743" s="129"/>
      <c r="P743" s="129"/>
    </row>
    <row r="744" spans="1:16" s="130" customFormat="1" ht="12.75" x14ac:dyDescent="0.2">
      <c r="A744" s="75">
        <v>736</v>
      </c>
      <c r="B744" s="234" t="str">
        <f>IF(ISBLANK('Schedule 2 - Pupil List'!A742),"",('Schedule 2 - Pupil List'!A742))</f>
        <v/>
      </c>
      <c r="C744" s="234" t="str">
        <f>IF(ISBLANK('Schedule 2 - Pupil List'!B742),"",('Schedule 2 - Pupil List'!B742))</f>
        <v/>
      </c>
      <c r="D744" s="61"/>
      <c r="E744" s="135"/>
      <c r="F744" s="136"/>
      <c r="G744" s="136"/>
      <c r="H744" s="136"/>
      <c r="I744" s="136"/>
      <c r="J744" s="136"/>
      <c r="K744" s="136"/>
      <c r="L744" s="137"/>
      <c r="M744" s="222" t="str">
        <f t="shared" si="12"/>
        <v/>
      </c>
      <c r="N744" s="207">
        <f>IF(M744&lt;&gt;"",0,IF(D744&gt;14,Cover!$E$25,D744/15*Cover!$E$25))</f>
        <v>0</v>
      </c>
      <c r="O744" s="129"/>
      <c r="P744" s="129"/>
    </row>
    <row r="745" spans="1:16" s="130" customFormat="1" ht="12.75" x14ac:dyDescent="0.2">
      <c r="A745" s="75">
        <v>737</v>
      </c>
      <c r="B745" s="234" t="str">
        <f>IF(ISBLANK('Schedule 2 - Pupil List'!A743),"",('Schedule 2 - Pupil List'!A743))</f>
        <v/>
      </c>
      <c r="C745" s="234" t="str">
        <f>IF(ISBLANK('Schedule 2 - Pupil List'!B743),"",('Schedule 2 - Pupil List'!B743))</f>
        <v/>
      </c>
      <c r="D745" s="61"/>
      <c r="E745" s="135"/>
      <c r="F745" s="136"/>
      <c r="G745" s="136"/>
      <c r="H745" s="136"/>
      <c r="I745" s="136"/>
      <c r="J745" s="136"/>
      <c r="K745" s="136"/>
      <c r="L745" s="137"/>
      <c r="M745" s="222" t="str">
        <f t="shared" si="12"/>
        <v/>
      </c>
      <c r="N745" s="207">
        <f>IF(M745&lt;&gt;"",0,IF(D745&gt;14,Cover!$E$25,D745/15*Cover!$E$25))</f>
        <v>0</v>
      </c>
      <c r="O745" s="129"/>
      <c r="P745" s="129"/>
    </row>
    <row r="746" spans="1:16" s="130" customFormat="1" ht="12.75" x14ac:dyDescent="0.2">
      <c r="A746" s="75">
        <v>738</v>
      </c>
      <c r="B746" s="234" t="str">
        <f>IF(ISBLANK('Schedule 2 - Pupil List'!A744),"",('Schedule 2 - Pupil List'!A744))</f>
        <v/>
      </c>
      <c r="C746" s="234" t="str">
        <f>IF(ISBLANK('Schedule 2 - Pupil List'!B744),"",('Schedule 2 - Pupil List'!B744))</f>
        <v/>
      </c>
      <c r="D746" s="61"/>
      <c r="E746" s="135"/>
      <c r="F746" s="136"/>
      <c r="G746" s="136"/>
      <c r="H746" s="136"/>
      <c r="I746" s="136"/>
      <c r="J746" s="136"/>
      <c r="K746" s="136"/>
      <c r="L746" s="137"/>
      <c r="M746" s="222" t="str">
        <f t="shared" si="12"/>
        <v/>
      </c>
      <c r="N746" s="207">
        <f>IF(M746&lt;&gt;"",0,IF(D746&gt;14,Cover!$E$25,D746/15*Cover!$E$25))</f>
        <v>0</v>
      </c>
      <c r="O746" s="129"/>
      <c r="P746" s="129"/>
    </row>
    <row r="747" spans="1:16" s="130" customFormat="1" ht="12.75" x14ac:dyDescent="0.2">
      <c r="A747" s="75">
        <v>739</v>
      </c>
      <c r="B747" s="234" t="str">
        <f>IF(ISBLANK('Schedule 2 - Pupil List'!A745),"",('Schedule 2 - Pupil List'!A745))</f>
        <v/>
      </c>
      <c r="C747" s="234" t="str">
        <f>IF(ISBLANK('Schedule 2 - Pupil List'!B745),"",('Schedule 2 - Pupil List'!B745))</f>
        <v/>
      </c>
      <c r="D747" s="61"/>
      <c r="E747" s="135"/>
      <c r="F747" s="136"/>
      <c r="G747" s="136"/>
      <c r="H747" s="136"/>
      <c r="I747" s="136"/>
      <c r="J747" s="136"/>
      <c r="K747" s="136"/>
      <c r="L747" s="137"/>
      <c r="M747" s="222" t="str">
        <f t="shared" si="12"/>
        <v/>
      </c>
      <c r="N747" s="207">
        <f>IF(M747&lt;&gt;"",0,IF(D747&gt;14,Cover!$E$25,D747/15*Cover!$E$25))</f>
        <v>0</v>
      </c>
      <c r="O747" s="129"/>
      <c r="P747" s="129"/>
    </row>
    <row r="748" spans="1:16" s="130" customFormat="1" ht="12.75" x14ac:dyDescent="0.2">
      <c r="A748" s="75">
        <v>740</v>
      </c>
      <c r="B748" s="234" t="str">
        <f>IF(ISBLANK('Schedule 2 - Pupil List'!A746),"",('Schedule 2 - Pupil List'!A746))</f>
        <v/>
      </c>
      <c r="C748" s="234" t="str">
        <f>IF(ISBLANK('Schedule 2 - Pupil List'!B746),"",('Schedule 2 - Pupil List'!B746))</f>
        <v/>
      </c>
      <c r="D748" s="61"/>
      <c r="E748" s="135"/>
      <c r="F748" s="136"/>
      <c r="G748" s="136"/>
      <c r="H748" s="136"/>
      <c r="I748" s="136"/>
      <c r="J748" s="136"/>
      <c r="K748" s="136"/>
      <c r="L748" s="137"/>
      <c r="M748" s="222" t="str">
        <f t="shared" si="12"/>
        <v/>
      </c>
      <c r="N748" s="207">
        <f>IF(M748&lt;&gt;"",0,IF(D748&gt;14,Cover!$E$25,D748/15*Cover!$E$25))</f>
        <v>0</v>
      </c>
      <c r="O748" s="129"/>
      <c r="P748" s="129"/>
    </row>
    <row r="749" spans="1:16" s="130" customFormat="1" ht="12.75" x14ac:dyDescent="0.2">
      <c r="A749" s="75">
        <v>741</v>
      </c>
      <c r="B749" s="234" t="str">
        <f>IF(ISBLANK('Schedule 2 - Pupil List'!A747),"",('Schedule 2 - Pupil List'!A747))</f>
        <v/>
      </c>
      <c r="C749" s="234" t="str">
        <f>IF(ISBLANK('Schedule 2 - Pupil List'!B747),"",('Schedule 2 - Pupil List'!B747))</f>
        <v/>
      </c>
      <c r="D749" s="61"/>
      <c r="E749" s="135"/>
      <c r="F749" s="136"/>
      <c r="G749" s="136"/>
      <c r="H749" s="136"/>
      <c r="I749" s="136"/>
      <c r="J749" s="136"/>
      <c r="K749" s="136"/>
      <c r="L749" s="137"/>
      <c r="M749" s="222" t="str">
        <f t="shared" si="12"/>
        <v/>
      </c>
      <c r="N749" s="207">
        <f>IF(M749&lt;&gt;"",0,IF(D749&gt;14,Cover!$E$25,D749/15*Cover!$E$25))</f>
        <v>0</v>
      </c>
      <c r="O749" s="129"/>
      <c r="P749" s="129"/>
    </row>
    <row r="750" spans="1:16" s="130" customFormat="1" ht="12.75" x14ac:dyDescent="0.2">
      <c r="A750" s="75">
        <v>742</v>
      </c>
      <c r="B750" s="234" t="str">
        <f>IF(ISBLANK('Schedule 2 - Pupil List'!A748),"",('Schedule 2 - Pupil List'!A748))</f>
        <v/>
      </c>
      <c r="C750" s="234" t="str">
        <f>IF(ISBLANK('Schedule 2 - Pupil List'!B748),"",('Schedule 2 - Pupil List'!B748))</f>
        <v/>
      </c>
      <c r="D750" s="61"/>
      <c r="E750" s="135"/>
      <c r="F750" s="136"/>
      <c r="G750" s="136"/>
      <c r="H750" s="136"/>
      <c r="I750" s="136"/>
      <c r="J750" s="136"/>
      <c r="K750" s="136"/>
      <c r="L750" s="137"/>
      <c r="M750" s="222" t="str">
        <f t="shared" si="12"/>
        <v/>
      </c>
      <c r="N750" s="207">
        <f>IF(M750&lt;&gt;"",0,IF(D750&gt;14,Cover!$E$25,D750/15*Cover!$E$25))</f>
        <v>0</v>
      </c>
      <c r="O750" s="129"/>
      <c r="P750" s="129"/>
    </row>
    <row r="751" spans="1:16" s="130" customFormat="1" ht="12.75" x14ac:dyDescent="0.2">
      <c r="A751" s="75">
        <v>743</v>
      </c>
      <c r="B751" s="234" t="str">
        <f>IF(ISBLANK('Schedule 2 - Pupil List'!A749),"",('Schedule 2 - Pupil List'!A749))</f>
        <v/>
      </c>
      <c r="C751" s="234" t="str">
        <f>IF(ISBLANK('Schedule 2 - Pupil List'!B749),"",('Schedule 2 - Pupil List'!B749))</f>
        <v/>
      </c>
      <c r="D751" s="61"/>
      <c r="E751" s="135"/>
      <c r="F751" s="136"/>
      <c r="G751" s="136"/>
      <c r="H751" s="136"/>
      <c r="I751" s="136"/>
      <c r="J751" s="136"/>
      <c r="K751" s="136"/>
      <c r="L751" s="137"/>
      <c r="M751" s="222" t="str">
        <f t="shared" si="12"/>
        <v/>
      </c>
      <c r="N751" s="207">
        <f>IF(M751&lt;&gt;"",0,IF(D751&gt;14,Cover!$E$25,D751/15*Cover!$E$25))</f>
        <v>0</v>
      </c>
      <c r="O751" s="129"/>
      <c r="P751" s="129"/>
    </row>
    <row r="752" spans="1:16" s="130" customFormat="1" ht="12.75" x14ac:dyDescent="0.2">
      <c r="A752" s="75">
        <v>744</v>
      </c>
      <c r="B752" s="234" t="str">
        <f>IF(ISBLANK('Schedule 2 - Pupil List'!A750),"",('Schedule 2 - Pupil List'!A750))</f>
        <v/>
      </c>
      <c r="C752" s="234" t="str">
        <f>IF(ISBLANK('Schedule 2 - Pupil List'!B750),"",('Schedule 2 - Pupil List'!B750))</f>
        <v/>
      </c>
      <c r="D752" s="61"/>
      <c r="E752" s="135"/>
      <c r="F752" s="136"/>
      <c r="G752" s="136"/>
      <c r="H752" s="136"/>
      <c r="I752" s="136"/>
      <c r="J752" s="136"/>
      <c r="K752" s="136"/>
      <c r="L752" s="137"/>
      <c r="M752" s="222" t="str">
        <f t="shared" si="12"/>
        <v/>
      </c>
      <c r="N752" s="207">
        <f>IF(M752&lt;&gt;"",0,IF(D752&gt;14,Cover!$E$25,D752/15*Cover!$E$25))</f>
        <v>0</v>
      </c>
      <c r="O752" s="129"/>
      <c r="P752" s="129"/>
    </row>
    <row r="753" spans="1:16" s="130" customFormat="1" ht="12.75" x14ac:dyDescent="0.2">
      <c r="A753" s="75">
        <v>745</v>
      </c>
      <c r="B753" s="234" t="str">
        <f>IF(ISBLANK('Schedule 2 - Pupil List'!A751),"",('Schedule 2 - Pupil List'!A751))</f>
        <v/>
      </c>
      <c r="C753" s="234" t="str">
        <f>IF(ISBLANK('Schedule 2 - Pupil List'!B751),"",('Schedule 2 - Pupil List'!B751))</f>
        <v/>
      </c>
      <c r="D753" s="61"/>
      <c r="E753" s="135"/>
      <c r="F753" s="136"/>
      <c r="G753" s="136"/>
      <c r="H753" s="136"/>
      <c r="I753" s="136"/>
      <c r="J753" s="136"/>
      <c r="K753" s="136"/>
      <c r="L753" s="137"/>
      <c r="M753" s="222" t="str">
        <f t="shared" si="12"/>
        <v/>
      </c>
      <c r="N753" s="207">
        <f>IF(M753&lt;&gt;"",0,IF(D753&gt;14,Cover!$E$25,D753/15*Cover!$E$25))</f>
        <v>0</v>
      </c>
      <c r="O753" s="129"/>
      <c r="P753" s="129"/>
    </row>
    <row r="754" spans="1:16" s="130" customFormat="1" ht="12.75" x14ac:dyDescent="0.2">
      <c r="A754" s="75">
        <v>746</v>
      </c>
      <c r="B754" s="234" t="str">
        <f>IF(ISBLANK('Schedule 2 - Pupil List'!A752),"",('Schedule 2 - Pupil List'!A752))</f>
        <v/>
      </c>
      <c r="C754" s="234" t="str">
        <f>IF(ISBLANK('Schedule 2 - Pupil List'!B752),"",('Schedule 2 - Pupil List'!B752))</f>
        <v/>
      </c>
      <c r="D754" s="61"/>
      <c r="E754" s="135"/>
      <c r="F754" s="136"/>
      <c r="G754" s="136"/>
      <c r="H754" s="136"/>
      <c r="I754" s="136"/>
      <c r="J754" s="136"/>
      <c r="K754" s="136"/>
      <c r="L754" s="137"/>
      <c r="M754" s="222" t="str">
        <f t="shared" si="12"/>
        <v/>
      </c>
      <c r="N754" s="207">
        <f>IF(M754&lt;&gt;"",0,IF(D754&gt;14,Cover!$E$25,D754/15*Cover!$E$25))</f>
        <v>0</v>
      </c>
      <c r="O754" s="129"/>
      <c r="P754" s="129"/>
    </row>
    <row r="755" spans="1:16" s="130" customFormat="1" ht="12.75" x14ac:dyDescent="0.2">
      <c r="A755" s="75">
        <v>747</v>
      </c>
      <c r="B755" s="234" t="str">
        <f>IF(ISBLANK('Schedule 2 - Pupil List'!A753),"",('Schedule 2 - Pupil List'!A753))</f>
        <v/>
      </c>
      <c r="C755" s="234" t="str">
        <f>IF(ISBLANK('Schedule 2 - Pupil List'!B753),"",('Schedule 2 - Pupil List'!B753))</f>
        <v/>
      </c>
      <c r="D755" s="61"/>
      <c r="E755" s="135"/>
      <c r="F755" s="136"/>
      <c r="G755" s="136"/>
      <c r="H755" s="136"/>
      <c r="I755" s="136"/>
      <c r="J755" s="136"/>
      <c r="K755" s="136"/>
      <c r="L755" s="137"/>
      <c r="M755" s="222" t="str">
        <f t="shared" si="12"/>
        <v/>
      </c>
      <c r="N755" s="207">
        <f>IF(M755&lt;&gt;"",0,IF(D755&gt;14,Cover!$E$25,D755/15*Cover!$E$25))</f>
        <v>0</v>
      </c>
      <c r="O755" s="129"/>
      <c r="P755" s="129"/>
    </row>
    <row r="756" spans="1:16" s="130" customFormat="1" ht="12.75" x14ac:dyDescent="0.2">
      <c r="A756" s="75">
        <v>748</v>
      </c>
      <c r="B756" s="234" t="str">
        <f>IF(ISBLANK('Schedule 2 - Pupil List'!A754),"",('Schedule 2 - Pupil List'!A754))</f>
        <v/>
      </c>
      <c r="C756" s="234" t="str">
        <f>IF(ISBLANK('Schedule 2 - Pupil List'!B754),"",('Schedule 2 - Pupil List'!B754))</f>
        <v/>
      </c>
      <c r="D756" s="61"/>
      <c r="E756" s="135"/>
      <c r="F756" s="136"/>
      <c r="G756" s="136"/>
      <c r="H756" s="136"/>
      <c r="I756" s="136"/>
      <c r="J756" s="136"/>
      <c r="K756" s="136"/>
      <c r="L756" s="137"/>
      <c r="M756" s="222" t="str">
        <f t="shared" si="12"/>
        <v/>
      </c>
      <c r="N756" s="207">
        <f>IF(M756&lt;&gt;"",0,IF(D756&gt;14,Cover!$E$25,D756/15*Cover!$E$25))</f>
        <v>0</v>
      </c>
      <c r="O756" s="129"/>
      <c r="P756" s="129"/>
    </row>
    <row r="757" spans="1:16" s="130" customFormat="1" ht="12.75" x14ac:dyDescent="0.2">
      <c r="A757" s="75">
        <v>749</v>
      </c>
      <c r="B757" s="234" t="str">
        <f>IF(ISBLANK('Schedule 2 - Pupil List'!A755),"",('Schedule 2 - Pupil List'!A755))</f>
        <v/>
      </c>
      <c r="C757" s="234" t="str">
        <f>IF(ISBLANK('Schedule 2 - Pupil List'!B755),"",('Schedule 2 - Pupil List'!B755))</f>
        <v/>
      </c>
      <c r="D757" s="61"/>
      <c r="E757" s="135"/>
      <c r="F757" s="136"/>
      <c r="G757" s="136"/>
      <c r="H757" s="136"/>
      <c r="I757" s="136"/>
      <c r="J757" s="136"/>
      <c r="K757" s="136"/>
      <c r="L757" s="137"/>
      <c r="M757" s="222" t="str">
        <f t="shared" si="12"/>
        <v/>
      </c>
      <c r="N757" s="207">
        <f>IF(M757&lt;&gt;"",0,IF(D757&gt;14,Cover!$E$25,D757/15*Cover!$E$25))</f>
        <v>0</v>
      </c>
      <c r="O757" s="129"/>
      <c r="P757" s="129"/>
    </row>
    <row r="758" spans="1:16" s="130" customFormat="1" ht="12.75" x14ac:dyDescent="0.2">
      <c r="A758" s="75">
        <v>750</v>
      </c>
      <c r="B758" s="234" t="str">
        <f>IF(ISBLANK('Schedule 2 - Pupil List'!A756),"",('Schedule 2 - Pupil List'!A756))</f>
        <v/>
      </c>
      <c r="C758" s="234" t="str">
        <f>IF(ISBLANK('Schedule 2 - Pupil List'!B756),"",('Schedule 2 - Pupil List'!B756))</f>
        <v/>
      </c>
      <c r="D758" s="61"/>
      <c r="E758" s="135"/>
      <c r="F758" s="136"/>
      <c r="G758" s="136"/>
      <c r="H758" s="136"/>
      <c r="I758" s="136"/>
      <c r="J758" s="136"/>
      <c r="K758" s="136"/>
      <c r="L758" s="137"/>
      <c r="M758" s="222" t="str">
        <f t="shared" si="12"/>
        <v/>
      </c>
      <c r="N758" s="207">
        <f>IF(M758&lt;&gt;"",0,IF(D758&gt;14,Cover!$E$25,D758/15*Cover!$E$25))</f>
        <v>0</v>
      </c>
      <c r="O758" s="129"/>
      <c r="P758" s="129"/>
    </row>
    <row r="759" spans="1:16" s="130" customFormat="1" ht="12.75" x14ac:dyDescent="0.2">
      <c r="A759" s="75">
        <v>751</v>
      </c>
      <c r="B759" s="234" t="str">
        <f>IF(ISBLANK('Schedule 2 - Pupil List'!A757),"",('Schedule 2 - Pupil List'!A757))</f>
        <v/>
      </c>
      <c r="C759" s="234" t="str">
        <f>IF(ISBLANK('Schedule 2 - Pupil List'!B757),"",('Schedule 2 - Pupil List'!B757))</f>
        <v/>
      </c>
      <c r="D759" s="61"/>
      <c r="E759" s="135"/>
      <c r="F759" s="136"/>
      <c r="G759" s="136"/>
      <c r="H759" s="136"/>
      <c r="I759" s="136"/>
      <c r="J759" s="136"/>
      <c r="K759" s="136"/>
      <c r="L759" s="137"/>
      <c r="M759" s="222" t="str">
        <f t="shared" si="12"/>
        <v/>
      </c>
      <c r="N759" s="207">
        <f>IF(M759&lt;&gt;"",0,IF(D759&gt;14,Cover!$E$25,D759/15*Cover!$E$25))</f>
        <v>0</v>
      </c>
      <c r="O759" s="129"/>
      <c r="P759" s="129"/>
    </row>
    <row r="760" spans="1:16" s="130" customFormat="1" ht="12.75" x14ac:dyDescent="0.2">
      <c r="A760" s="75">
        <v>752</v>
      </c>
      <c r="B760" s="234" t="str">
        <f>IF(ISBLANK('Schedule 2 - Pupil List'!A758),"",('Schedule 2 - Pupil List'!A758))</f>
        <v/>
      </c>
      <c r="C760" s="234" t="str">
        <f>IF(ISBLANK('Schedule 2 - Pupil List'!B758),"",('Schedule 2 - Pupil List'!B758))</f>
        <v/>
      </c>
      <c r="D760" s="61"/>
      <c r="E760" s="135"/>
      <c r="F760" s="136"/>
      <c r="G760" s="136"/>
      <c r="H760" s="136"/>
      <c r="I760" s="136"/>
      <c r="J760" s="136"/>
      <c r="K760" s="136"/>
      <c r="L760" s="137"/>
      <c r="M760" s="222" t="str">
        <f t="shared" si="12"/>
        <v/>
      </c>
      <c r="N760" s="207">
        <f>IF(M760&lt;&gt;"",0,IF(D760&gt;14,Cover!$E$25,D760/15*Cover!$E$25))</f>
        <v>0</v>
      </c>
      <c r="O760" s="129"/>
      <c r="P760" s="129"/>
    </row>
    <row r="761" spans="1:16" s="130" customFormat="1" ht="12.75" x14ac:dyDescent="0.2">
      <c r="A761" s="75">
        <v>753</v>
      </c>
      <c r="B761" s="234" t="str">
        <f>IF(ISBLANK('Schedule 2 - Pupil List'!A759),"",('Schedule 2 - Pupil List'!A759))</f>
        <v/>
      </c>
      <c r="C761" s="234" t="str">
        <f>IF(ISBLANK('Schedule 2 - Pupil List'!B759),"",('Schedule 2 - Pupil List'!B759))</f>
        <v/>
      </c>
      <c r="D761" s="61"/>
      <c r="E761" s="135"/>
      <c r="F761" s="136"/>
      <c r="G761" s="136"/>
      <c r="H761" s="136"/>
      <c r="I761" s="136"/>
      <c r="J761" s="136"/>
      <c r="K761" s="136"/>
      <c r="L761" s="137"/>
      <c r="M761" s="222" t="str">
        <f t="shared" si="12"/>
        <v/>
      </c>
      <c r="N761" s="207">
        <f>IF(M761&lt;&gt;"",0,IF(D761&gt;14,Cover!$E$25,D761/15*Cover!$E$25))</f>
        <v>0</v>
      </c>
      <c r="O761" s="129"/>
      <c r="P761" s="129"/>
    </row>
    <row r="762" spans="1:16" s="130" customFormat="1" ht="12.75" x14ac:dyDescent="0.2">
      <c r="A762" s="75">
        <v>754</v>
      </c>
      <c r="B762" s="234" t="str">
        <f>IF(ISBLANK('Schedule 2 - Pupil List'!A760),"",('Schedule 2 - Pupil List'!A760))</f>
        <v/>
      </c>
      <c r="C762" s="234" t="str">
        <f>IF(ISBLANK('Schedule 2 - Pupil List'!B760),"",('Schedule 2 - Pupil List'!B760))</f>
        <v/>
      </c>
      <c r="D762" s="61"/>
      <c r="E762" s="135"/>
      <c r="F762" s="136"/>
      <c r="G762" s="136"/>
      <c r="H762" s="136"/>
      <c r="I762" s="136"/>
      <c r="J762" s="136"/>
      <c r="K762" s="136"/>
      <c r="L762" s="137"/>
      <c r="M762" s="222" t="str">
        <f t="shared" si="12"/>
        <v/>
      </c>
      <c r="N762" s="207">
        <f>IF(M762&lt;&gt;"",0,IF(D762&gt;14,Cover!$E$25,D762/15*Cover!$E$25))</f>
        <v>0</v>
      </c>
      <c r="O762" s="129"/>
      <c r="P762" s="129"/>
    </row>
    <row r="763" spans="1:16" s="130" customFormat="1" ht="12.75" x14ac:dyDescent="0.2">
      <c r="A763" s="75">
        <v>755</v>
      </c>
      <c r="B763" s="234" t="str">
        <f>IF(ISBLANK('Schedule 2 - Pupil List'!A761),"",('Schedule 2 - Pupil List'!A761))</f>
        <v/>
      </c>
      <c r="C763" s="234" t="str">
        <f>IF(ISBLANK('Schedule 2 - Pupil List'!B761),"",('Schedule 2 - Pupil List'!B761))</f>
        <v/>
      </c>
      <c r="D763" s="61"/>
      <c r="E763" s="135"/>
      <c r="F763" s="136"/>
      <c r="G763" s="136"/>
      <c r="H763" s="136"/>
      <c r="I763" s="136"/>
      <c r="J763" s="136"/>
      <c r="K763" s="136"/>
      <c r="L763" s="137"/>
      <c r="M763" s="222" t="str">
        <f t="shared" si="12"/>
        <v/>
      </c>
      <c r="N763" s="207">
        <f>IF(M763&lt;&gt;"",0,IF(D763&gt;14,Cover!$E$25,D763/15*Cover!$E$25))</f>
        <v>0</v>
      </c>
      <c r="O763" s="129"/>
      <c r="P763" s="129"/>
    </row>
    <row r="764" spans="1:16" s="130" customFormat="1" ht="12.75" x14ac:dyDescent="0.2">
      <c r="A764" s="75">
        <v>756</v>
      </c>
      <c r="B764" s="234" t="str">
        <f>IF(ISBLANK('Schedule 2 - Pupil List'!A762),"",('Schedule 2 - Pupil List'!A762))</f>
        <v/>
      </c>
      <c r="C764" s="234" t="str">
        <f>IF(ISBLANK('Schedule 2 - Pupil List'!B762),"",('Schedule 2 - Pupil List'!B762))</f>
        <v/>
      </c>
      <c r="D764" s="61"/>
      <c r="E764" s="135"/>
      <c r="F764" s="136"/>
      <c r="G764" s="136"/>
      <c r="H764" s="136"/>
      <c r="I764" s="136"/>
      <c r="J764" s="136"/>
      <c r="K764" s="136"/>
      <c r="L764" s="137"/>
      <c r="M764" s="222" t="str">
        <f t="shared" si="12"/>
        <v/>
      </c>
      <c r="N764" s="207">
        <f>IF(M764&lt;&gt;"",0,IF(D764&gt;14,Cover!$E$25,D764/15*Cover!$E$25))</f>
        <v>0</v>
      </c>
      <c r="O764" s="129"/>
      <c r="P764" s="129"/>
    </row>
    <row r="765" spans="1:16" s="130" customFormat="1" ht="12.75" x14ac:dyDescent="0.2">
      <c r="A765" s="75">
        <v>757</v>
      </c>
      <c r="B765" s="234" t="str">
        <f>IF(ISBLANK('Schedule 2 - Pupil List'!A763),"",('Schedule 2 - Pupil List'!A763))</f>
        <v/>
      </c>
      <c r="C765" s="234" t="str">
        <f>IF(ISBLANK('Schedule 2 - Pupil List'!B763),"",('Schedule 2 - Pupil List'!B763))</f>
        <v/>
      </c>
      <c r="D765" s="61"/>
      <c r="E765" s="135"/>
      <c r="F765" s="136"/>
      <c r="G765" s="136"/>
      <c r="H765" s="136"/>
      <c r="I765" s="136"/>
      <c r="J765" s="136"/>
      <c r="K765" s="136"/>
      <c r="L765" s="137"/>
      <c r="M765" s="222" t="str">
        <f t="shared" si="12"/>
        <v/>
      </c>
      <c r="N765" s="207">
        <f>IF(M765&lt;&gt;"",0,IF(D765&gt;14,Cover!$E$25,D765/15*Cover!$E$25))</f>
        <v>0</v>
      </c>
      <c r="O765" s="129"/>
      <c r="P765" s="129"/>
    </row>
    <row r="766" spans="1:16" s="130" customFormat="1" ht="12.75" x14ac:dyDescent="0.2">
      <c r="A766" s="75">
        <v>758</v>
      </c>
      <c r="B766" s="234" t="str">
        <f>IF(ISBLANK('Schedule 2 - Pupil List'!A764),"",('Schedule 2 - Pupil List'!A764))</f>
        <v/>
      </c>
      <c r="C766" s="234" t="str">
        <f>IF(ISBLANK('Schedule 2 - Pupil List'!B764),"",('Schedule 2 - Pupil List'!B764))</f>
        <v/>
      </c>
      <c r="D766" s="61"/>
      <c r="E766" s="135"/>
      <c r="F766" s="136"/>
      <c r="G766" s="136"/>
      <c r="H766" s="136"/>
      <c r="I766" s="136"/>
      <c r="J766" s="136"/>
      <c r="K766" s="136"/>
      <c r="L766" s="137"/>
      <c r="M766" s="222" t="str">
        <f t="shared" si="12"/>
        <v/>
      </c>
      <c r="N766" s="207">
        <f>IF(M766&lt;&gt;"",0,IF(D766&gt;14,Cover!$E$25,D766/15*Cover!$E$25))</f>
        <v>0</v>
      </c>
      <c r="O766" s="129"/>
      <c r="P766" s="129"/>
    </row>
    <row r="767" spans="1:16" s="130" customFormat="1" ht="12.75" x14ac:dyDescent="0.2">
      <c r="A767" s="75">
        <v>759</v>
      </c>
      <c r="B767" s="234" t="str">
        <f>IF(ISBLANK('Schedule 2 - Pupil List'!A765),"",('Schedule 2 - Pupil List'!A765))</f>
        <v/>
      </c>
      <c r="C767" s="234" t="str">
        <f>IF(ISBLANK('Schedule 2 - Pupil List'!B765),"",('Schedule 2 - Pupil List'!B765))</f>
        <v/>
      </c>
      <c r="D767" s="61"/>
      <c r="E767" s="135"/>
      <c r="F767" s="136"/>
      <c r="G767" s="136"/>
      <c r="H767" s="136"/>
      <c r="I767" s="136"/>
      <c r="J767" s="136"/>
      <c r="K767" s="136"/>
      <c r="L767" s="137"/>
      <c r="M767" s="222" t="str">
        <f t="shared" si="12"/>
        <v/>
      </c>
      <c r="N767" s="207">
        <f>IF(M767&lt;&gt;"",0,IF(D767&gt;14,Cover!$E$25,D767/15*Cover!$E$25))</f>
        <v>0</v>
      </c>
      <c r="O767" s="129"/>
      <c r="P767" s="129"/>
    </row>
    <row r="768" spans="1:16" s="130" customFormat="1" ht="12.75" x14ac:dyDescent="0.2">
      <c r="A768" s="75">
        <v>760</v>
      </c>
      <c r="B768" s="234" t="str">
        <f>IF(ISBLANK('Schedule 2 - Pupil List'!A766),"",('Schedule 2 - Pupil List'!A766))</f>
        <v/>
      </c>
      <c r="C768" s="234" t="str">
        <f>IF(ISBLANK('Schedule 2 - Pupil List'!B766),"",('Schedule 2 - Pupil List'!B766))</f>
        <v/>
      </c>
      <c r="D768" s="61"/>
      <c r="E768" s="135"/>
      <c r="F768" s="136"/>
      <c r="G768" s="136"/>
      <c r="H768" s="136"/>
      <c r="I768" s="136"/>
      <c r="J768" s="136"/>
      <c r="K768" s="136"/>
      <c r="L768" s="137"/>
      <c r="M768" s="222" t="str">
        <f t="shared" si="12"/>
        <v/>
      </c>
      <c r="N768" s="207">
        <f>IF(M768&lt;&gt;"",0,IF(D768&gt;14,Cover!$E$25,D768/15*Cover!$E$25))</f>
        <v>0</v>
      </c>
      <c r="O768" s="129"/>
      <c r="P768" s="129"/>
    </row>
    <row r="769" spans="1:16" s="130" customFormat="1" ht="12.75" x14ac:dyDescent="0.2">
      <c r="A769" s="75">
        <v>761</v>
      </c>
      <c r="B769" s="234" t="str">
        <f>IF(ISBLANK('Schedule 2 - Pupil List'!A767),"",('Schedule 2 - Pupil List'!A767))</f>
        <v/>
      </c>
      <c r="C769" s="234" t="str">
        <f>IF(ISBLANK('Schedule 2 - Pupil List'!B767),"",('Schedule 2 - Pupil List'!B767))</f>
        <v/>
      </c>
      <c r="D769" s="61"/>
      <c r="E769" s="135"/>
      <c r="F769" s="136"/>
      <c r="G769" s="136"/>
      <c r="H769" s="136"/>
      <c r="I769" s="136"/>
      <c r="J769" s="136"/>
      <c r="K769" s="136"/>
      <c r="L769" s="137"/>
      <c r="M769" s="222" t="str">
        <f t="shared" ref="M769:M832" si="13">IF(COUNTIFS(B769:L769,"")=11, "", IF(B769="", "No Name ", "")&amp;IF(D769="", "No Days ", "")&amp;IF(COUNTIFS(E769:L769, "")=8, "No Courses", ""))</f>
        <v/>
      </c>
      <c r="N769" s="207">
        <f>IF(M769&lt;&gt;"",0,IF(D769&gt;14,Cover!$E$25,D769/15*Cover!$E$25))</f>
        <v>0</v>
      </c>
      <c r="O769" s="129"/>
      <c r="P769" s="129"/>
    </row>
    <row r="770" spans="1:16" s="130" customFormat="1" ht="12.75" x14ac:dyDescent="0.2">
      <c r="A770" s="75">
        <v>762</v>
      </c>
      <c r="B770" s="234" t="str">
        <f>IF(ISBLANK('Schedule 2 - Pupil List'!A768),"",('Schedule 2 - Pupil List'!A768))</f>
        <v/>
      </c>
      <c r="C770" s="234" t="str">
        <f>IF(ISBLANK('Schedule 2 - Pupil List'!B768),"",('Schedule 2 - Pupil List'!B768))</f>
        <v/>
      </c>
      <c r="D770" s="61"/>
      <c r="E770" s="135"/>
      <c r="F770" s="136"/>
      <c r="G770" s="136"/>
      <c r="H770" s="136"/>
      <c r="I770" s="136"/>
      <c r="J770" s="136"/>
      <c r="K770" s="136"/>
      <c r="L770" s="137"/>
      <c r="M770" s="222" t="str">
        <f t="shared" si="13"/>
        <v/>
      </c>
      <c r="N770" s="207">
        <f>IF(M770&lt;&gt;"",0,IF(D770&gt;14,Cover!$E$25,D770/15*Cover!$E$25))</f>
        <v>0</v>
      </c>
      <c r="O770" s="129"/>
      <c r="P770" s="129"/>
    </row>
    <row r="771" spans="1:16" s="130" customFormat="1" ht="12.75" x14ac:dyDescent="0.2">
      <c r="A771" s="75">
        <v>763</v>
      </c>
      <c r="B771" s="234" t="str">
        <f>IF(ISBLANK('Schedule 2 - Pupil List'!A769),"",('Schedule 2 - Pupil List'!A769))</f>
        <v/>
      </c>
      <c r="C771" s="234" t="str">
        <f>IF(ISBLANK('Schedule 2 - Pupil List'!B769),"",('Schedule 2 - Pupil List'!B769))</f>
        <v/>
      </c>
      <c r="D771" s="61"/>
      <c r="E771" s="135"/>
      <c r="F771" s="136"/>
      <c r="G771" s="136"/>
      <c r="H771" s="136"/>
      <c r="I771" s="136"/>
      <c r="J771" s="136"/>
      <c r="K771" s="136"/>
      <c r="L771" s="137"/>
      <c r="M771" s="222" t="str">
        <f t="shared" si="13"/>
        <v/>
      </c>
      <c r="N771" s="207">
        <f>IF(M771&lt;&gt;"",0,IF(D771&gt;14,Cover!$E$25,D771/15*Cover!$E$25))</f>
        <v>0</v>
      </c>
      <c r="O771" s="129"/>
      <c r="P771" s="129"/>
    </row>
    <row r="772" spans="1:16" s="130" customFormat="1" ht="12.75" x14ac:dyDescent="0.2">
      <c r="A772" s="75">
        <v>764</v>
      </c>
      <c r="B772" s="234" t="str">
        <f>IF(ISBLANK('Schedule 2 - Pupil List'!A770),"",('Schedule 2 - Pupil List'!A770))</f>
        <v/>
      </c>
      <c r="C772" s="234" t="str">
        <f>IF(ISBLANK('Schedule 2 - Pupil List'!B770),"",('Schedule 2 - Pupil List'!B770))</f>
        <v/>
      </c>
      <c r="D772" s="61"/>
      <c r="E772" s="135"/>
      <c r="F772" s="136"/>
      <c r="G772" s="136"/>
      <c r="H772" s="136"/>
      <c r="I772" s="136"/>
      <c r="J772" s="136"/>
      <c r="K772" s="136"/>
      <c r="L772" s="137"/>
      <c r="M772" s="222" t="str">
        <f t="shared" si="13"/>
        <v/>
      </c>
      <c r="N772" s="207">
        <f>IF(M772&lt;&gt;"",0,IF(D772&gt;14,Cover!$E$25,D772/15*Cover!$E$25))</f>
        <v>0</v>
      </c>
      <c r="O772" s="129"/>
      <c r="P772" s="129"/>
    </row>
    <row r="773" spans="1:16" s="130" customFormat="1" ht="12.75" x14ac:dyDescent="0.2">
      <c r="A773" s="75">
        <v>765</v>
      </c>
      <c r="B773" s="234" t="str">
        <f>IF(ISBLANK('Schedule 2 - Pupil List'!A771),"",('Schedule 2 - Pupil List'!A771))</f>
        <v/>
      </c>
      <c r="C773" s="234" t="str">
        <f>IF(ISBLANK('Schedule 2 - Pupil List'!B771),"",('Schedule 2 - Pupil List'!B771))</f>
        <v/>
      </c>
      <c r="D773" s="61"/>
      <c r="E773" s="135"/>
      <c r="F773" s="136"/>
      <c r="G773" s="136"/>
      <c r="H773" s="136"/>
      <c r="I773" s="136"/>
      <c r="J773" s="136"/>
      <c r="K773" s="136"/>
      <c r="L773" s="137"/>
      <c r="M773" s="222" t="str">
        <f t="shared" si="13"/>
        <v/>
      </c>
      <c r="N773" s="207">
        <f>IF(M773&lt;&gt;"",0,IF(D773&gt;14,Cover!$E$25,D773/15*Cover!$E$25))</f>
        <v>0</v>
      </c>
      <c r="O773" s="129"/>
      <c r="P773" s="129"/>
    </row>
    <row r="774" spans="1:16" s="130" customFormat="1" ht="12.75" x14ac:dyDescent="0.2">
      <c r="A774" s="75">
        <v>766</v>
      </c>
      <c r="B774" s="234" t="str">
        <f>IF(ISBLANK('Schedule 2 - Pupil List'!A772),"",('Schedule 2 - Pupil List'!A772))</f>
        <v/>
      </c>
      <c r="C774" s="234" t="str">
        <f>IF(ISBLANK('Schedule 2 - Pupil List'!B772),"",('Schedule 2 - Pupil List'!B772))</f>
        <v/>
      </c>
      <c r="D774" s="61"/>
      <c r="E774" s="135"/>
      <c r="F774" s="136"/>
      <c r="G774" s="136"/>
      <c r="H774" s="136"/>
      <c r="I774" s="136"/>
      <c r="J774" s="136"/>
      <c r="K774" s="136"/>
      <c r="L774" s="137"/>
      <c r="M774" s="222" t="str">
        <f t="shared" si="13"/>
        <v/>
      </c>
      <c r="N774" s="207">
        <f>IF(M774&lt;&gt;"",0,IF(D774&gt;14,Cover!$E$25,D774/15*Cover!$E$25))</f>
        <v>0</v>
      </c>
      <c r="O774" s="129"/>
      <c r="P774" s="129"/>
    </row>
    <row r="775" spans="1:16" s="130" customFormat="1" ht="12.75" x14ac:dyDescent="0.2">
      <c r="A775" s="75">
        <v>767</v>
      </c>
      <c r="B775" s="234" t="str">
        <f>IF(ISBLANK('Schedule 2 - Pupil List'!A773),"",('Schedule 2 - Pupil List'!A773))</f>
        <v/>
      </c>
      <c r="C775" s="234" t="str">
        <f>IF(ISBLANK('Schedule 2 - Pupil List'!B773),"",('Schedule 2 - Pupil List'!B773))</f>
        <v/>
      </c>
      <c r="D775" s="61"/>
      <c r="E775" s="135"/>
      <c r="F775" s="136"/>
      <c r="G775" s="136"/>
      <c r="H775" s="136"/>
      <c r="I775" s="136"/>
      <c r="J775" s="136"/>
      <c r="K775" s="136"/>
      <c r="L775" s="137"/>
      <c r="M775" s="222" t="str">
        <f t="shared" si="13"/>
        <v/>
      </c>
      <c r="N775" s="207">
        <f>IF(M775&lt;&gt;"",0,IF(D775&gt;14,Cover!$E$25,D775/15*Cover!$E$25))</f>
        <v>0</v>
      </c>
      <c r="O775" s="129"/>
      <c r="P775" s="129"/>
    </row>
    <row r="776" spans="1:16" s="130" customFormat="1" ht="12.75" x14ac:dyDescent="0.2">
      <c r="A776" s="75">
        <v>768</v>
      </c>
      <c r="B776" s="234" t="str">
        <f>IF(ISBLANK('Schedule 2 - Pupil List'!A774),"",('Schedule 2 - Pupil List'!A774))</f>
        <v/>
      </c>
      <c r="C776" s="234" t="str">
        <f>IF(ISBLANK('Schedule 2 - Pupil List'!B774),"",('Schedule 2 - Pupil List'!B774))</f>
        <v/>
      </c>
      <c r="D776" s="61"/>
      <c r="E776" s="135"/>
      <c r="F776" s="136"/>
      <c r="G776" s="136"/>
      <c r="H776" s="136"/>
      <c r="I776" s="136"/>
      <c r="J776" s="136"/>
      <c r="K776" s="136"/>
      <c r="L776" s="137"/>
      <c r="M776" s="222" t="str">
        <f t="shared" si="13"/>
        <v/>
      </c>
      <c r="N776" s="207">
        <f>IF(M776&lt;&gt;"",0,IF(D776&gt;14,Cover!$E$25,D776/15*Cover!$E$25))</f>
        <v>0</v>
      </c>
      <c r="O776" s="129"/>
      <c r="P776" s="129"/>
    </row>
    <row r="777" spans="1:16" s="130" customFormat="1" ht="12.75" x14ac:dyDescent="0.2">
      <c r="A777" s="75">
        <v>769</v>
      </c>
      <c r="B777" s="234" t="str">
        <f>IF(ISBLANK('Schedule 2 - Pupil List'!A775),"",('Schedule 2 - Pupil List'!A775))</f>
        <v/>
      </c>
      <c r="C777" s="234" t="str">
        <f>IF(ISBLANK('Schedule 2 - Pupil List'!B775),"",('Schedule 2 - Pupil List'!B775))</f>
        <v/>
      </c>
      <c r="D777" s="61"/>
      <c r="E777" s="135"/>
      <c r="F777" s="136"/>
      <c r="G777" s="136"/>
      <c r="H777" s="136"/>
      <c r="I777" s="136"/>
      <c r="J777" s="136"/>
      <c r="K777" s="136"/>
      <c r="L777" s="137"/>
      <c r="M777" s="222" t="str">
        <f t="shared" si="13"/>
        <v/>
      </c>
      <c r="N777" s="207">
        <f>IF(M777&lt;&gt;"",0,IF(D777&gt;14,Cover!$E$25,D777/15*Cover!$E$25))</f>
        <v>0</v>
      </c>
      <c r="O777" s="129"/>
      <c r="P777" s="129"/>
    </row>
    <row r="778" spans="1:16" s="130" customFormat="1" ht="12.75" x14ac:dyDescent="0.2">
      <c r="A778" s="75">
        <v>770</v>
      </c>
      <c r="B778" s="234" t="str">
        <f>IF(ISBLANK('Schedule 2 - Pupil List'!A776),"",('Schedule 2 - Pupil List'!A776))</f>
        <v/>
      </c>
      <c r="C778" s="234" t="str">
        <f>IF(ISBLANK('Schedule 2 - Pupil List'!B776),"",('Schedule 2 - Pupil List'!B776))</f>
        <v/>
      </c>
      <c r="D778" s="61"/>
      <c r="E778" s="135"/>
      <c r="F778" s="136"/>
      <c r="G778" s="136"/>
      <c r="H778" s="136"/>
      <c r="I778" s="136"/>
      <c r="J778" s="136"/>
      <c r="K778" s="136"/>
      <c r="L778" s="137"/>
      <c r="M778" s="222" t="str">
        <f t="shared" si="13"/>
        <v/>
      </c>
      <c r="N778" s="207">
        <f>IF(M778&lt;&gt;"",0,IF(D778&gt;14,Cover!$E$25,D778/15*Cover!$E$25))</f>
        <v>0</v>
      </c>
      <c r="O778" s="129"/>
      <c r="P778" s="129"/>
    </row>
    <row r="779" spans="1:16" s="130" customFormat="1" ht="12.75" x14ac:dyDescent="0.2">
      <c r="A779" s="75">
        <v>771</v>
      </c>
      <c r="B779" s="234" t="str">
        <f>IF(ISBLANK('Schedule 2 - Pupil List'!A777),"",('Schedule 2 - Pupil List'!A777))</f>
        <v/>
      </c>
      <c r="C779" s="234" t="str">
        <f>IF(ISBLANK('Schedule 2 - Pupil List'!B777),"",('Schedule 2 - Pupil List'!B777))</f>
        <v/>
      </c>
      <c r="D779" s="61"/>
      <c r="E779" s="135"/>
      <c r="F779" s="136"/>
      <c r="G779" s="136"/>
      <c r="H779" s="136"/>
      <c r="I779" s="136"/>
      <c r="J779" s="136"/>
      <c r="K779" s="136"/>
      <c r="L779" s="137"/>
      <c r="M779" s="222" t="str">
        <f t="shared" si="13"/>
        <v/>
      </c>
      <c r="N779" s="207">
        <f>IF(M779&lt;&gt;"",0,IF(D779&gt;14,Cover!$E$25,D779/15*Cover!$E$25))</f>
        <v>0</v>
      </c>
      <c r="O779" s="129"/>
      <c r="P779" s="129"/>
    </row>
    <row r="780" spans="1:16" s="130" customFormat="1" ht="12.75" x14ac:dyDescent="0.2">
      <c r="A780" s="75">
        <v>772</v>
      </c>
      <c r="B780" s="234" t="str">
        <f>IF(ISBLANK('Schedule 2 - Pupil List'!A778),"",('Schedule 2 - Pupil List'!A778))</f>
        <v/>
      </c>
      <c r="C780" s="234" t="str">
        <f>IF(ISBLANK('Schedule 2 - Pupil List'!B778),"",('Schedule 2 - Pupil List'!B778))</f>
        <v/>
      </c>
      <c r="D780" s="61"/>
      <c r="E780" s="135"/>
      <c r="F780" s="136"/>
      <c r="G780" s="136"/>
      <c r="H780" s="136"/>
      <c r="I780" s="136"/>
      <c r="J780" s="136"/>
      <c r="K780" s="136"/>
      <c r="L780" s="137"/>
      <c r="M780" s="222" t="str">
        <f t="shared" si="13"/>
        <v/>
      </c>
      <c r="N780" s="207">
        <f>IF(M780&lt;&gt;"",0,IF(D780&gt;14,Cover!$E$25,D780/15*Cover!$E$25))</f>
        <v>0</v>
      </c>
      <c r="O780" s="129"/>
      <c r="P780" s="129"/>
    </row>
    <row r="781" spans="1:16" s="130" customFormat="1" ht="12.75" x14ac:dyDescent="0.2">
      <c r="A781" s="75">
        <v>773</v>
      </c>
      <c r="B781" s="234" t="str">
        <f>IF(ISBLANK('Schedule 2 - Pupil List'!A779),"",('Schedule 2 - Pupil List'!A779))</f>
        <v/>
      </c>
      <c r="C781" s="234" t="str">
        <f>IF(ISBLANK('Schedule 2 - Pupil List'!B779),"",('Schedule 2 - Pupil List'!B779))</f>
        <v/>
      </c>
      <c r="D781" s="61"/>
      <c r="E781" s="135"/>
      <c r="F781" s="136"/>
      <c r="G781" s="136"/>
      <c r="H781" s="136"/>
      <c r="I781" s="136"/>
      <c r="J781" s="136"/>
      <c r="K781" s="136"/>
      <c r="L781" s="137"/>
      <c r="M781" s="222" t="str">
        <f t="shared" si="13"/>
        <v/>
      </c>
      <c r="N781" s="207">
        <f>IF(M781&lt;&gt;"",0,IF(D781&gt;14,Cover!$E$25,D781/15*Cover!$E$25))</f>
        <v>0</v>
      </c>
      <c r="O781" s="129"/>
      <c r="P781" s="129"/>
    </row>
    <row r="782" spans="1:16" s="130" customFormat="1" ht="12.75" x14ac:dyDescent="0.2">
      <c r="A782" s="75">
        <v>774</v>
      </c>
      <c r="B782" s="234" t="str">
        <f>IF(ISBLANK('Schedule 2 - Pupil List'!A780),"",('Schedule 2 - Pupil List'!A780))</f>
        <v/>
      </c>
      <c r="C782" s="234" t="str">
        <f>IF(ISBLANK('Schedule 2 - Pupil List'!B780),"",('Schedule 2 - Pupil List'!B780))</f>
        <v/>
      </c>
      <c r="D782" s="61"/>
      <c r="E782" s="135"/>
      <c r="F782" s="136"/>
      <c r="G782" s="136"/>
      <c r="H782" s="136"/>
      <c r="I782" s="136"/>
      <c r="J782" s="136"/>
      <c r="K782" s="136"/>
      <c r="L782" s="137"/>
      <c r="M782" s="222" t="str">
        <f t="shared" si="13"/>
        <v/>
      </c>
      <c r="N782" s="207">
        <f>IF(M782&lt;&gt;"",0,IF(D782&gt;14,Cover!$E$25,D782/15*Cover!$E$25))</f>
        <v>0</v>
      </c>
      <c r="O782" s="129"/>
      <c r="P782" s="129"/>
    </row>
    <row r="783" spans="1:16" s="130" customFormat="1" ht="12.75" x14ac:dyDescent="0.2">
      <c r="A783" s="75">
        <v>775</v>
      </c>
      <c r="B783" s="234" t="str">
        <f>IF(ISBLANK('Schedule 2 - Pupil List'!A781),"",('Schedule 2 - Pupil List'!A781))</f>
        <v/>
      </c>
      <c r="C783" s="234" t="str">
        <f>IF(ISBLANK('Schedule 2 - Pupil List'!B781),"",('Schedule 2 - Pupil List'!B781))</f>
        <v/>
      </c>
      <c r="D783" s="61"/>
      <c r="E783" s="135"/>
      <c r="F783" s="136"/>
      <c r="G783" s="136"/>
      <c r="H783" s="136"/>
      <c r="I783" s="136"/>
      <c r="J783" s="136"/>
      <c r="K783" s="136"/>
      <c r="L783" s="137"/>
      <c r="M783" s="222" t="str">
        <f t="shared" si="13"/>
        <v/>
      </c>
      <c r="N783" s="207">
        <f>IF(M783&lt;&gt;"",0,IF(D783&gt;14,Cover!$E$25,D783/15*Cover!$E$25))</f>
        <v>0</v>
      </c>
      <c r="O783" s="129"/>
      <c r="P783" s="129"/>
    </row>
    <row r="784" spans="1:16" s="130" customFormat="1" ht="12.75" x14ac:dyDescent="0.2">
      <c r="A784" s="75">
        <v>776</v>
      </c>
      <c r="B784" s="234" t="str">
        <f>IF(ISBLANK('Schedule 2 - Pupil List'!A782),"",('Schedule 2 - Pupil List'!A782))</f>
        <v/>
      </c>
      <c r="C784" s="234" t="str">
        <f>IF(ISBLANK('Schedule 2 - Pupil List'!B782),"",('Schedule 2 - Pupil List'!B782))</f>
        <v/>
      </c>
      <c r="D784" s="61"/>
      <c r="E784" s="135"/>
      <c r="F784" s="136"/>
      <c r="G784" s="136"/>
      <c r="H784" s="136"/>
      <c r="I784" s="136"/>
      <c r="J784" s="136"/>
      <c r="K784" s="136"/>
      <c r="L784" s="137"/>
      <c r="M784" s="222" t="str">
        <f t="shared" si="13"/>
        <v/>
      </c>
      <c r="N784" s="207">
        <f>IF(M784&lt;&gt;"",0,IF(D784&gt;14,Cover!$E$25,D784/15*Cover!$E$25))</f>
        <v>0</v>
      </c>
      <c r="O784" s="129"/>
      <c r="P784" s="129"/>
    </row>
    <row r="785" spans="1:16" s="130" customFormat="1" ht="12.75" x14ac:dyDescent="0.2">
      <c r="A785" s="75">
        <v>777</v>
      </c>
      <c r="B785" s="234" t="str">
        <f>IF(ISBLANK('Schedule 2 - Pupil List'!A783),"",('Schedule 2 - Pupil List'!A783))</f>
        <v/>
      </c>
      <c r="C785" s="234" t="str">
        <f>IF(ISBLANK('Schedule 2 - Pupil List'!B783),"",('Schedule 2 - Pupil List'!B783))</f>
        <v/>
      </c>
      <c r="D785" s="61"/>
      <c r="E785" s="135"/>
      <c r="F785" s="136"/>
      <c r="G785" s="136"/>
      <c r="H785" s="136"/>
      <c r="I785" s="136"/>
      <c r="J785" s="136"/>
      <c r="K785" s="136"/>
      <c r="L785" s="137"/>
      <c r="M785" s="222" t="str">
        <f t="shared" si="13"/>
        <v/>
      </c>
      <c r="N785" s="207">
        <f>IF(M785&lt;&gt;"",0,IF(D785&gt;14,Cover!$E$25,D785/15*Cover!$E$25))</f>
        <v>0</v>
      </c>
      <c r="O785" s="129"/>
      <c r="P785" s="129"/>
    </row>
    <row r="786" spans="1:16" s="130" customFormat="1" ht="12.75" x14ac:dyDescent="0.2">
      <c r="A786" s="75">
        <v>778</v>
      </c>
      <c r="B786" s="234" t="str">
        <f>IF(ISBLANK('Schedule 2 - Pupil List'!A784),"",('Schedule 2 - Pupil List'!A784))</f>
        <v/>
      </c>
      <c r="C786" s="234" t="str">
        <f>IF(ISBLANK('Schedule 2 - Pupil List'!B784),"",('Schedule 2 - Pupil List'!B784))</f>
        <v/>
      </c>
      <c r="D786" s="61"/>
      <c r="E786" s="135"/>
      <c r="F786" s="136"/>
      <c r="G786" s="136"/>
      <c r="H786" s="136"/>
      <c r="I786" s="136"/>
      <c r="J786" s="136"/>
      <c r="K786" s="136"/>
      <c r="L786" s="137"/>
      <c r="M786" s="222" t="str">
        <f t="shared" si="13"/>
        <v/>
      </c>
      <c r="N786" s="207">
        <f>IF(M786&lt;&gt;"",0,IF(D786&gt;14,Cover!$E$25,D786/15*Cover!$E$25))</f>
        <v>0</v>
      </c>
      <c r="O786" s="129"/>
      <c r="P786" s="129"/>
    </row>
    <row r="787" spans="1:16" s="130" customFormat="1" ht="12.75" x14ac:dyDescent="0.2">
      <c r="A787" s="75">
        <v>779</v>
      </c>
      <c r="B787" s="234" t="str">
        <f>IF(ISBLANK('Schedule 2 - Pupil List'!A785),"",('Schedule 2 - Pupil List'!A785))</f>
        <v/>
      </c>
      <c r="C787" s="234" t="str">
        <f>IF(ISBLANK('Schedule 2 - Pupil List'!B785),"",('Schedule 2 - Pupil List'!B785))</f>
        <v/>
      </c>
      <c r="D787" s="61"/>
      <c r="E787" s="135"/>
      <c r="F787" s="136"/>
      <c r="G787" s="136"/>
      <c r="H787" s="136"/>
      <c r="I787" s="136"/>
      <c r="J787" s="136"/>
      <c r="K787" s="136"/>
      <c r="L787" s="137"/>
      <c r="M787" s="222" t="str">
        <f t="shared" si="13"/>
        <v/>
      </c>
      <c r="N787" s="207">
        <f>IF(M787&lt;&gt;"",0,IF(D787&gt;14,Cover!$E$25,D787/15*Cover!$E$25))</f>
        <v>0</v>
      </c>
      <c r="O787" s="129"/>
      <c r="P787" s="129"/>
    </row>
    <row r="788" spans="1:16" s="130" customFormat="1" ht="12.75" x14ac:dyDescent="0.2">
      <c r="A788" s="75">
        <v>780</v>
      </c>
      <c r="B788" s="234" t="str">
        <f>IF(ISBLANK('Schedule 2 - Pupil List'!A786),"",('Schedule 2 - Pupil List'!A786))</f>
        <v/>
      </c>
      <c r="C788" s="234" t="str">
        <f>IF(ISBLANK('Schedule 2 - Pupil List'!B786),"",('Schedule 2 - Pupil List'!B786))</f>
        <v/>
      </c>
      <c r="D788" s="61"/>
      <c r="E788" s="135"/>
      <c r="F788" s="136"/>
      <c r="G788" s="136"/>
      <c r="H788" s="136"/>
      <c r="I788" s="136"/>
      <c r="J788" s="136"/>
      <c r="K788" s="136"/>
      <c r="L788" s="137"/>
      <c r="M788" s="222" t="str">
        <f t="shared" si="13"/>
        <v/>
      </c>
      <c r="N788" s="207">
        <f>IF(M788&lt;&gt;"",0,IF(D788&gt;14,Cover!$E$25,D788/15*Cover!$E$25))</f>
        <v>0</v>
      </c>
      <c r="O788" s="129"/>
      <c r="P788" s="129"/>
    </row>
    <row r="789" spans="1:16" s="130" customFormat="1" ht="12.75" x14ac:dyDescent="0.2">
      <c r="A789" s="75">
        <v>781</v>
      </c>
      <c r="B789" s="234" t="str">
        <f>IF(ISBLANK('Schedule 2 - Pupil List'!A787),"",('Schedule 2 - Pupil List'!A787))</f>
        <v/>
      </c>
      <c r="C789" s="234" t="str">
        <f>IF(ISBLANK('Schedule 2 - Pupil List'!B787),"",('Schedule 2 - Pupil List'!B787))</f>
        <v/>
      </c>
      <c r="D789" s="61"/>
      <c r="E789" s="135"/>
      <c r="F789" s="136"/>
      <c r="G789" s="136"/>
      <c r="H789" s="136"/>
      <c r="I789" s="136"/>
      <c r="J789" s="136"/>
      <c r="K789" s="136"/>
      <c r="L789" s="137"/>
      <c r="M789" s="222" t="str">
        <f t="shared" si="13"/>
        <v/>
      </c>
      <c r="N789" s="207">
        <f>IF(M789&lt;&gt;"",0,IF(D789&gt;14,Cover!$E$25,D789/15*Cover!$E$25))</f>
        <v>0</v>
      </c>
      <c r="O789" s="129"/>
      <c r="P789" s="129"/>
    </row>
    <row r="790" spans="1:16" s="130" customFormat="1" ht="12.75" x14ac:dyDescent="0.2">
      <c r="A790" s="75">
        <v>782</v>
      </c>
      <c r="B790" s="234" t="str">
        <f>IF(ISBLANK('Schedule 2 - Pupil List'!A788),"",('Schedule 2 - Pupil List'!A788))</f>
        <v/>
      </c>
      <c r="C790" s="234" t="str">
        <f>IF(ISBLANK('Schedule 2 - Pupil List'!B788),"",('Schedule 2 - Pupil List'!B788))</f>
        <v/>
      </c>
      <c r="D790" s="61"/>
      <c r="E790" s="135"/>
      <c r="F790" s="136"/>
      <c r="G790" s="136"/>
      <c r="H790" s="136"/>
      <c r="I790" s="136"/>
      <c r="J790" s="136"/>
      <c r="K790" s="136"/>
      <c r="L790" s="137"/>
      <c r="M790" s="222" t="str">
        <f t="shared" si="13"/>
        <v/>
      </c>
      <c r="N790" s="207">
        <f>IF(M790&lt;&gt;"",0,IF(D790&gt;14,Cover!$E$25,D790/15*Cover!$E$25))</f>
        <v>0</v>
      </c>
      <c r="O790" s="129"/>
      <c r="P790" s="129"/>
    </row>
    <row r="791" spans="1:16" s="130" customFormat="1" ht="12.75" x14ac:dyDescent="0.2">
      <c r="A791" s="75">
        <v>783</v>
      </c>
      <c r="B791" s="234" t="str">
        <f>IF(ISBLANK('Schedule 2 - Pupil List'!A789),"",('Schedule 2 - Pupil List'!A789))</f>
        <v/>
      </c>
      <c r="C791" s="234" t="str">
        <f>IF(ISBLANK('Schedule 2 - Pupil List'!B789),"",('Schedule 2 - Pupil List'!B789))</f>
        <v/>
      </c>
      <c r="D791" s="61"/>
      <c r="E791" s="135"/>
      <c r="F791" s="136"/>
      <c r="G791" s="136"/>
      <c r="H791" s="136"/>
      <c r="I791" s="136"/>
      <c r="J791" s="136"/>
      <c r="K791" s="136"/>
      <c r="L791" s="137"/>
      <c r="M791" s="222" t="str">
        <f t="shared" si="13"/>
        <v/>
      </c>
      <c r="N791" s="207">
        <f>IF(M791&lt;&gt;"",0,IF(D791&gt;14,Cover!$E$25,D791/15*Cover!$E$25))</f>
        <v>0</v>
      </c>
      <c r="O791" s="129"/>
      <c r="P791" s="129"/>
    </row>
    <row r="792" spans="1:16" s="130" customFormat="1" ht="12.75" x14ac:dyDescent="0.2">
      <c r="A792" s="75">
        <v>784</v>
      </c>
      <c r="B792" s="234" t="str">
        <f>IF(ISBLANK('Schedule 2 - Pupil List'!A790),"",('Schedule 2 - Pupil List'!A790))</f>
        <v/>
      </c>
      <c r="C792" s="234" t="str">
        <f>IF(ISBLANK('Schedule 2 - Pupil List'!B790),"",('Schedule 2 - Pupil List'!B790))</f>
        <v/>
      </c>
      <c r="D792" s="61"/>
      <c r="E792" s="135"/>
      <c r="F792" s="136"/>
      <c r="G792" s="136"/>
      <c r="H792" s="136"/>
      <c r="I792" s="136"/>
      <c r="J792" s="136"/>
      <c r="K792" s="136"/>
      <c r="L792" s="137"/>
      <c r="M792" s="222" t="str">
        <f t="shared" si="13"/>
        <v/>
      </c>
      <c r="N792" s="207">
        <f>IF(M792&lt;&gt;"",0,IF(D792&gt;14,Cover!$E$25,D792/15*Cover!$E$25))</f>
        <v>0</v>
      </c>
      <c r="O792" s="129"/>
      <c r="P792" s="129"/>
    </row>
    <row r="793" spans="1:16" s="130" customFormat="1" ht="12.75" x14ac:dyDescent="0.2">
      <c r="A793" s="75">
        <v>785</v>
      </c>
      <c r="B793" s="234" t="str">
        <f>IF(ISBLANK('Schedule 2 - Pupil List'!A791),"",('Schedule 2 - Pupil List'!A791))</f>
        <v/>
      </c>
      <c r="C793" s="234" t="str">
        <f>IF(ISBLANK('Schedule 2 - Pupil List'!B791),"",('Schedule 2 - Pupil List'!B791))</f>
        <v/>
      </c>
      <c r="D793" s="61"/>
      <c r="E793" s="135"/>
      <c r="F793" s="136"/>
      <c r="G793" s="136"/>
      <c r="H793" s="136"/>
      <c r="I793" s="136"/>
      <c r="J793" s="136"/>
      <c r="K793" s="136"/>
      <c r="L793" s="137"/>
      <c r="M793" s="222" t="str">
        <f t="shared" si="13"/>
        <v/>
      </c>
      <c r="N793" s="207">
        <f>IF(M793&lt;&gt;"",0,IF(D793&gt;14,Cover!$E$25,D793/15*Cover!$E$25))</f>
        <v>0</v>
      </c>
      <c r="O793" s="129"/>
      <c r="P793" s="129"/>
    </row>
    <row r="794" spans="1:16" s="130" customFormat="1" ht="12.75" x14ac:dyDescent="0.2">
      <c r="A794" s="75">
        <v>786</v>
      </c>
      <c r="B794" s="234" t="str">
        <f>IF(ISBLANK('Schedule 2 - Pupil List'!A792),"",('Schedule 2 - Pupil List'!A792))</f>
        <v/>
      </c>
      <c r="C794" s="234" t="str">
        <f>IF(ISBLANK('Schedule 2 - Pupil List'!B792),"",('Schedule 2 - Pupil List'!B792))</f>
        <v/>
      </c>
      <c r="D794" s="61"/>
      <c r="E794" s="135"/>
      <c r="F794" s="136"/>
      <c r="G794" s="136"/>
      <c r="H794" s="136"/>
      <c r="I794" s="136"/>
      <c r="J794" s="136"/>
      <c r="K794" s="136"/>
      <c r="L794" s="137"/>
      <c r="M794" s="222" t="str">
        <f t="shared" si="13"/>
        <v/>
      </c>
      <c r="N794" s="207">
        <f>IF(M794&lt;&gt;"",0,IF(D794&gt;14,Cover!$E$25,D794/15*Cover!$E$25))</f>
        <v>0</v>
      </c>
      <c r="O794" s="129"/>
      <c r="P794" s="129"/>
    </row>
    <row r="795" spans="1:16" s="130" customFormat="1" ht="12.75" x14ac:dyDescent="0.2">
      <c r="A795" s="75">
        <v>787</v>
      </c>
      <c r="B795" s="234" t="str">
        <f>IF(ISBLANK('Schedule 2 - Pupil List'!A793),"",('Schedule 2 - Pupil List'!A793))</f>
        <v/>
      </c>
      <c r="C795" s="234" t="str">
        <f>IF(ISBLANK('Schedule 2 - Pupil List'!B793),"",('Schedule 2 - Pupil List'!B793))</f>
        <v/>
      </c>
      <c r="D795" s="61"/>
      <c r="E795" s="135"/>
      <c r="F795" s="136"/>
      <c r="G795" s="136"/>
      <c r="H795" s="136"/>
      <c r="I795" s="136"/>
      <c r="J795" s="136"/>
      <c r="K795" s="136"/>
      <c r="L795" s="137"/>
      <c r="M795" s="222" t="str">
        <f t="shared" si="13"/>
        <v/>
      </c>
      <c r="N795" s="207">
        <f>IF(M795&lt;&gt;"",0,IF(D795&gt;14,Cover!$E$25,D795/15*Cover!$E$25))</f>
        <v>0</v>
      </c>
      <c r="O795" s="129"/>
      <c r="P795" s="129"/>
    </row>
    <row r="796" spans="1:16" s="130" customFormat="1" ht="12.75" x14ac:dyDescent="0.2">
      <c r="A796" s="75">
        <v>788</v>
      </c>
      <c r="B796" s="234" t="str">
        <f>IF(ISBLANK('Schedule 2 - Pupil List'!A794),"",('Schedule 2 - Pupil List'!A794))</f>
        <v/>
      </c>
      <c r="C796" s="234" t="str">
        <f>IF(ISBLANK('Schedule 2 - Pupil List'!B794),"",('Schedule 2 - Pupil List'!B794))</f>
        <v/>
      </c>
      <c r="D796" s="61"/>
      <c r="E796" s="135"/>
      <c r="F796" s="136"/>
      <c r="G796" s="136"/>
      <c r="H796" s="136"/>
      <c r="I796" s="136"/>
      <c r="J796" s="136"/>
      <c r="K796" s="136"/>
      <c r="L796" s="137"/>
      <c r="M796" s="222" t="str">
        <f t="shared" si="13"/>
        <v/>
      </c>
      <c r="N796" s="207">
        <f>IF(M796&lt;&gt;"",0,IF(D796&gt;14,Cover!$E$25,D796/15*Cover!$E$25))</f>
        <v>0</v>
      </c>
      <c r="O796" s="129"/>
      <c r="P796" s="129"/>
    </row>
    <row r="797" spans="1:16" s="130" customFormat="1" ht="12.75" x14ac:dyDescent="0.2">
      <c r="A797" s="75">
        <v>789</v>
      </c>
      <c r="B797" s="234" t="str">
        <f>IF(ISBLANK('Schedule 2 - Pupil List'!A795),"",('Schedule 2 - Pupil List'!A795))</f>
        <v/>
      </c>
      <c r="C797" s="234" t="str">
        <f>IF(ISBLANK('Schedule 2 - Pupil List'!B795),"",('Schedule 2 - Pupil List'!B795))</f>
        <v/>
      </c>
      <c r="D797" s="61"/>
      <c r="E797" s="135"/>
      <c r="F797" s="136"/>
      <c r="G797" s="136"/>
      <c r="H797" s="136"/>
      <c r="I797" s="136"/>
      <c r="J797" s="136"/>
      <c r="K797" s="136"/>
      <c r="L797" s="137"/>
      <c r="M797" s="222" t="str">
        <f t="shared" si="13"/>
        <v/>
      </c>
      <c r="N797" s="207">
        <f>IF(M797&lt;&gt;"",0,IF(D797&gt;14,Cover!$E$25,D797/15*Cover!$E$25))</f>
        <v>0</v>
      </c>
      <c r="O797" s="129"/>
      <c r="P797" s="129"/>
    </row>
    <row r="798" spans="1:16" s="130" customFormat="1" ht="12.75" x14ac:dyDescent="0.2">
      <c r="A798" s="75">
        <v>790</v>
      </c>
      <c r="B798" s="234" t="str">
        <f>IF(ISBLANK('Schedule 2 - Pupil List'!A796),"",('Schedule 2 - Pupil List'!A796))</f>
        <v/>
      </c>
      <c r="C798" s="234" t="str">
        <f>IF(ISBLANK('Schedule 2 - Pupil List'!B796),"",('Schedule 2 - Pupil List'!B796))</f>
        <v/>
      </c>
      <c r="D798" s="61"/>
      <c r="E798" s="135"/>
      <c r="F798" s="136"/>
      <c r="G798" s="136"/>
      <c r="H798" s="136"/>
      <c r="I798" s="136"/>
      <c r="J798" s="136"/>
      <c r="K798" s="136"/>
      <c r="L798" s="137"/>
      <c r="M798" s="222" t="str">
        <f t="shared" si="13"/>
        <v/>
      </c>
      <c r="N798" s="207">
        <f>IF(M798&lt;&gt;"",0,IF(D798&gt;14,Cover!$E$25,D798/15*Cover!$E$25))</f>
        <v>0</v>
      </c>
      <c r="O798" s="129"/>
      <c r="P798" s="129"/>
    </row>
    <row r="799" spans="1:16" s="130" customFormat="1" ht="12.75" x14ac:dyDescent="0.2">
      <c r="A799" s="75">
        <v>791</v>
      </c>
      <c r="B799" s="234" t="str">
        <f>IF(ISBLANK('Schedule 2 - Pupil List'!A797),"",('Schedule 2 - Pupil List'!A797))</f>
        <v/>
      </c>
      <c r="C799" s="234" t="str">
        <f>IF(ISBLANK('Schedule 2 - Pupil List'!B797),"",('Schedule 2 - Pupil List'!B797))</f>
        <v/>
      </c>
      <c r="D799" s="61"/>
      <c r="E799" s="135"/>
      <c r="F799" s="136"/>
      <c r="G799" s="136"/>
      <c r="H799" s="136"/>
      <c r="I799" s="136"/>
      <c r="J799" s="136"/>
      <c r="K799" s="136"/>
      <c r="L799" s="137"/>
      <c r="M799" s="222" t="str">
        <f t="shared" si="13"/>
        <v/>
      </c>
      <c r="N799" s="207">
        <f>IF(M799&lt;&gt;"",0,IF(D799&gt;14,Cover!$E$25,D799/15*Cover!$E$25))</f>
        <v>0</v>
      </c>
      <c r="O799" s="129"/>
      <c r="P799" s="129"/>
    </row>
    <row r="800" spans="1:16" s="130" customFormat="1" ht="12.75" x14ac:dyDescent="0.2">
      <c r="A800" s="75">
        <v>792</v>
      </c>
      <c r="B800" s="234" t="str">
        <f>IF(ISBLANK('Schedule 2 - Pupil List'!A798),"",('Schedule 2 - Pupil List'!A798))</f>
        <v/>
      </c>
      <c r="C800" s="234" t="str">
        <f>IF(ISBLANK('Schedule 2 - Pupil List'!B798),"",('Schedule 2 - Pupil List'!B798))</f>
        <v/>
      </c>
      <c r="D800" s="61"/>
      <c r="E800" s="135"/>
      <c r="F800" s="136"/>
      <c r="G800" s="136"/>
      <c r="H800" s="136"/>
      <c r="I800" s="136"/>
      <c r="J800" s="136"/>
      <c r="K800" s="136"/>
      <c r="L800" s="137"/>
      <c r="M800" s="222" t="str">
        <f t="shared" si="13"/>
        <v/>
      </c>
      <c r="N800" s="207">
        <f>IF(M800&lt;&gt;"",0,IF(D800&gt;14,Cover!$E$25,D800/15*Cover!$E$25))</f>
        <v>0</v>
      </c>
      <c r="O800" s="129"/>
      <c r="P800" s="129"/>
    </row>
    <row r="801" spans="1:16" s="130" customFormat="1" ht="12.75" x14ac:dyDescent="0.2">
      <c r="A801" s="75">
        <v>793</v>
      </c>
      <c r="B801" s="234" t="str">
        <f>IF(ISBLANK('Schedule 2 - Pupil List'!A799),"",('Schedule 2 - Pupil List'!A799))</f>
        <v/>
      </c>
      <c r="C801" s="234" t="str">
        <f>IF(ISBLANK('Schedule 2 - Pupil List'!B799),"",('Schedule 2 - Pupil List'!B799))</f>
        <v/>
      </c>
      <c r="D801" s="61"/>
      <c r="E801" s="135"/>
      <c r="F801" s="136"/>
      <c r="G801" s="136"/>
      <c r="H801" s="136"/>
      <c r="I801" s="136"/>
      <c r="J801" s="136"/>
      <c r="K801" s="136"/>
      <c r="L801" s="137"/>
      <c r="M801" s="222" t="str">
        <f t="shared" si="13"/>
        <v/>
      </c>
      <c r="N801" s="207">
        <f>IF(M801&lt;&gt;"",0,IF(D801&gt;14,Cover!$E$25,D801/15*Cover!$E$25))</f>
        <v>0</v>
      </c>
      <c r="O801" s="129"/>
      <c r="P801" s="129"/>
    </row>
    <row r="802" spans="1:16" s="130" customFormat="1" ht="12.75" x14ac:dyDescent="0.2">
      <c r="A802" s="75">
        <v>794</v>
      </c>
      <c r="B802" s="234" t="str">
        <f>IF(ISBLANK('Schedule 2 - Pupil List'!A800),"",('Schedule 2 - Pupil List'!A800))</f>
        <v/>
      </c>
      <c r="C802" s="234" t="str">
        <f>IF(ISBLANK('Schedule 2 - Pupil List'!B800),"",('Schedule 2 - Pupil List'!B800))</f>
        <v/>
      </c>
      <c r="D802" s="61"/>
      <c r="E802" s="135"/>
      <c r="F802" s="136"/>
      <c r="G802" s="136"/>
      <c r="H802" s="136"/>
      <c r="I802" s="136"/>
      <c r="J802" s="136"/>
      <c r="K802" s="136"/>
      <c r="L802" s="137"/>
      <c r="M802" s="222" t="str">
        <f t="shared" si="13"/>
        <v/>
      </c>
      <c r="N802" s="207">
        <f>IF(M802&lt;&gt;"",0,IF(D802&gt;14,Cover!$E$25,D802/15*Cover!$E$25))</f>
        <v>0</v>
      </c>
      <c r="O802" s="129"/>
      <c r="P802" s="129"/>
    </row>
    <row r="803" spans="1:16" s="130" customFormat="1" ht="12.75" x14ac:dyDescent="0.2">
      <c r="A803" s="75">
        <v>795</v>
      </c>
      <c r="B803" s="234" t="str">
        <f>IF(ISBLANK('Schedule 2 - Pupil List'!A801),"",('Schedule 2 - Pupil List'!A801))</f>
        <v/>
      </c>
      <c r="C803" s="234" t="str">
        <f>IF(ISBLANK('Schedule 2 - Pupil List'!B801),"",('Schedule 2 - Pupil List'!B801))</f>
        <v/>
      </c>
      <c r="D803" s="61"/>
      <c r="E803" s="135"/>
      <c r="F803" s="136"/>
      <c r="G803" s="136"/>
      <c r="H803" s="136"/>
      <c r="I803" s="136"/>
      <c r="J803" s="136"/>
      <c r="K803" s="136"/>
      <c r="L803" s="137"/>
      <c r="M803" s="222" t="str">
        <f t="shared" si="13"/>
        <v/>
      </c>
      <c r="N803" s="207">
        <f>IF(M803&lt;&gt;"",0,IF(D803&gt;14,Cover!$E$25,D803/15*Cover!$E$25))</f>
        <v>0</v>
      </c>
      <c r="O803" s="129"/>
      <c r="P803" s="129"/>
    </row>
    <row r="804" spans="1:16" s="130" customFormat="1" ht="12.75" x14ac:dyDescent="0.2">
      <c r="A804" s="75">
        <v>796</v>
      </c>
      <c r="B804" s="234" t="str">
        <f>IF(ISBLANK('Schedule 2 - Pupil List'!A802),"",('Schedule 2 - Pupil List'!A802))</f>
        <v/>
      </c>
      <c r="C804" s="234" t="str">
        <f>IF(ISBLANK('Schedule 2 - Pupil List'!B802),"",('Schedule 2 - Pupil List'!B802))</f>
        <v/>
      </c>
      <c r="D804" s="61"/>
      <c r="E804" s="135"/>
      <c r="F804" s="136"/>
      <c r="G804" s="136"/>
      <c r="H804" s="136"/>
      <c r="I804" s="136"/>
      <c r="J804" s="136"/>
      <c r="K804" s="136"/>
      <c r="L804" s="137"/>
      <c r="M804" s="222" t="str">
        <f t="shared" si="13"/>
        <v/>
      </c>
      <c r="N804" s="207">
        <f>IF(M804&lt;&gt;"",0,IF(D804&gt;14,Cover!$E$25,D804/15*Cover!$E$25))</f>
        <v>0</v>
      </c>
      <c r="O804" s="129"/>
      <c r="P804" s="129"/>
    </row>
    <row r="805" spans="1:16" s="130" customFormat="1" ht="12.75" x14ac:dyDescent="0.2">
      <c r="A805" s="75">
        <v>797</v>
      </c>
      <c r="B805" s="234" t="str">
        <f>IF(ISBLANK('Schedule 2 - Pupil List'!A803),"",('Schedule 2 - Pupil List'!A803))</f>
        <v/>
      </c>
      <c r="C805" s="234" t="str">
        <f>IF(ISBLANK('Schedule 2 - Pupil List'!B803),"",('Schedule 2 - Pupil List'!B803))</f>
        <v/>
      </c>
      <c r="D805" s="61"/>
      <c r="E805" s="135"/>
      <c r="F805" s="136"/>
      <c r="G805" s="136"/>
      <c r="H805" s="136"/>
      <c r="I805" s="136"/>
      <c r="J805" s="136"/>
      <c r="K805" s="136"/>
      <c r="L805" s="137"/>
      <c r="M805" s="222" t="str">
        <f t="shared" si="13"/>
        <v/>
      </c>
      <c r="N805" s="207">
        <f>IF(M805&lt;&gt;"",0,IF(D805&gt;14,Cover!$E$25,D805/15*Cover!$E$25))</f>
        <v>0</v>
      </c>
      <c r="O805" s="129"/>
      <c r="P805" s="129"/>
    </row>
    <row r="806" spans="1:16" s="130" customFormat="1" ht="12.75" x14ac:dyDescent="0.2">
      <c r="A806" s="75">
        <v>798</v>
      </c>
      <c r="B806" s="234" t="str">
        <f>IF(ISBLANK('Schedule 2 - Pupil List'!A804),"",('Schedule 2 - Pupil List'!A804))</f>
        <v/>
      </c>
      <c r="C806" s="234" t="str">
        <f>IF(ISBLANK('Schedule 2 - Pupil List'!B804),"",('Schedule 2 - Pupil List'!B804))</f>
        <v/>
      </c>
      <c r="D806" s="61"/>
      <c r="E806" s="135"/>
      <c r="F806" s="136"/>
      <c r="G806" s="136"/>
      <c r="H806" s="136"/>
      <c r="I806" s="136"/>
      <c r="J806" s="136"/>
      <c r="K806" s="136"/>
      <c r="L806" s="137"/>
      <c r="M806" s="222" t="str">
        <f t="shared" si="13"/>
        <v/>
      </c>
      <c r="N806" s="207">
        <f>IF(M806&lt;&gt;"",0,IF(D806&gt;14,Cover!$E$25,D806/15*Cover!$E$25))</f>
        <v>0</v>
      </c>
      <c r="O806" s="129"/>
      <c r="P806" s="129"/>
    </row>
    <row r="807" spans="1:16" s="130" customFormat="1" ht="12.75" x14ac:dyDescent="0.2">
      <c r="A807" s="75">
        <v>799</v>
      </c>
      <c r="B807" s="234" t="str">
        <f>IF(ISBLANK('Schedule 2 - Pupil List'!A805),"",('Schedule 2 - Pupil List'!A805))</f>
        <v/>
      </c>
      <c r="C807" s="234" t="str">
        <f>IF(ISBLANK('Schedule 2 - Pupil List'!B805),"",('Schedule 2 - Pupil List'!B805))</f>
        <v/>
      </c>
      <c r="D807" s="61"/>
      <c r="E807" s="135"/>
      <c r="F807" s="136"/>
      <c r="G807" s="136"/>
      <c r="H807" s="136"/>
      <c r="I807" s="136"/>
      <c r="J807" s="136"/>
      <c r="K807" s="136"/>
      <c r="L807" s="137"/>
      <c r="M807" s="222" t="str">
        <f t="shared" si="13"/>
        <v/>
      </c>
      <c r="N807" s="207">
        <f>IF(M807&lt;&gt;"",0,IF(D807&gt;14,Cover!$E$25,D807/15*Cover!$E$25))</f>
        <v>0</v>
      </c>
      <c r="O807" s="129"/>
      <c r="P807" s="129"/>
    </row>
    <row r="808" spans="1:16" s="130" customFormat="1" ht="13.5" thickBot="1" x14ac:dyDescent="0.25">
      <c r="A808" s="75">
        <v>800</v>
      </c>
      <c r="B808" s="234" t="str">
        <f>IF(ISBLANK('Schedule 2 - Pupil List'!A806),"",('Schedule 2 - Pupil List'!A806))</f>
        <v/>
      </c>
      <c r="C808" s="234" t="str">
        <f>IF(ISBLANK('Schedule 2 - Pupil List'!B806),"",('Schedule 2 - Pupil List'!B806))</f>
        <v/>
      </c>
      <c r="D808" s="68"/>
      <c r="E808" s="138"/>
      <c r="F808" s="139"/>
      <c r="G808" s="139"/>
      <c r="H808" s="139"/>
      <c r="I808" s="139"/>
      <c r="J808" s="139"/>
      <c r="K808" s="139"/>
      <c r="L808" s="140"/>
      <c r="M808" s="222" t="str">
        <f t="shared" si="13"/>
        <v/>
      </c>
      <c r="N808" s="207">
        <f>IF(M808&lt;&gt;"",0,IF(D808&gt;14,Cover!$E$25,D808/15*Cover!$E$25))</f>
        <v>0</v>
      </c>
      <c r="O808" s="129"/>
      <c r="P808" s="129"/>
    </row>
    <row r="809" spans="1:16" s="130" customFormat="1" ht="13.5" thickTop="1" x14ac:dyDescent="0.2">
      <c r="A809" s="75">
        <v>801</v>
      </c>
      <c r="B809" s="234" t="str">
        <f>IF(ISBLANK('Schedule 2 - Pupil List'!A807),"",('Schedule 2 - Pupil List'!A807))</f>
        <v/>
      </c>
      <c r="C809" s="234" t="str">
        <f>IF(ISBLANK('Schedule 2 - Pupil List'!B807),"",('Schedule 2 - Pupil List'!B807))</f>
        <v/>
      </c>
      <c r="D809" s="61"/>
      <c r="E809" s="135"/>
      <c r="F809" s="136"/>
      <c r="G809" s="136"/>
      <c r="H809" s="136"/>
      <c r="I809" s="136"/>
      <c r="J809" s="136"/>
      <c r="K809" s="136"/>
      <c r="L809" s="137"/>
      <c r="M809" s="222" t="str">
        <f t="shared" si="13"/>
        <v/>
      </c>
      <c r="N809" s="207">
        <f>IF(M809&lt;&gt;"",0,IF(D809&gt;14,Cover!$E$25,D809/15*Cover!$E$25))</f>
        <v>0</v>
      </c>
      <c r="O809" s="129"/>
      <c r="P809" s="129"/>
    </row>
    <row r="810" spans="1:16" s="130" customFormat="1" ht="12.75" x14ac:dyDescent="0.2">
      <c r="A810" s="75">
        <v>802</v>
      </c>
      <c r="B810" s="234" t="str">
        <f>IF(ISBLANK('Schedule 2 - Pupil List'!A808),"",('Schedule 2 - Pupil List'!A808))</f>
        <v/>
      </c>
      <c r="C810" s="234" t="str">
        <f>IF(ISBLANK('Schedule 2 - Pupil List'!B808),"",('Schedule 2 - Pupil List'!B808))</f>
        <v/>
      </c>
      <c r="D810" s="61"/>
      <c r="E810" s="135"/>
      <c r="F810" s="136"/>
      <c r="G810" s="136"/>
      <c r="H810" s="136"/>
      <c r="I810" s="136"/>
      <c r="J810" s="136"/>
      <c r="K810" s="136"/>
      <c r="L810" s="137"/>
      <c r="M810" s="222" t="str">
        <f t="shared" si="13"/>
        <v/>
      </c>
      <c r="N810" s="207">
        <f>IF(M810&lt;&gt;"",0,IF(D810&gt;14,Cover!$E$25,D810/15*Cover!$E$25))</f>
        <v>0</v>
      </c>
      <c r="O810" s="129"/>
      <c r="P810" s="129"/>
    </row>
    <row r="811" spans="1:16" s="130" customFormat="1" ht="12.75" x14ac:dyDescent="0.2">
      <c r="A811" s="75">
        <v>803</v>
      </c>
      <c r="B811" s="234" t="str">
        <f>IF(ISBLANK('Schedule 2 - Pupil List'!A809),"",('Schedule 2 - Pupil List'!A809))</f>
        <v/>
      </c>
      <c r="C811" s="234" t="str">
        <f>IF(ISBLANK('Schedule 2 - Pupil List'!B809),"",('Schedule 2 - Pupil List'!B809))</f>
        <v/>
      </c>
      <c r="D811" s="61"/>
      <c r="E811" s="135"/>
      <c r="F811" s="136"/>
      <c r="G811" s="136"/>
      <c r="H811" s="136"/>
      <c r="I811" s="136"/>
      <c r="J811" s="136"/>
      <c r="K811" s="136"/>
      <c r="L811" s="137"/>
      <c r="M811" s="222" t="str">
        <f t="shared" si="13"/>
        <v/>
      </c>
      <c r="N811" s="207">
        <f>IF(M811&lt;&gt;"",0,IF(D811&gt;14,Cover!$E$25,D811/15*Cover!$E$25))</f>
        <v>0</v>
      </c>
      <c r="O811" s="129"/>
      <c r="P811" s="129"/>
    </row>
    <row r="812" spans="1:16" s="130" customFormat="1" ht="12.75" x14ac:dyDescent="0.2">
      <c r="A812" s="75">
        <v>804</v>
      </c>
      <c r="B812" s="234" t="str">
        <f>IF(ISBLANK('Schedule 2 - Pupil List'!A810),"",('Schedule 2 - Pupil List'!A810))</f>
        <v/>
      </c>
      <c r="C812" s="234" t="str">
        <f>IF(ISBLANK('Schedule 2 - Pupil List'!B810),"",('Schedule 2 - Pupil List'!B810))</f>
        <v/>
      </c>
      <c r="D812" s="61"/>
      <c r="E812" s="135"/>
      <c r="F812" s="136"/>
      <c r="G812" s="136"/>
      <c r="H812" s="136"/>
      <c r="I812" s="136"/>
      <c r="J812" s="136"/>
      <c r="K812" s="136"/>
      <c r="L812" s="137"/>
      <c r="M812" s="222" t="str">
        <f t="shared" si="13"/>
        <v/>
      </c>
      <c r="N812" s="207">
        <f>IF(M812&lt;&gt;"",0,IF(D812&gt;14,Cover!$E$25,D812/15*Cover!$E$25))</f>
        <v>0</v>
      </c>
      <c r="O812" s="129"/>
      <c r="P812" s="129"/>
    </row>
    <row r="813" spans="1:16" s="130" customFormat="1" ht="12.75" x14ac:dyDescent="0.2">
      <c r="A813" s="75">
        <v>805</v>
      </c>
      <c r="B813" s="234" t="str">
        <f>IF(ISBLANK('Schedule 2 - Pupil List'!A811),"",('Schedule 2 - Pupil List'!A811))</f>
        <v/>
      </c>
      <c r="C813" s="234" t="str">
        <f>IF(ISBLANK('Schedule 2 - Pupil List'!B811),"",('Schedule 2 - Pupil List'!B811))</f>
        <v/>
      </c>
      <c r="D813" s="61"/>
      <c r="E813" s="135"/>
      <c r="F813" s="136"/>
      <c r="G813" s="136"/>
      <c r="H813" s="136"/>
      <c r="I813" s="136"/>
      <c r="J813" s="136"/>
      <c r="K813" s="136"/>
      <c r="L813" s="137"/>
      <c r="M813" s="222" t="str">
        <f t="shared" si="13"/>
        <v/>
      </c>
      <c r="N813" s="207">
        <f>IF(M813&lt;&gt;"",0,IF(D813&gt;14,Cover!$E$25,D813/15*Cover!$E$25))</f>
        <v>0</v>
      </c>
      <c r="O813" s="129"/>
      <c r="P813" s="129"/>
    </row>
    <row r="814" spans="1:16" s="130" customFormat="1" ht="12.75" x14ac:dyDescent="0.2">
      <c r="A814" s="75">
        <v>806</v>
      </c>
      <c r="B814" s="234" t="str">
        <f>IF(ISBLANK('Schedule 2 - Pupil List'!A812),"",('Schedule 2 - Pupil List'!A812))</f>
        <v/>
      </c>
      <c r="C814" s="234" t="str">
        <f>IF(ISBLANK('Schedule 2 - Pupil List'!B812),"",('Schedule 2 - Pupil List'!B812))</f>
        <v/>
      </c>
      <c r="D814" s="61"/>
      <c r="E814" s="135"/>
      <c r="F814" s="136"/>
      <c r="G814" s="136"/>
      <c r="H814" s="136"/>
      <c r="I814" s="136"/>
      <c r="J814" s="136"/>
      <c r="K814" s="136"/>
      <c r="L814" s="137"/>
      <c r="M814" s="222" t="str">
        <f t="shared" si="13"/>
        <v/>
      </c>
      <c r="N814" s="207">
        <f>IF(M814&lt;&gt;"",0,IF(D814&gt;14,Cover!$E$25,D814/15*Cover!$E$25))</f>
        <v>0</v>
      </c>
      <c r="O814" s="129"/>
      <c r="P814" s="129"/>
    </row>
    <row r="815" spans="1:16" s="130" customFormat="1" ht="12.75" x14ac:dyDescent="0.2">
      <c r="A815" s="75">
        <v>807</v>
      </c>
      <c r="B815" s="234" t="str">
        <f>IF(ISBLANK('Schedule 2 - Pupil List'!A813),"",('Schedule 2 - Pupil List'!A813))</f>
        <v/>
      </c>
      <c r="C815" s="234" t="str">
        <f>IF(ISBLANK('Schedule 2 - Pupil List'!B813),"",('Schedule 2 - Pupil List'!B813))</f>
        <v/>
      </c>
      <c r="D815" s="61"/>
      <c r="E815" s="135"/>
      <c r="F815" s="136"/>
      <c r="G815" s="136"/>
      <c r="H815" s="136"/>
      <c r="I815" s="136"/>
      <c r="J815" s="136"/>
      <c r="K815" s="136"/>
      <c r="L815" s="137"/>
      <c r="M815" s="222" t="str">
        <f t="shared" si="13"/>
        <v/>
      </c>
      <c r="N815" s="207">
        <f>IF(M815&lt;&gt;"",0,IF(D815&gt;14,Cover!$E$25,D815/15*Cover!$E$25))</f>
        <v>0</v>
      </c>
      <c r="O815" s="129"/>
      <c r="P815" s="129"/>
    </row>
    <row r="816" spans="1:16" s="130" customFormat="1" ht="12.75" x14ac:dyDescent="0.2">
      <c r="A816" s="75">
        <v>808</v>
      </c>
      <c r="B816" s="234" t="str">
        <f>IF(ISBLANK('Schedule 2 - Pupil List'!A814),"",('Schedule 2 - Pupil List'!A814))</f>
        <v/>
      </c>
      <c r="C816" s="234" t="str">
        <f>IF(ISBLANK('Schedule 2 - Pupil List'!B814),"",('Schedule 2 - Pupil List'!B814))</f>
        <v/>
      </c>
      <c r="D816" s="61"/>
      <c r="E816" s="135"/>
      <c r="F816" s="136"/>
      <c r="G816" s="136"/>
      <c r="H816" s="136"/>
      <c r="I816" s="136"/>
      <c r="J816" s="136"/>
      <c r="K816" s="136"/>
      <c r="L816" s="137"/>
      <c r="M816" s="222" t="str">
        <f t="shared" si="13"/>
        <v/>
      </c>
      <c r="N816" s="207">
        <f>IF(M816&lt;&gt;"",0,IF(D816&gt;14,Cover!$E$25,D816/15*Cover!$E$25))</f>
        <v>0</v>
      </c>
      <c r="O816" s="129"/>
      <c r="P816" s="129"/>
    </row>
    <row r="817" spans="1:16" s="130" customFormat="1" ht="12.75" x14ac:dyDescent="0.2">
      <c r="A817" s="75">
        <v>809</v>
      </c>
      <c r="B817" s="234" t="str">
        <f>IF(ISBLANK('Schedule 2 - Pupil List'!A815),"",('Schedule 2 - Pupil List'!A815))</f>
        <v/>
      </c>
      <c r="C817" s="234" t="str">
        <f>IF(ISBLANK('Schedule 2 - Pupil List'!B815),"",('Schedule 2 - Pupil List'!B815))</f>
        <v/>
      </c>
      <c r="D817" s="61"/>
      <c r="E817" s="135"/>
      <c r="F817" s="136"/>
      <c r="G817" s="136"/>
      <c r="H817" s="136"/>
      <c r="I817" s="136"/>
      <c r="J817" s="136"/>
      <c r="K817" s="136"/>
      <c r="L817" s="137"/>
      <c r="M817" s="222" t="str">
        <f t="shared" si="13"/>
        <v/>
      </c>
      <c r="N817" s="207">
        <f>IF(M817&lt;&gt;"",0,IF(D817&gt;14,Cover!$E$25,D817/15*Cover!$E$25))</f>
        <v>0</v>
      </c>
      <c r="O817" s="129"/>
      <c r="P817" s="129"/>
    </row>
    <row r="818" spans="1:16" s="130" customFormat="1" ht="12.75" x14ac:dyDescent="0.2">
      <c r="A818" s="75">
        <v>810</v>
      </c>
      <c r="B818" s="234" t="str">
        <f>IF(ISBLANK('Schedule 2 - Pupil List'!A816),"",('Schedule 2 - Pupil List'!A816))</f>
        <v/>
      </c>
      <c r="C818" s="234" t="str">
        <f>IF(ISBLANK('Schedule 2 - Pupil List'!B816),"",('Schedule 2 - Pupil List'!B816))</f>
        <v/>
      </c>
      <c r="D818" s="61"/>
      <c r="E818" s="135"/>
      <c r="F818" s="136"/>
      <c r="G818" s="136"/>
      <c r="H818" s="136"/>
      <c r="I818" s="136"/>
      <c r="J818" s="136"/>
      <c r="K818" s="136"/>
      <c r="L818" s="137"/>
      <c r="M818" s="222" t="str">
        <f t="shared" si="13"/>
        <v/>
      </c>
      <c r="N818" s="207">
        <f>IF(M818&lt;&gt;"",0,IF(D818&gt;14,Cover!$E$25,D818/15*Cover!$E$25))</f>
        <v>0</v>
      </c>
      <c r="O818" s="129"/>
      <c r="P818" s="129"/>
    </row>
    <row r="819" spans="1:16" s="130" customFormat="1" ht="12.75" x14ac:dyDescent="0.2">
      <c r="A819" s="75">
        <v>811</v>
      </c>
      <c r="B819" s="234" t="str">
        <f>IF(ISBLANK('Schedule 2 - Pupil List'!A817),"",('Schedule 2 - Pupil List'!A817))</f>
        <v/>
      </c>
      <c r="C819" s="234" t="str">
        <f>IF(ISBLANK('Schedule 2 - Pupil List'!B817),"",('Schedule 2 - Pupil List'!B817))</f>
        <v/>
      </c>
      <c r="D819" s="61"/>
      <c r="E819" s="135"/>
      <c r="F819" s="136"/>
      <c r="G819" s="136"/>
      <c r="H819" s="136"/>
      <c r="I819" s="136"/>
      <c r="J819" s="136"/>
      <c r="K819" s="136"/>
      <c r="L819" s="137"/>
      <c r="M819" s="222" t="str">
        <f t="shared" si="13"/>
        <v/>
      </c>
      <c r="N819" s="207">
        <f>IF(M819&lt;&gt;"",0,IF(D819&gt;14,Cover!$E$25,D819/15*Cover!$E$25))</f>
        <v>0</v>
      </c>
      <c r="O819" s="129"/>
      <c r="P819" s="129"/>
    </row>
    <row r="820" spans="1:16" s="130" customFormat="1" ht="12.75" x14ac:dyDescent="0.2">
      <c r="A820" s="75">
        <v>812</v>
      </c>
      <c r="B820" s="234" t="str">
        <f>IF(ISBLANK('Schedule 2 - Pupil List'!A818),"",('Schedule 2 - Pupil List'!A818))</f>
        <v/>
      </c>
      <c r="C820" s="234" t="str">
        <f>IF(ISBLANK('Schedule 2 - Pupil List'!B818),"",('Schedule 2 - Pupil List'!B818))</f>
        <v/>
      </c>
      <c r="D820" s="61"/>
      <c r="E820" s="135"/>
      <c r="F820" s="136"/>
      <c r="G820" s="136"/>
      <c r="H820" s="136"/>
      <c r="I820" s="136"/>
      <c r="J820" s="136"/>
      <c r="K820" s="136"/>
      <c r="L820" s="137"/>
      <c r="M820" s="222" t="str">
        <f t="shared" si="13"/>
        <v/>
      </c>
      <c r="N820" s="207">
        <f>IF(M820&lt;&gt;"",0,IF(D820&gt;14,Cover!$E$25,D820/15*Cover!$E$25))</f>
        <v>0</v>
      </c>
      <c r="O820" s="129"/>
      <c r="P820" s="129"/>
    </row>
    <row r="821" spans="1:16" s="130" customFormat="1" ht="12.75" x14ac:dyDescent="0.2">
      <c r="A821" s="75">
        <v>813</v>
      </c>
      <c r="B821" s="234" t="str">
        <f>IF(ISBLANK('Schedule 2 - Pupil List'!A819),"",('Schedule 2 - Pupil List'!A819))</f>
        <v/>
      </c>
      <c r="C821" s="234" t="str">
        <f>IF(ISBLANK('Schedule 2 - Pupil List'!B819),"",('Schedule 2 - Pupil List'!B819))</f>
        <v/>
      </c>
      <c r="D821" s="61"/>
      <c r="E821" s="135"/>
      <c r="F821" s="136"/>
      <c r="G821" s="136"/>
      <c r="H821" s="136"/>
      <c r="I821" s="136"/>
      <c r="J821" s="136"/>
      <c r="K821" s="136"/>
      <c r="L821" s="137"/>
      <c r="M821" s="222" t="str">
        <f t="shared" si="13"/>
        <v/>
      </c>
      <c r="N821" s="207">
        <f>IF(M821&lt;&gt;"",0,IF(D821&gt;14,Cover!$E$25,D821/15*Cover!$E$25))</f>
        <v>0</v>
      </c>
      <c r="O821" s="129"/>
      <c r="P821" s="129"/>
    </row>
    <row r="822" spans="1:16" s="130" customFormat="1" ht="12.75" x14ac:dyDescent="0.2">
      <c r="A822" s="75">
        <v>814</v>
      </c>
      <c r="B822" s="234" t="str">
        <f>IF(ISBLANK('Schedule 2 - Pupil List'!A820),"",('Schedule 2 - Pupil List'!A820))</f>
        <v/>
      </c>
      <c r="C822" s="234" t="str">
        <f>IF(ISBLANK('Schedule 2 - Pupil List'!B820),"",('Schedule 2 - Pupil List'!B820))</f>
        <v/>
      </c>
      <c r="D822" s="61"/>
      <c r="E822" s="135"/>
      <c r="F822" s="136"/>
      <c r="G822" s="136"/>
      <c r="H822" s="136"/>
      <c r="I822" s="136"/>
      <c r="J822" s="136"/>
      <c r="K822" s="136"/>
      <c r="L822" s="137"/>
      <c r="M822" s="222" t="str">
        <f t="shared" si="13"/>
        <v/>
      </c>
      <c r="N822" s="207">
        <f>IF(M822&lt;&gt;"",0,IF(D822&gt;14,Cover!$E$25,D822/15*Cover!$E$25))</f>
        <v>0</v>
      </c>
      <c r="O822" s="129"/>
      <c r="P822" s="129"/>
    </row>
    <row r="823" spans="1:16" s="130" customFormat="1" ht="12.75" x14ac:dyDescent="0.2">
      <c r="A823" s="75">
        <v>815</v>
      </c>
      <c r="B823" s="234" t="str">
        <f>IF(ISBLANK('Schedule 2 - Pupil List'!A821),"",('Schedule 2 - Pupil List'!A821))</f>
        <v/>
      </c>
      <c r="C823" s="234" t="str">
        <f>IF(ISBLANK('Schedule 2 - Pupil List'!B821),"",('Schedule 2 - Pupil List'!B821))</f>
        <v/>
      </c>
      <c r="D823" s="61"/>
      <c r="E823" s="135"/>
      <c r="F823" s="136"/>
      <c r="G823" s="136"/>
      <c r="H823" s="136"/>
      <c r="I823" s="136"/>
      <c r="J823" s="136"/>
      <c r="K823" s="136"/>
      <c r="L823" s="137"/>
      <c r="M823" s="222" t="str">
        <f t="shared" si="13"/>
        <v/>
      </c>
      <c r="N823" s="207">
        <f>IF(M823&lt;&gt;"",0,IF(D823&gt;14,Cover!$E$25,D823/15*Cover!$E$25))</f>
        <v>0</v>
      </c>
      <c r="O823" s="129"/>
      <c r="P823" s="129"/>
    </row>
    <row r="824" spans="1:16" s="130" customFormat="1" ht="12.75" x14ac:dyDescent="0.2">
      <c r="A824" s="75">
        <v>816</v>
      </c>
      <c r="B824" s="234" t="str">
        <f>IF(ISBLANK('Schedule 2 - Pupil List'!A822),"",('Schedule 2 - Pupil List'!A822))</f>
        <v/>
      </c>
      <c r="C824" s="234" t="str">
        <f>IF(ISBLANK('Schedule 2 - Pupil List'!B822),"",('Schedule 2 - Pupil List'!B822))</f>
        <v/>
      </c>
      <c r="D824" s="61"/>
      <c r="E824" s="135"/>
      <c r="F824" s="136"/>
      <c r="G824" s="136"/>
      <c r="H824" s="136"/>
      <c r="I824" s="136"/>
      <c r="J824" s="136"/>
      <c r="K824" s="136"/>
      <c r="L824" s="137"/>
      <c r="M824" s="222" t="str">
        <f t="shared" si="13"/>
        <v/>
      </c>
      <c r="N824" s="207">
        <f>IF(M824&lt;&gt;"",0,IF(D824&gt;14,Cover!$E$25,D824/15*Cover!$E$25))</f>
        <v>0</v>
      </c>
      <c r="O824" s="129"/>
      <c r="P824" s="129"/>
    </row>
    <row r="825" spans="1:16" s="130" customFormat="1" ht="12.75" x14ac:dyDescent="0.2">
      <c r="A825" s="75">
        <v>817</v>
      </c>
      <c r="B825" s="234" t="str">
        <f>IF(ISBLANK('Schedule 2 - Pupil List'!A823),"",('Schedule 2 - Pupil List'!A823))</f>
        <v/>
      </c>
      <c r="C825" s="234" t="str">
        <f>IF(ISBLANK('Schedule 2 - Pupil List'!B823),"",('Schedule 2 - Pupil List'!B823))</f>
        <v/>
      </c>
      <c r="D825" s="61"/>
      <c r="E825" s="135"/>
      <c r="F825" s="136"/>
      <c r="G825" s="136"/>
      <c r="H825" s="136"/>
      <c r="I825" s="136"/>
      <c r="J825" s="136"/>
      <c r="K825" s="136"/>
      <c r="L825" s="137"/>
      <c r="M825" s="222" t="str">
        <f t="shared" si="13"/>
        <v/>
      </c>
      <c r="N825" s="207">
        <f>IF(M825&lt;&gt;"",0,IF(D825&gt;14,Cover!$E$25,D825/15*Cover!$E$25))</f>
        <v>0</v>
      </c>
      <c r="O825" s="129"/>
      <c r="P825" s="129"/>
    </row>
    <row r="826" spans="1:16" s="130" customFormat="1" ht="12.75" x14ac:dyDescent="0.2">
      <c r="A826" s="75">
        <v>818</v>
      </c>
      <c r="B826" s="234" t="str">
        <f>IF(ISBLANK('Schedule 2 - Pupil List'!A824),"",('Schedule 2 - Pupil List'!A824))</f>
        <v/>
      </c>
      <c r="C826" s="234" t="str">
        <f>IF(ISBLANK('Schedule 2 - Pupil List'!B824),"",('Schedule 2 - Pupil List'!B824))</f>
        <v/>
      </c>
      <c r="D826" s="61"/>
      <c r="E826" s="135"/>
      <c r="F826" s="136"/>
      <c r="G826" s="136"/>
      <c r="H826" s="136"/>
      <c r="I826" s="136"/>
      <c r="J826" s="136"/>
      <c r="K826" s="136"/>
      <c r="L826" s="137"/>
      <c r="M826" s="222" t="str">
        <f t="shared" si="13"/>
        <v/>
      </c>
      <c r="N826" s="207">
        <f>IF(M826&lt;&gt;"",0,IF(D826&gt;14,Cover!$E$25,D826/15*Cover!$E$25))</f>
        <v>0</v>
      </c>
      <c r="O826" s="129"/>
      <c r="P826" s="129"/>
    </row>
    <row r="827" spans="1:16" s="130" customFormat="1" ht="12.75" x14ac:dyDescent="0.2">
      <c r="A827" s="75">
        <v>819</v>
      </c>
      <c r="B827" s="234" t="str">
        <f>IF(ISBLANK('Schedule 2 - Pupil List'!A825),"",('Schedule 2 - Pupil List'!A825))</f>
        <v/>
      </c>
      <c r="C827" s="234" t="str">
        <f>IF(ISBLANK('Schedule 2 - Pupil List'!B825),"",('Schedule 2 - Pupil List'!B825))</f>
        <v/>
      </c>
      <c r="D827" s="61"/>
      <c r="E827" s="135"/>
      <c r="F827" s="136"/>
      <c r="G827" s="136"/>
      <c r="H827" s="136"/>
      <c r="I827" s="136"/>
      <c r="J827" s="136"/>
      <c r="K827" s="136"/>
      <c r="L827" s="137"/>
      <c r="M827" s="222" t="str">
        <f t="shared" si="13"/>
        <v/>
      </c>
      <c r="N827" s="207">
        <f>IF(M827&lt;&gt;"",0,IF(D827&gt;14,Cover!$E$25,D827/15*Cover!$E$25))</f>
        <v>0</v>
      </c>
      <c r="O827" s="129"/>
      <c r="P827" s="129"/>
    </row>
    <row r="828" spans="1:16" s="130" customFormat="1" ht="12.75" x14ac:dyDescent="0.2">
      <c r="A828" s="75">
        <v>820</v>
      </c>
      <c r="B828" s="234" t="str">
        <f>IF(ISBLANK('Schedule 2 - Pupil List'!A826),"",('Schedule 2 - Pupil List'!A826))</f>
        <v/>
      </c>
      <c r="C828" s="234" t="str">
        <f>IF(ISBLANK('Schedule 2 - Pupil List'!B826),"",('Schedule 2 - Pupil List'!B826))</f>
        <v/>
      </c>
      <c r="D828" s="61"/>
      <c r="E828" s="135"/>
      <c r="F828" s="136"/>
      <c r="G828" s="136"/>
      <c r="H828" s="136"/>
      <c r="I828" s="136"/>
      <c r="J828" s="136"/>
      <c r="K828" s="136"/>
      <c r="L828" s="137"/>
      <c r="M828" s="222" t="str">
        <f t="shared" si="13"/>
        <v/>
      </c>
      <c r="N828" s="207">
        <f>IF(M828&lt;&gt;"",0,IF(D828&gt;14,Cover!$E$25,D828/15*Cover!$E$25))</f>
        <v>0</v>
      </c>
      <c r="O828" s="129"/>
      <c r="P828" s="129"/>
    </row>
    <row r="829" spans="1:16" s="130" customFormat="1" ht="12.75" x14ac:dyDescent="0.2">
      <c r="A829" s="75">
        <v>821</v>
      </c>
      <c r="B829" s="234" t="str">
        <f>IF(ISBLANK('Schedule 2 - Pupil List'!A827),"",('Schedule 2 - Pupil List'!A827))</f>
        <v/>
      </c>
      <c r="C829" s="234" t="str">
        <f>IF(ISBLANK('Schedule 2 - Pupil List'!B827),"",('Schedule 2 - Pupil List'!B827))</f>
        <v/>
      </c>
      <c r="D829" s="61"/>
      <c r="E829" s="135"/>
      <c r="F829" s="136"/>
      <c r="G829" s="136"/>
      <c r="H829" s="136"/>
      <c r="I829" s="136"/>
      <c r="J829" s="136"/>
      <c r="K829" s="136"/>
      <c r="L829" s="137"/>
      <c r="M829" s="222" t="str">
        <f t="shared" si="13"/>
        <v/>
      </c>
      <c r="N829" s="207">
        <f>IF(M829&lt;&gt;"",0,IF(D829&gt;14,Cover!$E$25,D829/15*Cover!$E$25))</f>
        <v>0</v>
      </c>
      <c r="O829" s="129"/>
      <c r="P829" s="129"/>
    </row>
    <row r="830" spans="1:16" s="130" customFormat="1" ht="12.75" x14ac:dyDescent="0.2">
      <c r="A830" s="75">
        <v>822</v>
      </c>
      <c r="B830" s="234" t="str">
        <f>IF(ISBLANK('Schedule 2 - Pupil List'!A828),"",('Schedule 2 - Pupil List'!A828))</f>
        <v/>
      </c>
      <c r="C830" s="234" t="str">
        <f>IF(ISBLANK('Schedule 2 - Pupil List'!B828),"",('Schedule 2 - Pupil List'!B828))</f>
        <v/>
      </c>
      <c r="D830" s="61"/>
      <c r="E830" s="135"/>
      <c r="F830" s="136"/>
      <c r="G830" s="136"/>
      <c r="H830" s="136"/>
      <c r="I830" s="136"/>
      <c r="J830" s="136"/>
      <c r="K830" s="136"/>
      <c r="L830" s="137"/>
      <c r="M830" s="222" t="str">
        <f t="shared" si="13"/>
        <v/>
      </c>
      <c r="N830" s="207">
        <f>IF(M830&lt;&gt;"",0,IF(D830&gt;14,Cover!$E$25,D830/15*Cover!$E$25))</f>
        <v>0</v>
      </c>
      <c r="O830" s="129"/>
      <c r="P830" s="129"/>
    </row>
    <row r="831" spans="1:16" s="130" customFormat="1" ht="12.75" x14ac:dyDescent="0.2">
      <c r="A831" s="75">
        <v>823</v>
      </c>
      <c r="B831" s="234" t="str">
        <f>IF(ISBLANK('Schedule 2 - Pupil List'!A829),"",('Schedule 2 - Pupil List'!A829))</f>
        <v/>
      </c>
      <c r="C831" s="234" t="str">
        <f>IF(ISBLANK('Schedule 2 - Pupil List'!B829),"",('Schedule 2 - Pupil List'!B829))</f>
        <v/>
      </c>
      <c r="D831" s="61"/>
      <c r="E831" s="135"/>
      <c r="F831" s="136"/>
      <c r="G831" s="136"/>
      <c r="H831" s="136"/>
      <c r="I831" s="136"/>
      <c r="J831" s="136"/>
      <c r="K831" s="136"/>
      <c r="L831" s="137"/>
      <c r="M831" s="222" t="str">
        <f t="shared" si="13"/>
        <v/>
      </c>
      <c r="N831" s="207">
        <f>IF(M831&lt;&gt;"",0,IF(D831&gt;14,Cover!$E$25,D831/15*Cover!$E$25))</f>
        <v>0</v>
      </c>
      <c r="O831" s="129"/>
      <c r="P831" s="129"/>
    </row>
    <row r="832" spans="1:16" s="130" customFormat="1" ht="12.75" x14ac:dyDescent="0.2">
      <c r="A832" s="75">
        <v>824</v>
      </c>
      <c r="B832" s="234" t="str">
        <f>IF(ISBLANK('Schedule 2 - Pupil List'!A830),"",('Schedule 2 - Pupil List'!A830))</f>
        <v/>
      </c>
      <c r="C832" s="234" t="str">
        <f>IF(ISBLANK('Schedule 2 - Pupil List'!B830),"",('Schedule 2 - Pupil List'!B830))</f>
        <v/>
      </c>
      <c r="D832" s="61"/>
      <c r="E832" s="135"/>
      <c r="F832" s="136"/>
      <c r="G832" s="136"/>
      <c r="H832" s="136"/>
      <c r="I832" s="136"/>
      <c r="J832" s="136"/>
      <c r="K832" s="136"/>
      <c r="L832" s="137"/>
      <c r="M832" s="222" t="str">
        <f t="shared" si="13"/>
        <v/>
      </c>
      <c r="N832" s="207">
        <f>IF(M832&lt;&gt;"",0,IF(D832&gt;14,Cover!$E$25,D832/15*Cover!$E$25))</f>
        <v>0</v>
      </c>
      <c r="O832" s="129"/>
      <c r="P832" s="129"/>
    </row>
    <row r="833" spans="1:16" s="130" customFormat="1" ht="12.75" x14ac:dyDescent="0.2">
      <c r="A833" s="75">
        <v>825</v>
      </c>
      <c r="B833" s="234" t="str">
        <f>IF(ISBLANK('Schedule 2 - Pupil List'!A831),"",('Schedule 2 - Pupil List'!A831))</f>
        <v/>
      </c>
      <c r="C833" s="234" t="str">
        <f>IF(ISBLANK('Schedule 2 - Pupil List'!B831),"",('Schedule 2 - Pupil List'!B831))</f>
        <v/>
      </c>
      <c r="D833" s="61"/>
      <c r="E833" s="135"/>
      <c r="F833" s="136"/>
      <c r="G833" s="136"/>
      <c r="H833" s="136"/>
      <c r="I833" s="136"/>
      <c r="J833" s="136"/>
      <c r="K833" s="136"/>
      <c r="L833" s="137"/>
      <c r="M833" s="222" t="str">
        <f t="shared" ref="M833:M896" si="14">IF(COUNTIFS(B833:L833,"")=11, "", IF(B833="", "No Name ", "")&amp;IF(D833="", "No Days ", "")&amp;IF(COUNTIFS(E833:L833, "")=8, "No Courses", ""))</f>
        <v/>
      </c>
      <c r="N833" s="207">
        <f>IF(M833&lt;&gt;"",0,IF(D833&gt;14,Cover!$E$25,D833/15*Cover!$E$25))</f>
        <v>0</v>
      </c>
      <c r="O833" s="129"/>
      <c r="P833" s="129"/>
    </row>
    <row r="834" spans="1:16" s="130" customFormat="1" ht="12.75" x14ac:dyDescent="0.2">
      <c r="A834" s="75">
        <v>826</v>
      </c>
      <c r="B834" s="234" t="str">
        <f>IF(ISBLANK('Schedule 2 - Pupil List'!A832),"",('Schedule 2 - Pupil List'!A832))</f>
        <v/>
      </c>
      <c r="C834" s="234" t="str">
        <f>IF(ISBLANK('Schedule 2 - Pupil List'!B832),"",('Schedule 2 - Pupil List'!B832))</f>
        <v/>
      </c>
      <c r="D834" s="61"/>
      <c r="E834" s="135"/>
      <c r="F834" s="136"/>
      <c r="G834" s="136"/>
      <c r="H834" s="136"/>
      <c r="I834" s="136"/>
      <c r="J834" s="136"/>
      <c r="K834" s="136"/>
      <c r="L834" s="137"/>
      <c r="M834" s="222" t="str">
        <f t="shared" si="14"/>
        <v/>
      </c>
      <c r="N834" s="207">
        <f>IF(M834&lt;&gt;"",0,IF(D834&gt;14,Cover!$E$25,D834/15*Cover!$E$25))</f>
        <v>0</v>
      </c>
      <c r="O834" s="129"/>
      <c r="P834" s="129"/>
    </row>
    <row r="835" spans="1:16" s="130" customFormat="1" ht="12.75" x14ac:dyDescent="0.2">
      <c r="A835" s="75">
        <v>827</v>
      </c>
      <c r="B835" s="234" t="str">
        <f>IF(ISBLANK('Schedule 2 - Pupil List'!A833),"",('Schedule 2 - Pupil List'!A833))</f>
        <v/>
      </c>
      <c r="C835" s="234" t="str">
        <f>IF(ISBLANK('Schedule 2 - Pupil List'!B833),"",('Schedule 2 - Pupil List'!B833))</f>
        <v/>
      </c>
      <c r="D835" s="61"/>
      <c r="E835" s="135"/>
      <c r="F835" s="136"/>
      <c r="G835" s="136"/>
      <c r="H835" s="136"/>
      <c r="I835" s="136"/>
      <c r="J835" s="136"/>
      <c r="K835" s="136"/>
      <c r="L835" s="137"/>
      <c r="M835" s="222" t="str">
        <f t="shared" si="14"/>
        <v/>
      </c>
      <c r="N835" s="207">
        <f>IF(M835&lt;&gt;"",0,IF(D835&gt;14,Cover!$E$25,D835/15*Cover!$E$25))</f>
        <v>0</v>
      </c>
      <c r="O835" s="129"/>
      <c r="P835" s="129"/>
    </row>
    <row r="836" spans="1:16" s="130" customFormat="1" ht="12.75" x14ac:dyDescent="0.2">
      <c r="A836" s="75">
        <v>828</v>
      </c>
      <c r="B836" s="234" t="str">
        <f>IF(ISBLANK('Schedule 2 - Pupil List'!A834),"",('Schedule 2 - Pupil List'!A834))</f>
        <v/>
      </c>
      <c r="C836" s="234" t="str">
        <f>IF(ISBLANK('Schedule 2 - Pupil List'!B834),"",('Schedule 2 - Pupil List'!B834))</f>
        <v/>
      </c>
      <c r="D836" s="61"/>
      <c r="E836" s="135"/>
      <c r="F836" s="136"/>
      <c r="G836" s="136"/>
      <c r="H836" s="136"/>
      <c r="I836" s="136"/>
      <c r="J836" s="136"/>
      <c r="K836" s="136"/>
      <c r="L836" s="137"/>
      <c r="M836" s="222" t="str">
        <f t="shared" si="14"/>
        <v/>
      </c>
      <c r="N836" s="207">
        <f>IF(M836&lt;&gt;"",0,IF(D836&gt;14,Cover!$E$25,D836/15*Cover!$E$25))</f>
        <v>0</v>
      </c>
      <c r="O836" s="129"/>
      <c r="P836" s="129"/>
    </row>
    <row r="837" spans="1:16" s="130" customFormat="1" ht="12.75" x14ac:dyDescent="0.2">
      <c r="A837" s="75">
        <v>829</v>
      </c>
      <c r="B837" s="234" t="str">
        <f>IF(ISBLANK('Schedule 2 - Pupil List'!A835),"",('Schedule 2 - Pupil List'!A835))</f>
        <v/>
      </c>
      <c r="C837" s="234" t="str">
        <f>IF(ISBLANK('Schedule 2 - Pupil List'!B835),"",('Schedule 2 - Pupil List'!B835))</f>
        <v/>
      </c>
      <c r="D837" s="61"/>
      <c r="E837" s="135"/>
      <c r="F837" s="136"/>
      <c r="G837" s="136"/>
      <c r="H837" s="136"/>
      <c r="I837" s="136"/>
      <c r="J837" s="136"/>
      <c r="K837" s="136"/>
      <c r="L837" s="137"/>
      <c r="M837" s="222" t="str">
        <f t="shared" si="14"/>
        <v/>
      </c>
      <c r="N837" s="207">
        <f>IF(M837&lt;&gt;"",0,IF(D837&gt;14,Cover!$E$25,D837/15*Cover!$E$25))</f>
        <v>0</v>
      </c>
      <c r="O837" s="129"/>
      <c r="P837" s="129"/>
    </row>
    <row r="838" spans="1:16" s="130" customFormat="1" ht="12.75" x14ac:dyDescent="0.2">
      <c r="A838" s="75">
        <v>830</v>
      </c>
      <c r="B838" s="234" t="str">
        <f>IF(ISBLANK('Schedule 2 - Pupil List'!A836),"",('Schedule 2 - Pupil List'!A836))</f>
        <v/>
      </c>
      <c r="C838" s="234" t="str">
        <f>IF(ISBLANK('Schedule 2 - Pupil List'!B836),"",('Schedule 2 - Pupil List'!B836))</f>
        <v/>
      </c>
      <c r="D838" s="61"/>
      <c r="E838" s="135"/>
      <c r="F838" s="136"/>
      <c r="G838" s="136"/>
      <c r="H838" s="136"/>
      <c r="I838" s="136"/>
      <c r="J838" s="136"/>
      <c r="K838" s="136"/>
      <c r="L838" s="137"/>
      <c r="M838" s="222" t="str">
        <f t="shared" si="14"/>
        <v/>
      </c>
      <c r="N838" s="207">
        <f>IF(M838&lt;&gt;"",0,IF(D838&gt;14,Cover!$E$25,D838/15*Cover!$E$25))</f>
        <v>0</v>
      </c>
      <c r="O838" s="129"/>
      <c r="P838" s="129"/>
    </row>
    <row r="839" spans="1:16" s="130" customFormat="1" ht="12.75" x14ac:dyDescent="0.2">
      <c r="A839" s="75">
        <v>831</v>
      </c>
      <c r="B839" s="234" t="str">
        <f>IF(ISBLANK('Schedule 2 - Pupil List'!A837),"",('Schedule 2 - Pupil List'!A837))</f>
        <v/>
      </c>
      <c r="C839" s="234" t="str">
        <f>IF(ISBLANK('Schedule 2 - Pupil List'!B837),"",('Schedule 2 - Pupil List'!B837))</f>
        <v/>
      </c>
      <c r="D839" s="61"/>
      <c r="E839" s="135"/>
      <c r="F839" s="136"/>
      <c r="G839" s="136"/>
      <c r="H839" s="136"/>
      <c r="I839" s="136"/>
      <c r="J839" s="136"/>
      <c r="K839" s="136"/>
      <c r="L839" s="137"/>
      <c r="M839" s="222" t="str">
        <f t="shared" si="14"/>
        <v/>
      </c>
      <c r="N839" s="207">
        <f>IF(M839&lt;&gt;"",0,IF(D839&gt;14,Cover!$E$25,D839/15*Cover!$E$25))</f>
        <v>0</v>
      </c>
      <c r="O839" s="129"/>
      <c r="P839" s="129"/>
    </row>
    <row r="840" spans="1:16" s="130" customFormat="1" ht="12.75" x14ac:dyDescent="0.2">
      <c r="A840" s="75">
        <v>832</v>
      </c>
      <c r="B840" s="234" t="str">
        <f>IF(ISBLANK('Schedule 2 - Pupil List'!A838),"",('Schedule 2 - Pupil List'!A838))</f>
        <v/>
      </c>
      <c r="C840" s="234" t="str">
        <f>IF(ISBLANK('Schedule 2 - Pupil List'!B838),"",('Schedule 2 - Pupil List'!B838))</f>
        <v/>
      </c>
      <c r="D840" s="61"/>
      <c r="E840" s="135"/>
      <c r="F840" s="136"/>
      <c r="G840" s="136"/>
      <c r="H840" s="136"/>
      <c r="I840" s="136"/>
      <c r="J840" s="136"/>
      <c r="K840" s="136"/>
      <c r="L840" s="137"/>
      <c r="M840" s="222" t="str">
        <f t="shared" si="14"/>
        <v/>
      </c>
      <c r="N840" s="207">
        <f>IF(M840&lt;&gt;"",0,IF(D840&gt;14,Cover!$E$25,D840/15*Cover!$E$25))</f>
        <v>0</v>
      </c>
      <c r="O840" s="129"/>
      <c r="P840" s="129"/>
    </row>
    <row r="841" spans="1:16" s="130" customFormat="1" ht="12.75" x14ac:dyDescent="0.2">
      <c r="A841" s="75">
        <v>833</v>
      </c>
      <c r="B841" s="234" t="str">
        <f>IF(ISBLANK('Schedule 2 - Pupil List'!A839),"",('Schedule 2 - Pupil List'!A839))</f>
        <v/>
      </c>
      <c r="C841" s="234" t="str">
        <f>IF(ISBLANK('Schedule 2 - Pupil List'!B839),"",('Schedule 2 - Pupil List'!B839))</f>
        <v/>
      </c>
      <c r="D841" s="61"/>
      <c r="E841" s="135"/>
      <c r="F841" s="136"/>
      <c r="G841" s="136"/>
      <c r="H841" s="136"/>
      <c r="I841" s="136"/>
      <c r="J841" s="136"/>
      <c r="K841" s="136"/>
      <c r="L841" s="137"/>
      <c r="M841" s="222" t="str">
        <f t="shared" si="14"/>
        <v/>
      </c>
      <c r="N841" s="207">
        <f>IF(M841&lt;&gt;"",0,IF(D841&gt;14,Cover!$E$25,D841/15*Cover!$E$25))</f>
        <v>0</v>
      </c>
      <c r="O841" s="129"/>
      <c r="P841" s="129"/>
    </row>
    <row r="842" spans="1:16" s="130" customFormat="1" ht="12.75" x14ac:dyDescent="0.2">
      <c r="A842" s="75">
        <v>834</v>
      </c>
      <c r="B842" s="234" t="str">
        <f>IF(ISBLANK('Schedule 2 - Pupil List'!A840),"",('Schedule 2 - Pupil List'!A840))</f>
        <v/>
      </c>
      <c r="C842" s="234" t="str">
        <f>IF(ISBLANK('Schedule 2 - Pupil List'!B840),"",('Schedule 2 - Pupil List'!B840))</f>
        <v/>
      </c>
      <c r="D842" s="61"/>
      <c r="E842" s="135"/>
      <c r="F842" s="136"/>
      <c r="G842" s="136"/>
      <c r="H842" s="136"/>
      <c r="I842" s="136"/>
      <c r="J842" s="136"/>
      <c r="K842" s="136"/>
      <c r="L842" s="137"/>
      <c r="M842" s="222" t="str">
        <f t="shared" si="14"/>
        <v/>
      </c>
      <c r="N842" s="207">
        <f>IF(M842&lt;&gt;"",0,IF(D842&gt;14,Cover!$E$25,D842/15*Cover!$E$25))</f>
        <v>0</v>
      </c>
      <c r="O842" s="129"/>
      <c r="P842" s="129"/>
    </row>
    <row r="843" spans="1:16" s="130" customFormat="1" ht="12.75" x14ac:dyDescent="0.2">
      <c r="A843" s="75">
        <v>835</v>
      </c>
      <c r="B843" s="234" t="str">
        <f>IF(ISBLANK('Schedule 2 - Pupil List'!A841),"",('Schedule 2 - Pupil List'!A841))</f>
        <v/>
      </c>
      <c r="C843" s="234" t="str">
        <f>IF(ISBLANK('Schedule 2 - Pupil List'!B841),"",('Schedule 2 - Pupil List'!B841))</f>
        <v/>
      </c>
      <c r="D843" s="61"/>
      <c r="E843" s="135"/>
      <c r="F843" s="136"/>
      <c r="G843" s="136"/>
      <c r="H843" s="136"/>
      <c r="I843" s="136"/>
      <c r="J843" s="136"/>
      <c r="K843" s="136"/>
      <c r="L843" s="137"/>
      <c r="M843" s="222" t="str">
        <f t="shared" si="14"/>
        <v/>
      </c>
      <c r="N843" s="207">
        <f>IF(M843&lt;&gt;"",0,IF(D843&gt;14,Cover!$E$25,D843/15*Cover!$E$25))</f>
        <v>0</v>
      </c>
      <c r="O843" s="129"/>
      <c r="P843" s="129"/>
    </row>
    <row r="844" spans="1:16" s="130" customFormat="1" ht="12.75" x14ac:dyDescent="0.2">
      <c r="A844" s="75">
        <v>836</v>
      </c>
      <c r="B844" s="234" t="str">
        <f>IF(ISBLANK('Schedule 2 - Pupil List'!A842),"",('Schedule 2 - Pupil List'!A842))</f>
        <v/>
      </c>
      <c r="C844" s="234" t="str">
        <f>IF(ISBLANK('Schedule 2 - Pupil List'!B842),"",('Schedule 2 - Pupil List'!B842))</f>
        <v/>
      </c>
      <c r="D844" s="61"/>
      <c r="E844" s="135"/>
      <c r="F844" s="136"/>
      <c r="G844" s="136"/>
      <c r="H844" s="136"/>
      <c r="I844" s="136"/>
      <c r="J844" s="136"/>
      <c r="K844" s="136"/>
      <c r="L844" s="137"/>
      <c r="M844" s="222" t="str">
        <f t="shared" si="14"/>
        <v/>
      </c>
      <c r="N844" s="207">
        <f>IF(M844&lt;&gt;"",0,IF(D844&gt;14,Cover!$E$25,D844/15*Cover!$E$25))</f>
        <v>0</v>
      </c>
      <c r="O844" s="129"/>
      <c r="P844" s="129"/>
    </row>
    <row r="845" spans="1:16" s="130" customFormat="1" ht="12.75" x14ac:dyDescent="0.2">
      <c r="A845" s="75">
        <v>837</v>
      </c>
      <c r="B845" s="234" t="str">
        <f>IF(ISBLANK('Schedule 2 - Pupil List'!A843),"",('Schedule 2 - Pupil List'!A843))</f>
        <v/>
      </c>
      <c r="C845" s="234" t="str">
        <f>IF(ISBLANK('Schedule 2 - Pupil List'!B843),"",('Schedule 2 - Pupil List'!B843))</f>
        <v/>
      </c>
      <c r="D845" s="61"/>
      <c r="E845" s="135"/>
      <c r="F845" s="136"/>
      <c r="G845" s="136"/>
      <c r="H845" s="136"/>
      <c r="I845" s="136"/>
      <c r="J845" s="136"/>
      <c r="K845" s="136"/>
      <c r="L845" s="137"/>
      <c r="M845" s="222" t="str">
        <f t="shared" si="14"/>
        <v/>
      </c>
      <c r="N845" s="207">
        <f>IF(M845&lt;&gt;"",0,IF(D845&gt;14,Cover!$E$25,D845/15*Cover!$E$25))</f>
        <v>0</v>
      </c>
      <c r="O845" s="129"/>
      <c r="P845" s="129"/>
    </row>
    <row r="846" spans="1:16" s="130" customFormat="1" ht="12.75" x14ac:dyDescent="0.2">
      <c r="A846" s="75">
        <v>838</v>
      </c>
      <c r="B846" s="234" t="str">
        <f>IF(ISBLANK('Schedule 2 - Pupil List'!A844),"",('Schedule 2 - Pupil List'!A844))</f>
        <v/>
      </c>
      <c r="C846" s="234" t="str">
        <f>IF(ISBLANK('Schedule 2 - Pupil List'!B844),"",('Schedule 2 - Pupil List'!B844))</f>
        <v/>
      </c>
      <c r="D846" s="61"/>
      <c r="E846" s="135"/>
      <c r="F846" s="136"/>
      <c r="G846" s="136"/>
      <c r="H846" s="136"/>
      <c r="I846" s="136"/>
      <c r="J846" s="136"/>
      <c r="K846" s="136"/>
      <c r="L846" s="137"/>
      <c r="M846" s="222" t="str">
        <f t="shared" si="14"/>
        <v/>
      </c>
      <c r="N846" s="207">
        <f>IF(M846&lt;&gt;"",0,IF(D846&gt;14,Cover!$E$25,D846/15*Cover!$E$25))</f>
        <v>0</v>
      </c>
      <c r="O846" s="129"/>
      <c r="P846" s="129"/>
    </row>
    <row r="847" spans="1:16" s="130" customFormat="1" ht="12.75" x14ac:dyDescent="0.2">
      <c r="A847" s="75">
        <v>839</v>
      </c>
      <c r="B847" s="234" t="str">
        <f>IF(ISBLANK('Schedule 2 - Pupil List'!A845),"",('Schedule 2 - Pupil List'!A845))</f>
        <v/>
      </c>
      <c r="C847" s="234" t="str">
        <f>IF(ISBLANK('Schedule 2 - Pupil List'!B845),"",('Schedule 2 - Pupil List'!B845))</f>
        <v/>
      </c>
      <c r="D847" s="61"/>
      <c r="E847" s="135"/>
      <c r="F847" s="136"/>
      <c r="G847" s="136"/>
      <c r="H847" s="136"/>
      <c r="I847" s="136"/>
      <c r="J847" s="136"/>
      <c r="K847" s="136"/>
      <c r="L847" s="137"/>
      <c r="M847" s="222" t="str">
        <f t="shared" si="14"/>
        <v/>
      </c>
      <c r="N847" s="207">
        <f>IF(M847&lt;&gt;"",0,IF(D847&gt;14,Cover!$E$25,D847/15*Cover!$E$25))</f>
        <v>0</v>
      </c>
      <c r="O847" s="129"/>
      <c r="P847" s="129"/>
    </row>
    <row r="848" spans="1:16" s="130" customFormat="1" ht="12.75" x14ac:dyDescent="0.2">
      <c r="A848" s="75">
        <v>840</v>
      </c>
      <c r="B848" s="234" t="str">
        <f>IF(ISBLANK('Schedule 2 - Pupil List'!A846),"",('Schedule 2 - Pupil List'!A846))</f>
        <v/>
      </c>
      <c r="C848" s="234" t="str">
        <f>IF(ISBLANK('Schedule 2 - Pupil List'!B846),"",('Schedule 2 - Pupil List'!B846))</f>
        <v/>
      </c>
      <c r="D848" s="61"/>
      <c r="E848" s="135"/>
      <c r="F848" s="136"/>
      <c r="G848" s="136"/>
      <c r="H848" s="136"/>
      <c r="I848" s="136"/>
      <c r="J848" s="136"/>
      <c r="K848" s="136"/>
      <c r="L848" s="137"/>
      <c r="M848" s="222" t="str">
        <f t="shared" si="14"/>
        <v/>
      </c>
      <c r="N848" s="207">
        <f>IF(M848&lt;&gt;"",0,IF(D848&gt;14,Cover!$E$25,D848/15*Cover!$E$25))</f>
        <v>0</v>
      </c>
      <c r="O848" s="129"/>
      <c r="P848" s="129"/>
    </row>
    <row r="849" spans="1:16" s="130" customFormat="1" ht="12.75" x14ac:dyDescent="0.2">
      <c r="A849" s="75">
        <v>841</v>
      </c>
      <c r="B849" s="234" t="str">
        <f>IF(ISBLANK('Schedule 2 - Pupil List'!A847),"",('Schedule 2 - Pupil List'!A847))</f>
        <v/>
      </c>
      <c r="C849" s="234" t="str">
        <f>IF(ISBLANK('Schedule 2 - Pupil List'!B847),"",('Schedule 2 - Pupil List'!B847))</f>
        <v/>
      </c>
      <c r="D849" s="61"/>
      <c r="E849" s="135"/>
      <c r="F849" s="136"/>
      <c r="G849" s="136"/>
      <c r="H849" s="136"/>
      <c r="I849" s="136"/>
      <c r="J849" s="136"/>
      <c r="K849" s="136"/>
      <c r="L849" s="137"/>
      <c r="M849" s="222" t="str">
        <f t="shared" si="14"/>
        <v/>
      </c>
      <c r="N849" s="207">
        <f>IF(M849&lt;&gt;"",0,IF(D849&gt;14,Cover!$E$25,D849/15*Cover!$E$25))</f>
        <v>0</v>
      </c>
      <c r="O849" s="129"/>
      <c r="P849" s="129"/>
    </row>
    <row r="850" spans="1:16" s="130" customFormat="1" ht="12.75" x14ac:dyDescent="0.2">
      <c r="A850" s="75">
        <v>842</v>
      </c>
      <c r="B850" s="234" t="str">
        <f>IF(ISBLANK('Schedule 2 - Pupil List'!A848),"",('Schedule 2 - Pupil List'!A848))</f>
        <v/>
      </c>
      <c r="C850" s="234" t="str">
        <f>IF(ISBLANK('Schedule 2 - Pupil List'!B848),"",('Schedule 2 - Pupil List'!B848))</f>
        <v/>
      </c>
      <c r="D850" s="61"/>
      <c r="E850" s="135"/>
      <c r="F850" s="136"/>
      <c r="G850" s="136"/>
      <c r="H850" s="136"/>
      <c r="I850" s="136"/>
      <c r="J850" s="136"/>
      <c r="K850" s="136"/>
      <c r="L850" s="137"/>
      <c r="M850" s="222" t="str">
        <f t="shared" si="14"/>
        <v/>
      </c>
      <c r="N850" s="207">
        <f>IF(M850&lt;&gt;"",0,IF(D850&gt;14,Cover!$E$25,D850/15*Cover!$E$25))</f>
        <v>0</v>
      </c>
      <c r="O850" s="129"/>
      <c r="P850" s="129"/>
    </row>
    <row r="851" spans="1:16" s="130" customFormat="1" ht="12.75" x14ac:dyDescent="0.2">
      <c r="A851" s="75">
        <v>843</v>
      </c>
      <c r="B851" s="234" t="str">
        <f>IF(ISBLANK('Schedule 2 - Pupil List'!A849),"",('Schedule 2 - Pupil List'!A849))</f>
        <v/>
      </c>
      <c r="C851" s="234" t="str">
        <f>IF(ISBLANK('Schedule 2 - Pupil List'!B849),"",('Schedule 2 - Pupil List'!B849))</f>
        <v/>
      </c>
      <c r="D851" s="61"/>
      <c r="E851" s="135"/>
      <c r="F851" s="136"/>
      <c r="G851" s="136"/>
      <c r="H851" s="136"/>
      <c r="I851" s="136"/>
      <c r="J851" s="136"/>
      <c r="K851" s="136"/>
      <c r="L851" s="137"/>
      <c r="M851" s="222" t="str">
        <f t="shared" si="14"/>
        <v/>
      </c>
      <c r="N851" s="207">
        <f>IF(M851&lt;&gt;"",0,IF(D851&gt;14,Cover!$E$25,D851/15*Cover!$E$25))</f>
        <v>0</v>
      </c>
      <c r="O851" s="129"/>
      <c r="P851" s="129"/>
    </row>
    <row r="852" spans="1:16" s="130" customFormat="1" ht="12.75" x14ac:dyDescent="0.2">
      <c r="A852" s="75">
        <v>844</v>
      </c>
      <c r="B852" s="234" t="str">
        <f>IF(ISBLANK('Schedule 2 - Pupil List'!A850),"",('Schedule 2 - Pupil List'!A850))</f>
        <v/>
      </c>
      <c r="C852" s="234" t="str">
        <f>IF(ISBLANK('Schedule 2 - Pupil List'!B850),"",('Schedule 2 - Pupil List'!B850))</f>
        <v/>
      </c>
      <c r="D852" s="61"/>
      <c r="E852" s="135"/>
      <c r="F852" s="136"/>
      <c r="G852" s="136"/>
      <c r="H852" s="136"/>
      <c r="I852" s="136"/>
      <c r="J852" s="136"/>
      <c r="K852" s="136"/>
      <c r="L852" s="137"/>
      <c r="M852" s="222" t="str">
        <f t="shared" si="14"/>
        <v/>
      </c>
      <c r="N852" s="207">
        <f>IF(M852&lt;&gt;"",0,IF(D852&gt;14,Cover!$E$25,D852/15*Cover!$E$25))</f>
        <v>0</v>
      </c>
      <c r="O852" s="129"/>
      <c r="P852" s="129"/>
    </row>
    <row r="853" spans="1:16" s="130" customFormat="1" ht="12.75" x14ac:dyDescent="0.2">
      <c r="A853" s="75">
        <v>845</v>
      </c>
      <c r="B853" s="234" t="str">
        <f>IF(ISBLANK('Schedule 2 - Pupil List'!A851),"",('Schedule 2 - Pupil List'!A851))</f>
        <v/>
      </c>
      <c r="C853" s="234" t="str">
        <f>IF(ISBLANK('Schedule 2 - Pupil List'!B851),"",('Schedule 2 - Pupil List'!B851))</f>
        <v/>
      </c>
      <c r="D853" s="61"/>
      <c r="E853" s="135"/>
      <c r="F853" s="136"/>
      <c r="G853" s="136"/>
      <c r="H853" s="136"/>
      <c r="I853" s="136"/>
      <c r="J853" s="136"/>
      <c r="K853" s="136"/>
      <c r="L853" s="137"/>
      <c r="M853" s="222" t="str">
        <f t="shared" si="14"/>
        <v/>
      </c>
      <c r="N853" s="207">
        <f>IF(M853&lt;&gt;"",0,IF(D853&gt;14,Cover!$E$25,D853/15*Cover!$E$25))</f>
        <v>0</v>
      </c>
      <c r="O853" s="129"/>
      <c r="P853" s="129"/>
    </row>
    <row r="854" spans="1:16" s="130" customFormat="1" ht="12.75" x14ac:dyDescent="0.2">
      <c r="A854" s="75">
        <v>846</v>
      </c>
      <c r="B854" s="234" t="str">
        <f>IF(ISBLANK('Schedule 2 - Pupil List'!A852),"",('Schedule 2 - Pupil List'!A852))</f>
        <v/>
      </c>
      <c r="C854" s="234" t="str">
        <f>IF(ISBLANK('Schedule 2 - Pupil List'!B852),"",('Schedule 2 - Pupil List'!B852))</f>
        <v/>
      </c>
      <c r="D854" s="61"/>
      <c r="E854" s="135"/>
      <c r="F854" s="136"/>
      <c r="G854" s="136"/>
      <c r="H854" s="136"/>
      <c r="I854" s="136"/>
      <c r="J854" s="136"/>
      <c r="K854" s="136"/>
      <c r="L854" s="137"/>
      <c r="M854" s="222" t="str">
        <f t="shared" si="14"/>
        <v/>
      </c>
      <c r="N854" s="207">
        <f>IF(M854&lt;&gt;"",0,IF(D854&gt;14,Cover!$E$25,D854/15*Cover!$E$25))</f>
        <v>0</v>
      </c>
      <c r="O854" s="129"/>
      <c r="P854" s="129"/>
    </row>
    <row r="855" spans="1:16" s="130" customFormat="1" ht="12.75" x14ac:dyDescent="0.2">
      <c r="A855" s="75">
        <v>847</v>
      </c>
      <c r="B855" s="234" t="str">
        <f>IF(ISBLANK('Schedule 2 - Pupil List'!A853),"",('Schedule 2 - Pupil List'!A853))</f>
        <v/>
      </c>
      <c r="C855" s="234" t="str">
        <f>IF(ISBLANK('Schedule 2 - Pupil List'!B853),"",('Schedule 2 - Pupil List'!B853))</f>
        <v/>
      </c>
      <c r="D855" s="61"/>
      <c r="E855" s="135"/>
      <c r="F855" s="136"/>
      <c r="G855" s="136"/>
      <c r="H855" s="136"/>
      <c r="I855" s="136"/>
      <c r="J855" s="136"/>
      <c r="K855" s="136"/>
      <c r="L855" s="137"/>
      <c r="M855" s="222" t="str">
        <f t="shared" si="14"/>
        <v/>
      </c>
      <c r="N855" s="207">
        <f>IF(M855&lt;&gt;"",0,IF(D855&gt;14,Cover!$E$25,D855/15*Cover!$E$25))</f>
        <v>0</v>
      </c>
      <c r="O855" s="129"/>
      <c r="P855" s="129"/>
    </row>
    <row r="856" spans="1:16" s="130" customFormat="1" ht="12.75" x14ac:dyDescent="0.2">
      <c r="A856" s="75">
        <v>848</v>
      </c>
      <c r="B856" s="234" t="str">
        <f>IF(ISBLANK('Schedule 2 - Pupil List'!A854),"",('Schedule 2 - Pupil List'!A854))</f>
        <v/>
      </c>
      <c r="C856" s="234" t="str">
        <f>IF(ISBLANK('Schedule 2 - Pupil List'!B854),"",('Schedule 2 - Pupil List'!B854))</f>
        <v/>
      </c>
      <c r="D856" s="61"/>
      <c r="E856" s="135"/>
      <c r="F856" s="136"/>
      <c r="G856" s="136"/>
      <c r="H856" s="136"/>
      <c r="I856" s="136"/>
      <c r="J856" s="136"/>
      <c r="K856" s="136"/>
      <c r="L856" s="137"/>
      <c r="M856" s="222" t="str">
        <f t="shared" si="14"/>
        <v/>
      </c>
      <c r="N856" s="207">
        <f>IF(M856&lt;&gt;"",0,IF(D856&gt;14,Cover!$E$25,D856/15*Cover!$E$25))</f>
        <v>0</v>
      </c>
      <c r="O856" s="129"/>
      <c r="P856" s="129"/>
    </row>
    <row r="857" spans="1:16" s="130" customFormat="1" ht="12.75" x14ac:dyDescent="0.2">
      <c r="A857" s="75">
        <v>849</v>
      </c>
      <c r="B857" s="234" t="str">
        <f>IF(ISBLANK('Schedule 2 - Pupil List'!A855),"",('Schedule 2 - Pupil List'!A855))</f>
        <v/>
      </c>
      <c r="C857" s="234" t="str">
        <f>IF(ISBLANK('Schedule 2 - Pupil List'!B855),"",('Schedule 2 - Pupil List'!B855))</f>
        <v/>
      </c>
      <c r="D857" s="61"/>
      <c r="E857" s="135"/>
      <c r="F857" s="136"/>
      <c r="G857" s="136"/>
      <c r="H857" s="136"/>
      <c r="I857" s="136"/>
      <c r="J857" s="136"/>
      <c r="K857" s="136"/>
      <c r="L857" s="137"/>
      <c r="M857" s="222" t="str">
        <f t="shared" si="14"/>
        <v/>
      </c>
      <c r="N857" s="207">
        <f>IF(M857&lt;&gt;"",0,IF(D857&gt;14,Cover!$E$25,D857/15*Cover!$E$25))</f>
        <v>0</v>
      </c>
      <c r="O857" s="129"/>
      <c r="P857" s="129"/>
    </row>
    <row r="858" spans="1:16" s="130" customFormat="1" ht="12.75" x14ac:dyDescent="0.2">
      <c r="A858" s="75">
        <v>850</v>
      </c>
      <c r="B858" s="234" t="str">
        <f>IF(ISBLANK('Schedule 2 - Pupil List'!A856),"",('Schedule 2 - Pupil List'!A856))</f>
        <v/>
      </c>
      <c r="C858" s="234" t="str">
        <f>IF(ISBLANK('Schedule 2 - Pupil List'!B856),"",('Schedule 2 - Pupil List'!B856))</f>
        <v/>
      </c>
      <c r="D858" s="61"/>
      <c r="E858" s="135"/>
      <c r="F858" s="136"/>
      <c r="G858" s="136"/>
      <c r="H858" s="136"/>
      <c r="I858" s="136"/>
      <c r="J858" s="136"/>
      <c r="K858" s="136"/>
      <c r="L858" s="137"/>
      <c r="M858" s="222" t="str">
        <f t="shared" si="14"/>
        <v/>
      </c>
      <c r="N858" s="207">
        <f>IF(M858&lt;&gt;"",0,IF(D858&gt;14,Cover!$E$25,D858/15*Cover!$E$25))</f>
        <v>0</v>
      </c>
      <c r="O858" s="129"/>
      <c r="P858" s="129"/>
    </row>
    <row r="859" spans="1:16" s="130" customFormat="1" ht="12.75" x14ac:dyDescent="0.2">
      <c r="A859" s="75">
        <v>851</v>
      </c>
      <c r="B859" s="234" t="str">
        <f>IF(ISBLANK('Schedule 2 - Pupil List'!A857),"",('Schedule 2 - Pupil List'!A857))</f>
        <v/>
      </c>
      <c r="C859" s="234" t="str">
        <f>IF(ISBLANK('Schedule 2 - Pupil List'!B857),"",('Schedule 2 - Pupil List'!B857))</f>
        <v/>
      </c>
      <c r="D859" s="61"/>
      <c r="E859" s="135"/>
      <c r="F859" s="136"/>
      <c r="G859" s="136"/>
      <c r="H859" s="136"/>
      <c r="I859" s="136"/>
      <c r="J859" s="136"/>
      <c r="K859" s="136"/>
      <c r="L859" s="137"/>
      <c r="M859" s="222" t="str">
        <f t="shared" si="14"/>
        <v/>
      </c>
      <c r="N859" s="207">
        <f>IF(M859&lt;&gt;"",0,IF(D859&gt;14,Cover!$E$25,D859/15*Cover!$E$25))</f>
        <v>0</v>
      </c>
      <c r="O859" s="129"/>
      <c r="P859" s="129"/>
    </row>
    <row r="860" spans="1:16" s="130" customFormat="1" ht="12.75" x14ac:dyDescent="0.2">
      <c r="A860" s="75">
        <v>852</v>
      </c>
      <c r="B860" s="234" t="str">
        <f>IF(ISBLANK('Schedule 2 - Pupil List'!A858),"",('Schedule 2 - Pupil List'!A858))</f>
        <v/>
      </c>
      <c r="C860" s="234" t="str">
        <f>IF(ISBLANK('Schedule 2 - Pupil List'!B858),"",('Schedule 2 - Pupil List'!B858))</f>
        <v/>
      </c>
      <c r="D860" s="61"/>
      <c r="E860" s="135"/>
      <c r="F860" s="136"/>
      <c r="G860" s="136"/>
      <c r="H860" s="136"/>
      <c r="I860" s="136"/>
      <c r="J860" s="136"/>
      <c r="K860" s="136"/>
      <c r="L860" s="137"/>
      <c r="M860" s="222" t="str">
        <f t="shared" si="14"/>
        <v/>
      </c>
      <c r="N860" s="207">
        <f>IF(M860&lt;&gt;"",0,IF(D860&gt;14,Cover!$E$25,D860/15*Cover!$E$25))</f>
        <v>0</v>
      </c>
      <c r="O860" s="129"/>
      <c r="P860" s="129"/>
    </row>
    <row r="861" spans="1:16" s="130" customFormat="1" ht="12.75" x14ac:dyDescent="0.2">
      <c r="A861" s="75">
        <v>853</v>
      </c>
      <c r="B861" s="234" t="str">
        <f>IF(ISBLANK('Schedule 2 - Pupil List'!A859),"",('Schedule 2 - Pupil List'!A859))</f>
        <v/>
      </c>
      <c r="C861" s="234" t="str">
        <f>IF(ISBLANK('Schedule 2 - Pupil List'!B859),"",('Schedule 2 - Pupil List'!B859))</f>
        <v/>
      </c>
      <c r="D861" s="61"/>
      <c r="E861" s="135"/>
      <c r="F861" s="136"/>
      <c r="G861" s="136"/>
      <c r="H861" s="136"/>
      <c r="I861" s="136"/>
      <c r="J861" s="136"/>
      <c r="K861" s="136"/>
      <c r="L861" s="137"/>
      <c r="M861" s="222" t="str">
        <f t="shared" si="14"/>
        <v/>
      </c>
      <c r="N861" s="207">
        <f>IF(M861&lt;&gt;"",0,IF(D861&gt;14,Cover!$E$25,D861/15*Cover!$E$25))</f>
        <v>0</v>
      </c>
      <c r="O861" s="129"/>
      <c r="P861" s="129"/>
    </row>
    <row r="862" spans="1:16" s="130" customFormat="1" ht="12.75" x14ac:dyDescent="0.2">
      <c r="A862" s="75">
        <v>854</v>
      </c>
      <c r="B862" s="234" t="str">
        <f>IF(ISBLANK('Schedule 2 - Pupil List'!A860),"",('Schedule 2 - Pupil List'!A860))</f>
        <v/>
      </c>
      <c r="C862" s="234" t="str">
        <f>IF(ISBLANK('Schedule 2 - Pupil List'!B860),"",('Schedule 2 - Pupil List'!B860))</f>
        <v/>
      </c>
      <c r="D862" s="61"/>
      <c r="E862" s="135"/>
      <c r="F862" s="136"/>
      <c r="G862" s="136"/>
      <c r="H862" s="136"/>
      <c r="I862" s="136"/>
      <c r="J862" s="136"/>
      <c r="K862" s="136"/>
      <c r="L862" s="137"/>
      <c r="M862" s="222" t="str">
        <f t="shared" si="14"/>
        <v/>
      </c>
      <c r="N862" s="207">
        <f>IF(M862&lt;&gt;"",0,IF(D862&gt;14,Cover!$E$25,D862/15*Cover!$E$25))</f>
        <v>0</v>
      </c>
      <c r="O862" s="129"/>
      <c r="P862" s="129"/>
    </row>
    <row r="863" spans="1:16" s="130" customFormat="1" ht="12.75" x14ac:dyDescent="0.2">
      <c r="A863" s="75">
        <v>855</v>
      </c>
      <c r="B863" s="234" t="str">
        <f>IF(ISBLANK('Schedule 2 - Pupil List'!A861),"",('Schedule 2 - Pupil List'!A861))</f>
        <v/>
      </c>
      <c r="C863" s="234" t="str">
        <f>IF(ISBLANK('Schedule 2 - Pupil List'!B861),"",('Schedule 2 - Pupil List'!B861))</f>
        <v/>
      </c>
      <c r="D863" s="61"/>
      <c r="E863" s="135"/>
      <c r="F863" s="136"/>
      <c r="G863" s="136"/>
      <c r="H863" s="136"/>
      <c r="I863" s="136"/>
      <c r="J863" s="136"/>
      <c r="K863" s="136"/>
      <c r="L863" s="137"/>
      <c r="M863" s="222" t="str">
        <f t="shared" si="14"/>
        <v/>
      </c>
      <c r="N863" s="207">
        <f>IF(M863&lt;&gt;"",0,IF(D863&gt;14,Cover!$E$25,D863/15*Cover!$E$25))</f>
        <v>0</v>
      </c>
      <c r="O863" s="129"/>
      <c r="P863" s="129"/>
    </row>
    <row r="864" spans="1:16" s="130" customFormat="1" ht="12.75" x14ac:dyDescent="0.2">
      <c r="A864" s="75">
        <v>856</v>
      </c>
      <c r="B864" s="234" t="str">
        <f>IF(ISBLANK('Schedule 2 - Pupil List'!A862),"",('Schedule 2 - Pupil List'!A862))</f>
        <v/>
      </c>
      <c r="C864" s="234" t="str">
        <f>IF(ISBLANK('Schedule 2 - Pupil List'!B862),"",('Schedule 2 - Pupil List'!B862))</f>
        <v/>
      </c>
      <c r="D864" s="61"/>
      <c r="E864" s="135"/>
      <c r="F864" s="136"/>
      <c r="G864" s="136"/>
      <c r="H864" s="136"/>
      <c r="I864" s="136"/>
      <c r="J864" s="136"/>
      <c r="K864" s="136"/>
      <c r="L864" s="137"/>
      <c r="M864" s="222" t="str">
        <f t="shared" si="14"/>
        <v/>
      </c>
      <c r="N864" s="207">
        <f>IF(M864&lt;&gt;"",0,IF(D864&gt;14,Cover!$E$25,D864/15*Cover!$E$25))</f>
        <v>0</v>
      </c>
      <c r="O864" s="129"/>
      <c r="P864" s="129"/>
    </row>
    <row r="865" spans="1:16" s="130" customFormat="1" ht="12.75" x14ac:dyDescent="0.2">
      <c r="A865" s="75">
        <v>857</v>
      </c>
      <c r="B865" s="234" t="str">
        <f>IF(ISBLANK('Schedule 2 - Pupil List'!A863),"",('Schedule 2 - Pupil List'!A863))</f>
        <v/>
      </c>
      <c r="C865" s="234" t="str">
        <f>IF(ISBLANK('Schedule 2 - Pupil List'!B863),"",('Schedule 2 - Pupil List'!B863))</f>
        <v/>
      </c>
      <c r="D865" s="61"/>
      <c r="E865" s="135"/>
      <c r="F865" s="136"/>
      <c r="G865" s="136"/>
      <c r="H865" s="136"/>
      <c r="I865" s="136"/>
      <c r="J865" s="136"/>
      <c r="K865" s="136"/>
      <c r="L865" s="137"/>
      <c r="M865" s="222" t="str">
        <f t="shared" si="14"/>
        <v/>
      </c>
      <c r="N865" s="207">
        <f>IF(M865&lt;&gt;"",0,IF(D865&gt;14,Cover!$E$25,D865/15*Cover!$E$25))</f>
        <v>0</v>
      </c>
      <c r="O865" s="129"/>
      <c r="P865" s="129"/>
    </row>
    <row r="866" spans="1:16" s="130" customFormat="1" ht="12.75" x14ac:dyDescent="0.2">
      <c r="A866" s="75">
        <v>858</v>
      </c>
      <c r="B866" s="234" t="str">
        <f>IF(ISBLANK('Schedule 2 - Pupil List'!A864),"",('Schedule 2 - Pupil List'!A864))</f>
        <v/>
      </c>
      <c r="C866" s="234" t="str">
        <f>IF(ISBLANK('Schedule 2 - Pupil List'!B864),"",('Schedule 2 - Pupil List'!B864))</f>
        <v/>
      </c>
      <c r="D866" s="61"/>
      <c r="E866" s="135"/>
      <c r="F866" s="136"/>
      <c r="G866" s="136"/>
      <c r="H866" s="136"/>
      <c r="I866" s="136"/>
      <c r="J866" s="136"/>
      <c r="K866" s="136"/>
      <c r="L866" s="137"/>
      <c r="M866" s="222" t="str">
        <f t="shared" si="14"/>
        <v/>
      </c>
      <c r="N866" s="207">
        <f>IF(M866&lt;&gt;"",0,IF(D866&gt;14,Cover!$E$25,D866/15*Cover!$E$25))</f>
        <v>0</v>
      </c>
      <c r="O866" s="129"/>
      <c r="P866" s="129"/>
    </row>
    <row r="867" spans="1:16" s="130" customFormat="1" ht="12.75" x14ac:dyDescent="0.2">
      <c r="A867" s="75">
        <v>859</v>
      </c>
      <c r="B867" s="234" t="str">
        <f>IF(ISBLANK('Schedule 2 - Pupil List'!A865),"",('Schedule 2 - Pupil List'!A865))</f>
        <v/>
      </c>
      <c r="C867" s="234" t="str">
        <f>IF(ISBLANK('Schedule 2 - Pupil List'!B865),"",('Schedule 2 - Pupil List'!B865))</f>
        <v/>
      </c>
      <c r="D867" s="61"/>
      <c r="E867" s="135"/>
      <c r="F867" s="136"/>
      <c r="G867" s="136"/>
      <c r="H867" s="136"/>
      <c r="I867" s="136"/>
      <c r="J867" s="136"/>
      <c r="K867" s="136"/>
      <c r="L867" s="137"/>
      <c r="M867" s="222" t="str">
        <f t="shared" si="14"/>
        <v/>
      </c>
      <c r="N867" s="207">
        <f>IF(M867&lt;&gt;"",0,IF(D867&gt;14,Cover!$E$25,D867/15*Cover!$E$25))</f>
        <v>0</v>
      </c>
      <c r="O867" s="129"/>
      <c r="P867" s="129"/>
    </row>
    <row r="868" spans="1:16" s="130" customFormat="1" ht="12.75" x14ac:dyDescent="0.2">
      <c r="A868" s="75">
        <v>860</v>
      </c>
      <c r="B868" s="234" t="str">
        <f>IF(ISBLANK('Schedule 2 - Pupil List'!A866),"",('Schedule 2 - Pupil List'!A866))</f>
        <v/>
      </c>
      <c r="C868" s="234" t="str">
        <f>IF(ISBLANK('Schedule 2 - Pupil List'!B866),"",('Schedule 2 - Pupil List'!B866))</f>
        <v/>
      </c>
      <c r="D868" s="61"/>
      <c r="E868" s="135"/>
      <c r="F868" s="136"/>
      <c r="G868" s="136"/>
      <c r="H868" s="136"/>
      <c r="I868" s="136"/>
      <c r="J868" s="136"/>
      <c r="K868" s="136"/>
      <c r="L868" s="137"/>
      <c r="M868" s="222" t="str">
        <f t="shared" si="14"/>
        <v/>
      </c>
      <c r="N868" s="207">
        <f>IF(M868&lt;&gt;"",0,IF(D868&gt;14,Cover!$E$25,D868/15*Cover!$E$25))</f>
        <v>0</v>
      </c>
      <c r="O868" s="129"/>
      <c r="P868" s="129"/>
    </row>
    <row r="869" spans="1:16" s="130" customFormat="1" ht="12.75" x14ac:dyDescent="0.2">
      <c r="A869" s="75">
        <v>861</v>
      </c>
      <c r="B869" s="234" t="str">
        <f>IF(ISBLANK('Schedule 2 - Pupil List'!A867),"",('Schedule 2 - Pupil List'!A867))</f>
        <v/>
      </c>
      <c r="C869" s="234" t="str">
        <f>IF(ISBLANK('Schedule 2 - Pupil List'!B867),"",('Schedule 2 - Pupil List'!B867))</f>
        <v/>
      </c>
      <c r="D869" s="61"/>
      <c r="E869" s="135"/>
      <c r="F869" s="136"/>
      <c r="G869" s="136"/>
      <c r="H869" s="136"/>
      <c r="I869" s="136"/>
      <c r="J869" s="136"/>
      <c r="K869" s="136"/>
      <c r="L869" s="137"/>
      <c r="M869" s="222" t="str">
        <f t="shared" si="14"/>
        <v/>
      </c>
      <c r="N869" s="207">
        <f>IF(M869&lt;&gt;"",0,IF(D869&gt;14,Cover!$E$25,D869/15*Cover!$E$25))</f>
        <v>0</v>
      </c>
      <c r="O869" s="129"/>
      <c r="P869" s="129"/>
    </row>
    <row r="870" spans="1:16" s="130" customFormat="1" ht="12.75" x14ac:dyDescent="0.2">
      <c r="A870" s="75">
        <v>862</v>
      </c>
      <c r="B870" s="234" t="str">
        <f>IF(ISBLANK('Schedule 2 - Pupil List'!A868),"",('Schedule 2 - Pupil List'!A868))</f>
        <v/>
      </c>
      <c r="C870" s="234" t="str">
        <f>IF(ISBLANK('Schedule 2 - Pupil List'!B868),"",('Schedule 2 - Pupil List'!B868))</f>
        <v/>
      </c>
      <c r="D870" s="61"/>
      <c r="E870" s="135"/>
      <c r="F870" s="136"/>
      <c r="G870" s="136"/>
      <c r="H870" s="136"/>
      <c r="I870" s="136"/>
      <c r="J870" s="136"/>
      <c r="K870" s="136"/>
      <c r="L870" s="137"/>
      <c r="M870" s="222" t="str">
        <f t="shared" si="14"/>
        <v/>
      </c>
      <c r="N870" s="207">
        <f>IF(M870&lt;&gt;"",0,IF(D870&gt;14,Cover!$E$25,D870/15*Cover!$E$25))</f>
        <v>0</v>
      </c>
      <c r="O870" s="129"/>
      <c r="P870" s="129"/>
    </row>
    <row r="871" spans="1:16" s="130" customFormat="1" ht="12.75" x14ac:dyDescent="0.2">
      <c r="A871" s="75">
        <v>863</v>
      </c>
      <c r="B871" s="234" t="str">
        <f>IF(ISBLANK('Schedule 2 - Pupil List'!A869),"",('Schedule 2 - Pupil List'!A869))</f>
        <v/>
      </c>
      <c r="C871" s="234" t="str">
        <f>IF(ISBLANK('Schedule 2 - Pupil List'!B869),"",('Schedule 2 - Pupil List'!B869))</f>
        <v/>
      </c>
      <c r="D871" s="61"/>
      <c r="E871" s="135"/>
      <c r="F871" s="136"/>
      <c r="G871" s="136"/>
      <c r="H871" s="136"/>
      <c r="I871" s="136"/>
      <c r="J871" s="136"/>
      <c r="K871" s="136"/>
      <c r="L871" s="137"/>
      <c r="M871" s="222" t="str">
        <f t="shared" si="14"/>
        <v/>
      </c>
      <c r="N871" s="207">
        <f>IF(M871&lt;&gt;"",0,IF(D871&gt;14,Cover!$E$25,D871/15*Cover!$E$25))</f>
        <v>0</v>
      </c>
      <c r="O871" s="129"/>
      <c r="P871" s="129"/>
    </row>
    <row r="872" spans="1:16" s="130" customFormat="1" ht="12.75" x14ac:dyDescent="0.2">
      <c r="A872" s="75">
        <v>864</v>
      </c>
      <c r="B872" s="234" t="str">
        <f>IF(ISBLANK('Schedule 2 - Pupil List'!A870),"",('Schedule 2 - Pupil List'!A870))</f>
        <v/>
      </c>
      <c r="C872" s="234" t="str">
        <f>IF(ISBLANK('Schedule 2 - Pupil List'!B870),"",('Schedule 2 - Pupil List'!B870))</f>
        <v/>
      </c>
      <c r="D872" s="61"/>
      <c r="E872" s="135"/>
      <c r="F872" s="136"/>
      <c r="G872" s="136"/>
      <c r="H872" s="136"/>
      <c r="I872" s="136"/>
      <c r="J872" s="136"/>
      <c r="K872" s="136"/>
      <c r="L872" s="137"/>
      <c r="M872" s="222" t="str">
        <f t="shared" si="14"/>
        <v/>
      </c>
      <c r="N872" s="207">
        <f>IF(M872&lt;&gt;"",0,IF(D872&gt;14,Cover!$E$25,D872/15*Cover!$E$25))</f>
        <v>0</v>
      </c>
      <c r="O872" s="129"/>
      <c r="P872" s="129"/>
    </row>
    <row r="873" spans="1:16" s="130" customFormat="1" ht="12.75" x14ac:dyDescent="0.2">
      <c r="A873" s="75">
        <v>865</v>
      </c>
      <c r="B873" s="234" t="str">
        <f>IF(ISBLANK('Schedule 2 - Pupil List'!A871),"",('Schedule 2 - Pupil List'!A871))</f>
        <v/>
      </c>
      <c r="C873" s="234" t="str">
        <f>IF(ISBLANK('Schedule 2 - Pupil List'!B871),"",('Schedule 2 - Pupil List'!B871))</f>
        <v/>
      </c>
      <c r="D873" s="61"/>
      <c r="E873" s="135"/>
      <c r="F873" s="136"/>
      <c r="G873" s="136"/>
      <c r="H873" s="136"/>
      <c r="I873" s="136"/>
      <c r="J873" s="136"/>
      <c r="K873" s="136"/>
      <c r="L873" s="137"/>
      <c r="M873" s="222" t="str">
        <f t="shared" si="14"/>
        <v/>
      </c>
      <c r="N873" s="207">
        <f>IF(M873&lt;&gt;"",0,IF(D873&gt;14,Cover!$E$25,D873/15*Cover!$E$25))</f>
        <v>0</v>
      </c>
      <c r="O873" s="129"/>
      <c r="P873" s="129"/>
    </row>
    <row r="874" spans="1:16" s="130" customFormat="1" ht="12.75" x14ac:dyDescent="0.2">
      <c r="A874" s="75">
        <v>866</v>
      </c>
      <c r="B874" s="234" t="str">
        <f>IF(ISBLANK('Schedule 2 - Pupil List'!A872),"",('Schedule 2 - Pupil List'!A872))</f>
        <v/>
      </c>
      <c r="C874" s="234" t="str">
        <f>IF(ISBLANK('Schedule 2 - Pupil List'!B872),"",('Schedule 2 - Pupil List'!B872))</f>
        <v/>
      </c>
      <c r="D874" s="61"/>
      <c r="E874" s="135"/>
      <c r="F874" s="136"/>
      <c r="G874" s="136"/>
      <c r="H874" s="136"/>
      <c r="I874" s="136"/>
      <c r="J874" s="136"/>
      <c r="K874" s="136"/>
      <c r="L874" s="137"/>
      <c r="M874" s="222" t="str">
        <f t="shared" si="14"/>
        <v/>
      </c>
      <c r="N874" s="207">
        <f>IF(M874&lt;&gt;"",0,IF(D874&gt;14,Cover!$E$25,D874/15*Cover!$E$25))</f>
        <v>0</v>
      </c>
      <c r="O874" s="129"/>
      <c r="P874" s="129"/>
    </row>
    <row r="875" spans="1:16" s="130" customFormat="1" ht="12.75" x14ac:dyDescent="0.2">
      <c r="A875" s="75">
        <v>867</v>
      </c>
      <c r="B875" s="234" t="str">
        <f>IF(ISBLANK('Schedule 2 - Pupil List'!A873),"",('Schedule 2 - Pupil List'!A873))</f>
        <v/>
      </c>
      <c r="C875" s="234" t="str">
        <f>IF(ISBLANK('Schedule 2 - Pupil List'!B873),"",('Schedule 2 - Pupil List'!B873))</f>
        <v/>
      </c>
      <c r="D875" s="61"/>
      <c r="E875" s="135"/>
      <c r="F875" s="136"/>
      <c r="G875" s="136"/>
      <c r="H875" s="136"/>
      <c r="I875" s="136"/>
      <c r="J875" s="136"/>
      <c r="K875" s="136"/>
      <c r="L875" s="137"/>
      <c r="M875" s="222" t="str">
        <f t="shared" si="14"/>
        <v/>
      </c>
      <c r="N875" s="207">
        <f>IF(M875&lt;&gt;"",0,IF(D875&gt;14,Cover!$E$25,D875/15*Cover!$E$25))</f>
        <v>0</v>
      </c>
      <c r="O875" s="129"/>
      <c r="P875" s="129"/>
    </row>
    <row r="876" spans="1:16" s="130" customFormat="1" ht="12.75" x14ac:dyDescent="0.2">
      <c r="A876" s="75">
        <v>868</v>
      </c>
      <c r="B876" s="234" t="str">
        <f>IF(ISBLANK('Schedule 2 - Pupil List'!A874),"",('Schedule 2 - Pupil List'!A874))</f>
        <v/>
      </c>
      <c r="C876" s="234" t="str">
        <f>IF(ISBLANK('Schedule 2 - Pupil List'!B874),"",('Schedule 2 - Pupil List'!B874))</f>
        <v/>
      </c>
      <c r="D876" s="61"/>
      <c r="E876" s="135"/>
      <c r="F876" s="136"/>
      <c r="G876" s="136"/>
      <c r="H876" s="136"/>
      <c r="I876" s="136"/>
      <c r="J876" s="136"/>
      <c r="K876" s="136"/>
      <c r="L876" s="137"/>
      <c r="M876" s="222" t="str">
        <f t="shared" si="14"/>
        <v/>
      </c>
      <c r="N876" s="207">
        <f>IF(M876&lt;&gt;"",0,IF(D876&gt;14,Cover!$E$25,D876/15*Cover!$E$25))</f>
        <v>0</v>
      </c>
      <c r="O876" s="129"/>
      <c r="P876" s="129"/>
    </row>
    <row r="877" spans="1:16" s="130" customFormat="1" ht="12.75" x14ac:dyDescent="0.2">
      <c r="A877" s="75">
        <v>869</v>
      </c>
      <c r="B877" s="234" t="str">
        <f>IF(ISBLANK('Schedule 2 - Pupil List'!A875),"",('Schedule 2 - Pupil List'!A875))</f>
        <v/>
      </c>
      <c r="C877" s="234" t="str">
        <f>IF(ISBLANK('Schedule 2 - Pupil List'!B875),"",('Schedule 2 - Pupil List'!B875))</f>
        <v/>
      </c>
      <c r="D877" s="61"/>
      <c r="E877" s="135"/>
      <c r="F877" s="136"/>
      <c r="G877" s="136"/>
      <c r="H877" s="136"/>
      <c r="I877" s="136"/>
      <c r="J877" s="136"/>
      <c r="K877" s="136"/>
      <c r="L877" s="137"/>
      <c r="M877" s="222" t="str">
        <f t="shared" si="14"/>
        <v/>
      </c>
      <c r="N877" s="207">
        <f>IF(M877&lt;&gt;"",0,IF(D877&gt;14,Cover!$E$25,D877/15*Cover!$E$25))</f>
        <v>0</v>
      </c>
      <c r="O877" s="129"/>
      <c r="P877" s="129"/>
    </row>
    <row r="878" spans="1:16" s="130" customFormat="1" ht="12.75" x14ac:dyDescent="0.2">
      <c r="A878" s="75">
        <v>870</v>
      </c>
      <c r="B878" s="234" t="str">
        <f>IF(ISBLANK('Schedule 2 - Pupil List'!A876),"",('Schedule 2 - Pupil List'!A876))</f>
        <v/>
      </c>
      <c r="C878" s="234" t="str">
        <f>IF(ISBLANK('Schedule 2 - Pupil List'!B876),"",('Schedule 2 - Pupil List'!B876))</f>
        <v/>
      </c>
      <c r="D878" s="61"/>
      <c r="E878" s="135"/>
      <c r="F878" s="136"/>
      <c r="G878" s="136"/>
      <c r="H878" s="136"/>
      <c r="I878" s="136"/>
      <c r="J878" s="136"/>
      <c r="K878" s="136"/>
      <c r="L878" s="137"/>
      <c r="M878" s="222" t="str">
        <f t="shared" si="14"/>
        <v/>
      </c>
      <c r="N878" s="207">
        <f>IF(M878&lt;&gt;"",0,IF(D878&gt;14,Cover!$E$25,D878/15*Cover!$E$25))</f>
        <v>0</v>
      </c>
      <c r="O878" s="129"/>
      <c r="P878" s="129"/>
    </row>
    <row r="879" spans="1:16" s="130" customFormat="1" ht="12.75" x14ac:dyDescent="0.2">
      <c r="A879" s="75">
        <v>871</v>
      </c>
      <c r="B879" s="234" t="str">
        <f>IF(ISBLANK('Schedule 2 - Pupil List'!A877),"",('Schedule 2 - Pupil List'!A877))</f>
        <v/>
      </c>
      <c r="C879" s="234" t="str">
        <f>IF(ISBLANK('Schedule 2 - Pupil List'!B877),"",('Schedule 2 - Pupil List'!B877))</f>
        <v/>
      </c>
      <c r="D879" s="61"/>
      <c r="E879" s="135"/>
      <c r="F879" s="136"/>
      <c r="G879" s="136"/>
      <c r="H879" s="136"/>
      <c r="I879" s="136"/>
      <c r="J879" s="136"/>
      <c r="K879" s="136"/>
      <c r="L879" s="137"/>
      <c r="M879" s="222" t="str">
        <f t="shared" si="14"/>
        <v/>
      </c>
      <c r="N879" s="207">
        <f>IF(M879&lt;&gt;"",0,IF(D879&gt;14,Cover!$E$25,D879/15*Cover!$E$25))</f>
        <v>0</v>
      </c>
      <c r="O879" s="129"/>
      <c r="P879" s="129"/>
    </row>
    <row r="880" spans="1:16" s="130" customFormat="1" ht="12.75" x14ac:dyDescent="0.2">
      <c r="A880" s="75">
        <v>872</v>
      </c>
      <c r="B880" s="234" t="str">
        <f>IF(ISBLANK('Schedule 2 - Pupil List'!A878),"",('Schedule 2 - Pupil List'!A878))</f>
        <v/>
      </c>
      <c r="C880" s="234" t="str">
        <f>IF(ISBLANK('Schedule 2 - Pupil List'!B878),"",('Schedule 2 - Pupil List'!B878))</f>
        <v/>
      </c>
      <c r="D880" s="61"/>
      <c r="E880" s="135"/>
      <c r="F880" s="136"/>
      <c r="G880" s="136"/>
      <c r="H880" s="136"/>
      <c r="I880" s="136"/>
      <c r="J880" s="136"/>
      <c r="K880" s="136"/>
      <c r="L880" s="137"/>
      <c r="M880" s="222" t="str">
        <f t="shared" si="14"/>
        <v/>
      </c>
      <c r="N880" s="207">
        <f>IF(M880&lt;&gt;"",0,IF(D880&gt;14,Cover!$E$25,D880/15*Cover!$E$25))</f>
        <v>0</v>
      </c>
      <c r="O880" s="129"/>
      <c r="P880" s="129"/>
    </row>
    <row r="881" spans="1:16" s="130" customFormat="1" ht="12.75" x14ac:dyDescent="0.2">
      <c r="A881" s="75">
        <v>873</v>
      </c>
      <c r="B881" s="234" t="str">
        <f>IF(ISBLANK('Schedule 2 - Pupil List'!A879),"",('Schedule 2 - Pupil List'!A879))</f>
        <v/>
      </c>
      <c r="C881" s="234" t="str">
        <f>IF(ISBLANK('Schedule 2 - Pupil List'!B879),"",('Schedule 2 - Pupil List'!B879))</f>
        <v/>
      </c>
      <c r="D881" s="61"/>
      <c r="E881" s="135"/>
      <c r="F881" s="136"/>
      <c r="G881" s="136"/>
      <c r="H881" s="136"/>
      <c r="I881" s="136"/>
      <c r="J881" s="136"/>
      <c r="K881" s="136"/>
      <c r="L881" s="137"/>
      <c r="M881" s="222" t="str">
        <f t="shared" si="14"/>
        <v/>
      </c>
      <c r="N881" s="207">
        <f>IF(M881&lt;&gt;"",0,IF(D881&gt;14,Cover!$E$25,D881/15*Cover!$E$25))</f>
        <v>0</v>
      </c>
      <c r="O881" s="129"/>
      <c r="P881" s="129"/>
    </row>
    <row r="882" spans="1:16" s="130" customFormat="1" ht="12.75" x14ac:dyDescent="0.2">
      <c r="A882" s="75">
        <v>874</v>
      </c>
      <c r="B882" s="234" t="str">
        <f>IF(ISBLANK('Schedule 2 - Pupil List'!A880),"",('Schedule 2 - Pupil List'!A880))</f>
        <v/>
      </c>
      <c r="C882" s="234" t="str">
        <f>IF(ISBLANK('Schedule 2 - Pupil List'!B880),"",('Schedule 2 - Pupil List'!B880))</f>
        <v/>
      </c>
      <c r="D882" s="61"/>
      <c r="E882" s="135"/>
      <c r="F882" s="136"/>
      <c r="G882" s="136"/>
      <c r="H882" s="136"/>
      <c r="I882" s="136"/>
      <c r="J882" s="136"/>
      <c r="K882" s="136"/>
      <c r="L882" s="137"/>
      <c r="M882" s="222" t="str">
        <f t="shared" si="14"/>
        <v/>
      </c>
      <c r="N882" s="207">
        <f>IF(M882&lt;&gt;"",0,IF(D882&gt;14,Cover!$E$25,D882/15*Cover!$E$25))</f>
        <v>0</v>
      </c>
      <c r="O882" s="129"/>
      <c r="P882" s="129"/>
    </row>
    <row r="883" spans="1:16" s="130" customFormat="1" ht="12.75" x14ac:dyDescent="0.2">
      <c r="A883" s="75">
        <v>875</v>
      </c>
      <c r="B883" s="234" t="str">
        <f>IF(ISBLANK('Schedule 2 - Pupil List'!A881),"",('Schedule 2 - Pupil List'!A881))</f>
        <v/>
      </c>
      <c r="C883" s="234" t="str">
        <f>IF(ISBLANK('Schedule 2 - Pupil List'!B881),"",('Schedule 2 - Pupil List'!B881))</f>
        <v/>
      </c>
      <c r="D883" s="61"/>
      <c r="E883" s="135"/>
      <c r="F883" s="136"/>
      <c r="G883" s="136"/>
      <c r="H883" s="136"/>
      <c r="I883" s="136"/>
      <c r="J883" s="136"/>
      <c r="K883" s="136"/>
      <c r="L883" s="137"/>
      <c r="M883" s="222" t="str">
        <f t="shared" si="14"/>
        <v/>
      </c>
      <c r="N883" s="207">
        <f>IF(M883&lt;&gt;"",0,IF(D883&gt;14,Cover!$E$25,D883/15*Cover!$E$25))</f>
        <v>0</v>
      </c>
      <c r="O883" s="129"/>
      <c r="P883" s="129"/>
    </row>
    <row r="884" spans="1:16" s="130" customFormat="1" ht="12.75" x14ac:dyDescent="0.2">
      <c r="A884" s="75">
        <v>876</v>
      </c>
      <c r="B884" s="234" t="str">
        <f>IF(ISBLANK('Schedule 2 - Pupil List'!A882),"",('Schedule 2 - Pupil List'!A882))</f>
        <v/>
      </c>
      <c r="C884" s="234" t="str">
        <f>IF(ISBLANK('Schedule 2 - Pupil List'!B882),"",('Schedule 2 - Pupil List'!B882))</f>
        <v/>
      </c>
      <c r="D884" s="61"/>
      <c r="E884" s="135"/>
      <c r="F884" s="136"/>
      <c r="G884" s="136"/>
      <c r="H884" s="136"/>
      <c r="I884" s="136"/>
      <c r="J884" s="136"/>
      <c r="K884" s="136"/>
      <c r="L884" s="137"/>
      <c r="M884" s="222" t="str">
        <f t="shared" si="14"/>
        <v/>
      </c>
      <c r="N884" s="207">
        <f>IF(M884&lt;&gt;"",0,IF(D884&gt;14,Cover!$E$25,D884/15*Cover!$E$25))</f>
        <v>0</v>
      </c>
      <c r="O884" s="129"/>
      <c r="P884" s="129"/>
    </row>
    <row r="885" spans="1:16" s="130" customFormat="1" ht="12.75" x14ac:dyDescent="0.2">
      <c r="A885" s="75">
        <v>877</v>
      </c>
      <c r="B885" s="234" t="str">
        <f>IF(ISBLANK('Schedule 2 - Pupil List'!A883),"",('Schedule 2 - Pupil List'!A883))</f>
        <v/>
      </c>
      <c r="C885" s="234" t="str">
        <f>IF(ISBLANK('Schedule 2 - Pupil List'!B883),"",('Schedule 2 - Pupil List'!B883))</f>
        <v/>
      </c>
      <c r="D885" s="61"/>
      <c r="E885" s="135"/>
      <c r="F885" s="136"/>
      <c r="G885" s="136"/>
      <c r="H885" s="136"/>
      <c r="I885" s="136"/>
      <c r="J885" s="136"/>
      <c r="K885" s="136"/>
      <c r="L885" s="137"/>
      <c r="M885" s="222" t="str">
        <f t="shared" si="14"/>
        <v/>
      </c>
      <c r="N885" s="207">
        <f>IF(M885&lt;&gt;"",0,IF(D885&gt;14,Cover!$E$25,D885/15*Cover!$E$25))</f>
        <v>0</v>
      </c>
      <c r="O885" s="129"/>
      <c r="P885" s="129"/>
    </row>
    <row r="886" spans="1:16" s="130" customFormat="1" ht="12.75" x14ac:dyDescent="0.2">
      <c r="A886" s="75">
        <v>878</v>
      </c>
      <c r="B886" s="234" t="str">
        <f>IF(ISBLANK('Schedule 2 - Pupil List'!A884),"",('Schedule 2 - Pupil List'!A884))</f>
        <v/>
      </c>
      <c r="C886" s="234" t="str">
        <f>IF(ISBLANK('Schedule 2 - Pupil List'!B884),"",('Schedule 2 - Pupil List'!B884))</f>
        <v/>
      </c>
      <c r="D886" s="61"/>
      <c r="E886" s="135"/>
      <c r="F886" s="136"/>
      <c r="G886" s="136"/>
      <c r="H886" s="136"/>
      <c r="I886" s="136"/>
      <c r="J886" s="136"/>
      <c r="K886" s="136"/>
      <c r="L886" s="137"/>
      <c r="M886" s="222" t="str">
        <f t="shared" si="14"/>
        <v/>
      </c>
      <c r="N886" s="207">
        <f>IF(M886&lt;&gt;"",0,IF(D886&gt;14,Cover!$E$25,D886/15*Cover!$E$25))</f>
        <v>0</v>
      </c>
      <c r="O886" s="129"/>
      <c r="P886" s="129"/>
    </row>
    <row r="887" spans="1:16" s="130" customFormat="1" ht="12.75" x14ac:dyDescent="0.2">
      <c r="A887" s="75">
        <v>879</v>
      </c>
      <c r="B887" s="234" t="str">
        <f>IF(ISBLANK('Schedule 2 - Pupil List'!A885),"",('Schedule 2 - Pupil List'!A885))</f>
        <v/>
      </c>
      <c r="C887" s="234" t="str">
        <f>IF(ISBLANK('Schedule 2 - Pupil List'!B885),"",('Schedule 2 - Pupil List'!B885))</f>
        <v/>
      </c>
      <c r="D887" s="61"/>
      <c r="E887" s="135"/>
      <c r="F887" s="136"/>
      <c r="G887" s="136"/>
      <c r="H887" s="136"/>
      <c r="I887" s="136"/>
      <c r="J887" s="136"/>
      <c r="K887" s="136"/>
      <c r="L887" s="137"/>
      <c r="M887" s="222" t="str">
        <f t="shared" si="14"/>
        <v/>
      </c>
      <c r="N887" s="207">
        <f>IF(M887&lt;&gt;"",0,IF(D887&gt;14,Cover!$E$25,D887/15*Cover!$E$25))</f>
        <v>0</v>
      </c>
      <c r="O887" s="129"/>
      <c r="P887" s="129"/>
    </row>
    <row r="888" spans="1:16" s="130" customFormat="1" ht="12.75" x14ac:dyDescent="0.2">
      <c r="A888" s="75">
        <v>880</v>
      </c>
      <c r="B888" s="234" t="str">
        <f>IF(ISBLANK('Schedule 2 - Pupil List'!A886),"",('Schedule 2 - Pupil List'!A886))</f>
        <v/>
      </c>
      <c r="C888" s="234" t="str">
        <f>IF(ISBLANK('Schedule 2 - Pupil List'!B886),"",('Schedule 2 - Pupil List'!B886))</f>
        <v/>
      </c>
      <c r="D888" s="61"/>
      <c r="E888" s="135"/>
      <c r="F888" s="136"/>
      <c r="G888" s="136"/>
      <c r="H888" s="136"/>
      <c r="I888" s="136"/>
      <c r="J888" s="136"/>
      <c r="K888" s="136"/>
      <c r="L888" s="137"/>
      <c r="M888" s="222" t="str">
        <f t="shared" si="14"/>
        <v/>
      </c>
      <c r="N888" s="207">
        <f>IF(M888&lt;&gt;"",0,IF(D888&gt;14,Cover!$E$25,D888/15*Cover!$E$25))</f>
        <v>0</v>
      </c>
      <c r="O888" s="129"/>
      <c r="P888" s="129"/>
    </row>
    <row r="889" spans="1:16" s="130" customFormat="1" ht="12.75" x14ac:dyDescent="0.2">
      <c r="A889" s="75">
        <v>881</v>
      </c>
      <c r="B889" s="234" t="str">
        <f>IF(ISBLANK('Schedule 2 - Pupil List'!A887),"",('Schedule 2 - Pupil List'!A887))</f>
        <v/>
      </c>
      <c r="C889" s="234" t="str">
        <f>IF(ISBLANK('Schedule 2 - Pupil List'!B887),"",('Schedule 2 - Pupil List'!B887))</f>
        <v/>
      </c>
      <c r="D889" s="61"/>
      <c r="E889" s="135"/>
      <c r="F889" s="136"/>
      <c r="G889" s="136"/>
      <c r="H889" s="136"/>
      <c r="I889" s="136"/>
      <c r="J889" s="136"/>
      <c r="K889" s="136"/>
      <c r="L889" s="137"/>
      <c r="M889" s="222" t="str">
        <f t="shared" si="14"/>
        <v/>
      </c>
      <c r="N889" s="207">
        <f>IF(M889&lt;&gt;"",0,IF(D889&gt;14,Cover!$E$25,D889/15*Cover!$E$25))</f>
        <v>0</v>
      </c>
      <c r="O889" s="129"/>
      <c r="P889" s="129"/>
    </row>
    <row r="890" spans="1:16" s="130" customFormat="1" ht="12.75" x14ac:dyDescent="0.2">
      <c r="A890" s="75">
        <v>882</v>
      </c>
      <c r="B890" s="234" t="str">
        <f>IF(ISBLANK('Schedule 2 - Pupil List'!A888),"",('Schedule 2 - Pupil List'!A888))</f>
        <v/>
      </c>
      <c r="C890" s="234" t="str">
        <f>IF(ISBLANK('Schedule 2 - Pupil List'!B888),"",('Schedule 2 - Pupil List'!B888))</f>
        <v/>
      </c>
      <c r="D890" s="61"/>
      <c r="E890" s="135"/>
      <c r="F890" s="136"/>
      <c r="G890" s="136"/>
      <c r="H890" s="136"/>
      <c r="I890" s="136"/>
      <c r="J890" s="136"/>
      <c r="K890" s="136"/>
      <c r="L890" s="137"/>
      <c r="M890" s="222" t="str">
        <f t="shared" si="14"/>
        <v/>
      </c>
      <c r="N890" s="207">
        <f>IF(M890&lt;&gt;"",0,IF(D890&gt;14,Cover!$E$25,D890/15*Cover!$E$25))</f>
        <v>0</v>
      </c>
      <c r="O890" s="129"/>
      <c r="P890" s="129"/>
    </row>
    <row r="891" spans="1:16" s="130" customFormat="1" ht="12.75" x14ac:dyDescent="0.2">
      <c r="A891" s="75">
        <v>883</v>
      </c>
      <c r="B891" s="234" t="str">
        <f>IF(ISBLANK('Schedule 2 - Pupil List'!A889),"",('Schedule 2 - Pupil List'!A889))</f>
        <v/>
      </c>
      <c r="C891" s="234" t="str">
        <f>IF(ISBLANK('Schedule 2 - Pupil List'!B889),"",('Schedule 2 - Pupil List'!B889))</f>
        <v/>
      </c>
      <c r="D891" s="61"/>
      <c r="E891" s="135"/>
      <c r="F891" s="136"/>
      <c r="G891" s="136"/>
      <c r="H891" s="136"/>
      <c r="I891" s="136"/>
      <c r="J891" s="136"/>
      <c r="K891" s="136"/>
      <c r="L891" s="137"/>
      <c r="M891" s="222" t="str">
        <f t="shared" si="14"/>
        <v/>
      </c>
      <c r="N891" s="207">
        <f>IF(M891&lt;&gt;"",0,IF(D891&gt;14,Cover!$E$25,D891/15*Cover!$E$25))</f>
        <v>0</v>
      </c>
      <c r="O891" s="129"/>
      <c r="P891" s="129"/>
    </row>
    <row r="892" spans="1:16" s="130" customFormat="1" ht="12.75" x14ac:dyDescent="0.2">
      <c r="A892" s="75">
        <v>884</v>
      </c>
      <c r="B892" s="234" t="str">
        <f>IF(ISBLANK('Schedule 2 - Pupil List'!A890),"",('Schedule 2 - Pupil List'!A890))</f>
        <v/>
      </c>
      <c r="C892" s="234" t="str">
        <f>IF(ISBLANK('Schedule 2 - Pupil List'!B890),"",('Schedule 2 - Pupil List'!B890))</f>
        <v/>
      </c>
      <c r="D892" s="61"/>
      <c r="E892" s="135"/>
      <c r="F892" s="136"/>
      <c r="G892" s="136"/>
      <c r="H892" s="136"/>
      <c r="I892" s="136"/>
      <c r="J892" s="136"/>
      <c r="K892" s="136"/>
      <c r="L892" s="137"/>
      <c r="M892" s="222" t="str">
        <f t="shared" si="14"/>
        <v/>
      </c>
      <c r="N892" s="207">
        <f>IF(M892&lt;&gt;"",0,IF(D892&gt;14,Cover!$E$25,D892/15*Cover!$E$25))</f>
        <v>0</v>
      </c>
      <c r="O892" s="129"/>
      <c r="P892" s="129"/>
    </row>
    <row r="893" spans="1:16" s="130" customFormat="1" ht="12.75" x14ac:dyDescent="0.2">
      <c r="A893" s="75">
        <v>885</v>
      </c>
      <c r="B893" s="234" t="str">
        <f>IF(ISBLANK('Schedule 2 - Pupil List'!A891),"",('Schedule 2 - Pupil List'!A891))</f>
        <v/>
      </c>
      <c r="C893" s="234" t="str">
        <f>IF(ISBLANK('Schedule 2 - Pupil List'!B891),"",('Schedule 2 - Pupil List'!B891))</f>
        <v/>
      </c>
      <c r="D893" s="61"/>
      <c r="E893" s="135"/>
      <c r="F893" s="136"/>
      <c r="G893" s="136"/>
      <c r="H893" s="136"/>
      <c r="I893" s="136"/>
      <c r="J893" s="136"/>
      <c r="K893" s="136"/>
      <c r="L893" s="137"/>
      <c r="M893" s="222" t="str">
        <f t="shared" si="14"/>
        <v/>
      </c>
      <c r="N893" s="207">
        <f>IF(M893&lt;&gt;"",0,IF(D893&gt;14,Cover!$E$25,D893/15*Cover!$E$25))</f>
        <v>0</v>
      </c>
      <c r="O893" s="129"/>
      <c r="P893" s="129"/>
    </row>
    <row r="894" spans="1:16" s="130" customFormat="1" ht="12.75" x14ac:dyDescent="0.2">
      <c r="A894" s="75">
        <v>886</v>
      </c>
      <c r="B894" s="234" t="str">
        <f>IF(ISBLANK('Schedule 2 - Pupil List'!A892),"",('Schedule 2 - Pupil List'!A892))</f>
        <v/>
      </c>
      <c r="C894" s="234" t="str">
        <f>IF(ISBLANK('Schedule 2 - Pupil List'!B892),"",('Schedule 2 - Pupil List'!B892))</f>
        <v/>
      </c>
      <c r="D894" s="61"/>
      <c r="E894" s="135"/>
      <c r="F894" s="136"/>
      <c r="G894" s="136"/>
      <c r="H894" s="136"/>
      <c r="I894" s="136"/>
      <c r="J894" s="136"/>
      <c r="K894" s="136"/>
      <c r="L894" s="137"/>
      <c r="M894" s="222" t="str">
        <f t="shared" si="14"/>
        <v/>
      </c>
      <c r="N894" s="207">
        <f>IF(M894&lt;&gt;"",0,IF(D894&gt;14,Cover!$E$25,D894/15*Cover!$E$25))</f>
        <v>0</v>
      </c>
      <c r="O894" s="129"/>
      <c r="P894" s="129"/>
    </row>
    <row r="895" spans="1:16" s="130" customFormat="1" ht="12.75" x14ac:dyDescent="0.2">
      <c r="A895" s="75">
        <v>887</v>
      </c>
      <c r="B895" s="234" t="str">
        <f>IF(ISBLANK('Schedule 2 - Pupil List'!A893),"",('Schedule 2 - Pupil List'!A893))</f>
        <v/>
      </c>
      <c r="C895" s="234" t="str">
        <f>IF(ISBLANK('Schedule 2 - Pupil List'!B893),"",('Schedule 2 - Pupil List'!B893))</f>
        <v/>
      </c>
      <c r="D895" s="61"/>
      <c r="E895" s="135"/>
      <c r="F895" s="136"/>
      <c r="G895" s="136"/>
      <c r="H895" s="136"/>
      <c r="I895" s="136"/>
      <c r="J895" s="136"/>
      <c r="K895" s="136"/>
      <c r="L895" s="137"/>
      <c r="M895" s="222" t="str">
        <f t="shared" si="14"/>
        <v/>
      </c>
      <c r="N895" s="207">
        <f>IF(M895&lt;&gt;"",0,IF(D895&gt;14,Cover!$E$25,D895/15*Cover!$E$25))</f>
        <v>0</v>
      </c>
      <c r="O895" s="129"/>
      <c r="P895" s="129"/>
    </row>
    <row r="896" spans="1:16" s="130" customFormat="1" ht="12.75" x14ac:dyDescent="0.2">
      <c r="A896" s="75">
        <v>888</v>
      </c>
      <c r="B896" s="234" t="str">
        <f>IF(ISBLANK('Schedule 2 - Pupil List'!A894),"",('Schedule 2 - Pupil List'!A894))</f>
        <v/>
      </c>
      <c r="C896" s="234" t="str">
        <f>IF(ISBLANK('Schedule 2 - Pupil List'!B894),"",('Schedule 2 - Pupil List'!B894))</f>
        <v/>
      </c>
      <c r="D896" s="61"/>
      <c r="E896" s="135"/>
      <c r="F896" s="136"/>
      <c r="G896" s="136"/>
      <c r="H896" s="136"/>
      <c r="I896" s="136"/>
      <c r="J896" s="136"/>
      <c r="K896" s="136"/>
      <c r="L896" s="137"/>
      <c r="M896" s="222" t="str">
        <f t="shared" si="14"/>
        <v/>
      </c>
      <c r="N896" s="207">
        <f>IF(M896&lt;&gt;"",0,IF(D896&gt;14,Cover!$E$25,D896/15*Cover!$E$25))</f>
        <v>0</v>
      </c>
      <c r="O896" s="129"/>
      <c r="P896" s="129"/>
    </row>
    <row r="897" spans="1:16" s="130" customFormat="1" ht="12.75" x14ac:dyDescent="0.2">
      <c r="A897" s="75">
        <v>889</v>
      </c>
      <c r="B897" s="234" t="str">
        <f>IF(ISBLANK('Schedule 2 - Pupil List'!A895),"",('Schedule 2 - Pupil List'!A895))</f>
        <v/>
      </c>
      <c r="C897" s="234" t="str">
        <f>IF(ISBLANK('Schedule 2 - Pupil List'!B895),"",('Schedule 2 - Pupil List'!B895))</f>
        <v/>
      </c>
      <c r="D897" s="61"/>
      <c r="E897" s="135"/>
      <c r="F897" s="136"/>
      <c r="G897" s="136"/>
      <c r="H897" s="136"/>
      <c r="I897" s="136"/>
      <c r="J897" s="136"/>
      <c r="K897" s="136"/>
      <c r="L897" s="137"/>
      <c r="M897" s="222" t="str">
        <f t="shared" ref="M897:M960" si="15">IF(COUNTIFS(B897:L897,"")=11, "", IF(B897="", "No Name ", "")&amp;IF(D897="", "No Days ", "")&amp;IF(COUNTIFS(E897:L897, "")=8, "No Courses", ""))</f>
        <v/>
      </c>
      <c r="N897" s="207">
        <f>IF(M897&lt;&gt;"",0,IF(D897&gt;14,Cover!$E$25,D897/15*Cover!$E$25))</f>
        <v>0</v>
      </c>
      <c r="O897" s="129"/>
      <c r="P897" s="129"/>
    </row>
    <row r="898" spans="1:16" s="130" customFormat="1" ht="12.75" x14ac:dyDescent="0.2">
      <c r="A898" s="75">
        <v>890</v>
      </c>
      <c r="B898" s="234" t="str">
        <f>IF(ISBLANK('Schedule 2 - Pupil List'!A896),"",('Schedule 2 - Pupil List'!A896))</f>
        <v/>
      </c>
      <c r="C898" s="234" t="str">
        <f>IF(ISBLANK('Schedule 2 - Pupil List'!B896),"",('Schedule 2 - Pupil List'!B896))</f>
        <v/>
      </c>
      <c r="D898" s="61"/>
      <c r="E898" s="135"/>
      <c r="F898" s="136"/>
      <c r="G898" s="136"/>
      <c r="H898" s="136"/>
      <c r="I898" s="136"/>
      <c r="J898" s="136"/>
      <c r="K898" s="136"/>
      <c r="L898" s="137"/>
      <c r="M898" s="222" t="str">
        <f t="shared" si="15"/>
        <v/>
      </c>
      <c r="N898" s="207">
        <f>IF(M898&lt;&gt;"",0,IF(D898&gt;14,Cover!$E$25,D898/15*Cover!$E$25))</f>
        <v>0</v>
      </c>
      <c r="O898" s="129"/>
      <c r="P898" s="129"/>
    </row>
    <row r="899" spans="1:16" s="130" customFormat="1" ht="12.75" x14ac:dyDescent="0.2">
      <c r="A899" s="75">
        <v>891</v>
      </c>
      <c r="B899" s="234" t="str">
        <f>IF(ISBLANK('Schedule 2 - Pupil List'!A897),"",('Schedule 2 - Pupil List'!A897))</f>
        <v/>
      </c>
      <c r="C899" s="234" t="str">
        <f>IF(ISBLANK('Schedule 2 - Pupil List'!B897),"",('Schedule 2 - Pupil List'!B897))</f>
        <v/>
      </c>
      <c r="D899" s="61"/>
      <c r="E899" s="135"/>
      <c r="F899" s="136"/>
      <c r="G899" s="136"/>
      <c r="H899" s="136"/>
      <c r="I899" s="136"/>
      <c r="J899" s="136"/>
      <c r="K899" s="136"/>
      <c r="L899" s="137"/>
      <c r="M899" s="222" t="str">
        <f t="shared" si="15"/>
        <v/>
      </c>
      <c r="N899" s="207">
        <f>IF(M899&lt;&gt;"",0,IF(D899&gt;14,Cover!$E$25,D899/15*Cover!$E$25))</f>
        <v>0</v>
      </c>
      <c r="O899" s="129"/>
      <c r="P899" s="129"/>
    </row>
    <row r="900" spans="1:16" s="130" customFormat="1" ht="12.75" x14ac:dyDescent="0.2">
      <c r="A900" s="75">
        <v>892</v>
      </c>
      <c r="B900" s="234" t="str">
        <f>IF(ISBLANK('Schedule 2 - Pupil List'!A898),"",('Schedule 2 - Pupil List'!A898))</f>
        <v/>
      </c>
      <c r="C900" s="234" t="str">
        <f>IF(ISBLANK('Schedule 2 - Pupil List'!B898),"",('Schedule 2 - Pupil List'!B898))</f>
        <v/>
      </c>
      <c r="D900" s="61"/>
      <c r="E900" s="135"/>
      <c r="F900" s="136"/>
      <c r="G900" s="136"/>
      <c r="H900" s="136"/>
      <c r="I900" s="136"/>
      <c r="J900" s="136"/>
      <c r="K900" s="136"/>
      <c r="L900" s="137"/>
      <c r="M900" s="222" t="str">
        <f t="shared" si="15"/>
        <v/>
      </c>
      <c r="N900" s="207">
        <f>IF(M900&lt;&gt;"",0,IF(D900&gt;14,Cover!$E$25,D900/15*Cover!$E$25))</f>
        <v>0</v>
      </c>
      <c r="O900" s="129"/>
      <c r="P900" s="129"/>
    </row>
    <row r="901" spans="1:16" s="130" customFormat="1" ht="12.75" x14ac:dyDescent="0.2">
      <c r="A901" s="75">
        <v>893</v>
      </c>
      <c r="B901" s="234" t="str">
        <f>IF(ISBLANK('Schedule 2 - Pupil List'!A899),"",('Schedule 2 - Pupil List'!A899))</f>
        <v/>
      </c>
      <c r="C901" s="234" t="str">
        <f>IF(ISBLANK('Schedule 2 - Pupil List'!B899),"",('Schedule 2 - Pupil List'!B899))</f>
        <v/>
      </c>
      <c r="D901" s="61"/>
      <c r="E901" s="135"/>
      <c r="F901" s="136"/>
      <c r="G901" s="136"/>
      <c r="H901" s="136"/>
      <c r="I901" s="136"/>
      <c r="J901" s="136"/>
      <c r="K901" s="136"/>
      <c r="L901" s="137"/>
      <c r="M901" s="222" t="str">
        <f t="shared" si="15"/>
        <v/>
      </c>
      <c r="N901" s="207">
        <f>IF(M901&lt;&gt;"",0,IF(D901&gt;14,Cover!$E$25,D901/15*Cover!$E$25))</f>
        <v>0</v>
      </c>
      <c r="O901" s="129"/>
      <c r="P901" s="129"/>
    </row>
    <row r="902" spans="1:16" s="130" customFormat="1" ht="12.75" x14ac:dyDescent="0.2">
      <c r="A902" s="75">
        <v>894</v>
      </c>
      <c r="B902" s="234" t="str">
        <f>IF(ISBLANK('Schedule 2 - Pupil List'!A900),"",('Schedule 2 - Pupil List'!A900))</f>
        <v/>
      </c>
      <c r="C902" s="234" t="str">
        <f>IF(ISBLANK('Schedule 2 - Pupil List'!B900),"",('Schedule 2 - Pupil List'!B900))</f>
        <v/>
      </c>
      <c r="D902" s="61"/>
      <c r="E902" s="135"/>
      <c r="F902" s="136"/>
      <c r="G902" s="136"/>
      <c r="H902" s="136"/>
      <c r="I902" s="136"/>
      <c r="J902" s="136"/>
      <c r="K902" s="136"/>
      <c r="L902" s="137"/>
      <c r="M902" s="222" t="str">
        <f t="shared" si="15"/>
        <v/>
      </c>
      <c r="N902" s="207">
        <f>IF(M902&lt;&gt;"",0,IF(D902&gt;14,Cover!$E$25,D902/15*Cover!$E$25))</f>
        <v>0</v>
      </c>
      <c r="O902" s="129"/>
      <c r="P902" s="129"/>
    </row>
    <row r="903" spans="1:16" s="130" customFormat="1" ht="12.75" x14ac:dyDescent="0.2">
      <c r="A903" s="75">
        <v>895</v>
      </c>
      <c r="B903" s="234" t="str">
        <f>IF(ISBLANK('Schedule 2 - Pupil List'!A901),"",('Schedule 2 - Pupil List'!A901))</f>
        <v/>
      </c>
      <c r="C903" s="234" t="str">
        <f>IF(ISBLANK('Schedule 2 - Pupil List'!B901),"",('Schedule 2 - Pupil List'!B901))</f>
        <v/>
      </c>
      <c r="D903" s="61"/>
      <c r="E903" s="135"/>
      <c r="F903" s="136"/>
      <c r="G903" s="136"/>
      <c r="H903" s="136"/>
      <c r="I903" s="136"/>
      <c r="J903" s="136"/>
      <c r="K903" s="136"/>
      <c r="L903" s="137"/>
      <c r="M903" s="222" t="str">
        <f t="shared" si="15"/>
        <v/>
      </c>
      <c r="N903" s="207">
        <f>IF(M903&lt;&gt;"",0,IF(D903&gt;14,Cover!$E$25,D903/15*Cover!$E$25))</f>
        <v>0</v>
      </c>
      <c r="O903" s="129"/>
      <c r="P903" s="129"/>
    </row>
    <row r="904" spans="1:16" s="130" customFormat="1" ht="12.75" x14ac:dyDescent="0.2">
      <c r="A904" s="75">
        <v>896</v>
      </c>
      <c r="B904" s="234" t="str">
        <f>IF(ISBLANK('Schedule 2 - Pupil List'!A902),"",('Schedule 2 - Pupil List'!A902))</f>
        <v/>
      </c>
      <c r="C904" s="234" t="str">
        <f>IF(ISBLANK('Schedule 2 - Pupil List'!B902),"",('Schedule 2 - Pupil List'!B902))</f>
        <v/>
      </c>
      <c r="D904" s="61"/>
      <c r="E904" s="135"/>
      <c r="F904" s="136"/>
      <c r="G904" s="136"/>
      <c r="H904" s="136"/>
      <c r="I904" s="136"/>
      <c r="J904" s="136"/>
      <c r="K904" s="136"/>
      <c r="L904" s="137"/>
      <c r="M904" s="222" t="str">
        <f t="shared" si="15"/>
        <v/>
      </c>
      <c r="N904" s="207">
        <f>IF(M904&lt;&gt;"",0,IF(D904&gt;14,Cover!$E$25,D904/15*Cover!$E$25))</f>
        <v>0</v>
      </c>
      <c r="O904" s="129"/>
      <c r="P904" s="129"/>
    </row>
    <row r="905" spans="1:16" s="130" customFormat="1" ht="12.75" x14ac:dyDescent="0.2">
      <c r="A905" s="75">
        <v>897</v>
      </c>
      <c r="B905" s="234" t="str">
        <f>IF(ISBLANK('Schedule 2 - Pupil List'!A903),"",('Schedule 2 - Pupil List'!A903))</f>
        <v/>
      </c>
      <c r="C905" s="234" t="str">
        <f>IF(ISBLANK('Schedule 2 - Pupil List'!B903),"",('Schedule 2 - Pupil List'!B903))</f>
        <v/>
      </c>
      <c r="D905" s="61"/>
      <c r="E905" s="135"/>
      <c r="F905" s="136"/>
      <c r="G905" s="136"/>
      <c r="H905" s="136"/>
      <c r="I905" s="136"/>
      <c r="J905" s="136"/>
      <c r="K905" s="136"/>
      <c r="L905" s="137"/>
      <c r="M905" s="222" t="str">
        <f t="shared" si="15"/>
        <v/>
      </c>
      <c r="N905" s="207">
        <f>IF(M905&lt;&gt;"",0,IF(D905&gt;14,Cover!$E$25,D905/15*Cover!$E$25))</f>
        <v>0</v>
      </c>
      <c r="O905" s="129"/>
      <c r="P905" s="129"/>
    </row>
    <row r="906" spans="1:16" s="130" customFormat="1" ht="12.75" x14ac:dyDescent="0.2">
      <c r="A906" s="75">
        <v>898</v>
      </c>
      <c r="B906" s="234" t="str">
        <f>IF(ISBLANK('Schedule 2 - Pupil List'!A904),"",('Schedule 2 - Pupil List'!A904))</f>
        <v/>
      </c>
      <c r="C906" s="234" t="str">
        <f>IF(ISBLANK('Schedule 2 - Pupil List'!B904),"",('Schedule 2 - Pupil List'!B904))</f>
        <v/>
      </c>
      <c r="D906" s="61"/>
      <c r="E906" s="135"/>
      <c r="F906" s="136"/>
      <c r="G906" s="136"/>
      <c r="H906" s="136"/>
      <c r="I906" s="136"/>
      <c r="J906" s="136"/>
      <c r="K906" s="136"/>
      <c r="L906" s="137"/>
      <c r="M906" s="222" t="str">
        <f t="shared" si="15"/>
        <v/>
      </c>
      <c r="N906" s="207">
        <f>IF(M906&lt;&gt;"",0,IF(D906&gt;14,Cover!$E$25,D906/15*Cover!$E$25))</f>
        <v>0</v>
      </c>
      <c r="O906" s="129"/>
      <c r="P906" s="129"/>
    </row>
    <row r="907" spans="1:16" s="130" customFormat="1" ht="12.75" x14ac:dyDescent="0.2">
      <c r="A907" s="75">
        <v>899</v>
      </c>
      <c r="B907" s="234" t="str">
        <f>IF(ISBLANK('Schedule 2 - Pupil List'!A905),"",('Schedule 2 - Pupil List'!A905))</f>
        <v/>
      </c>
      <c r="C907" s="234" t="str">
        <f>IF(ISBLANK('Schedule 2 - Pupil List'!B905),"",('Schedule 2 - Pupil List'!B905))</f>
        <v/>
      </c>
      <c r="D907" s="61"/>
      <c r="E907" s="135"/>
      <c r="F907" s="136"/>
      <c r="G907" s="136"/>
      <c r="H907" s="136"/>
      <c r="I907" s="136"/>
      <c r="J907" s="136"/>
      <c r="K907" s="136"/>
      <c r="L907" s="137"/>
      <c r="M907" s="222" t="str">
        <f t="shared" si="15"/>
        <v/>
      </c>
      <c r="N907" s="207">
        <f>IF(M907&lt;&gt;"",0,IF(D907&gt;14,Cover!$E$25,D907/15*Cover!$E$25))</f>
        <v>0</v>
      </c>
      <c r="O907" s="129"/>
      <c r="P907" s="129"/>
    </row>
    <row r="908" spans="1:16" s="130" customFormat="1" ht="12.75" x14ac:dyDescent="0.2">
      <c r="A908" s="75">
        <v>900</v>
      </c>
      <c r="B908" s="234" t="str">
        <f>IF(ISBLANK('Schedule 2 - Pupil List'!A906),"",('Schedule 2 - Pupil List'!A906))</f>
        <v/>
      </c>
      <c r="C908" s="234" t="str">
        <f>IF(ISBLANK('Schedule 2 - Pupil List'!B906),"",('Schedule 2 - Pupil List'!B906))</f>
        <v/>
      </c>
      <c r="D908" s="61"/>
      <c r="E908" s="135"/>
      <c r="F908" s="136"/>
      <c r="G908" s="136"/>
      <c r="H908" s="136"/>
      <c r="I908" s="136"/>
      <c r="J908" s="136"/>
      <c r="K908" s="136"/>
      <c r="L908" s="137"/>
      <c r="M908" s="222" t="str">
        <f t="shared" si="15"/>
        <v/>
      </c>
      <c r="N908" s="207">
        <f>IF(M908&lt;&gt;"",0,IF(D908&gt;14,Cover!$E$25,D908/15*Cover!$E$25))</f>
        <v>0</v>
      </c>
      <c r="O908" s="129"/>
      <c r="P908" s="129"/>
    </row>
    <row r="909" spans="1:16" s="130" customFormat="1" ht="12.75" x14ac:dyDescent="0.2">
      <c r="A909" s="75">
        <v>901</v>
      </c>
      <c r="B909" s="234" t="str">
        <f>IF(ISBLANK('Schedule 2 - Pupil List'!A907),"",('Schedule 2 - Pupil List'!A907))</f>
        <v/>
      </c>
      <c r="C909" s="234" t="str">
        <f>IF(ISBLANK('Schedule 2 - Pupil List'!B907),"",('Schedule 2 - Pupil List'!B907))</f>
        <v/>
      </c>
      <c r="D909" s="61"/>
      <c r="E909" s="135"/>
      <c r="F909" s="136"/>
      <c r="G909" s="136"/>
      <c r="H909" s="136"/>
      <c r="I909" s="136"/>
      <c r="J909" s="136"/>
      <c r="K909" s="136"/>
      <c r="L909" s="137"/>
      <c r="M909" s="222" t="str">
        <f t="shared" si="15"/>
        <v/>
      </c>
      <c r="N909" s="207">
        <f>IF(M909&lt;&gt;"",0,IF(D909&gt;14,Cover!$E$25,D909/15*Cover!$E$25))</f>
        <v>0</v>
      </c>
      <c r="O909" s="129"/>
      <c r="P909" s="129"/>
    </row>
    <row r="910" spans="1:16" s="130" customFormat="1" ht="12.75" x14ac:dyDescent="0.2">
      <c r="A910" s="75">
        <v>902</v>
      </c>
      <c r="B910" s="234" t="str">
        <f>IF(ISBLANK('Schedule 2 - Pupil List'!A908),"",('Schedule 2 - Pupil List'!A908))</f>
        <v/>
      </c>
      <c r="C910" s="234" t="str">
        <f>IF(ISBLANK('Schedule 2 - Pupil List'!B908),"",('Schedule 2 - Pupil List'!B908))</f>
        <v/>
      </c>
      <c r="D910" s="61"/>
      <c r="E910" s="135"/>
      <c r="F910" s="136"/>
      <c r="G910" s="136"/>
      <c r="H910" s="136"/>
      <c r="I910" s="136"/>
      <c r="J910" s="136"/>
      <c r="K910" s="136"/>
      <c r="L910" s="137"/>
      <c r="M910" s="222" t="str">
        <f t="shared" si="15"/>
        <v/>
      </c>
      <c r="N910" s="207">
        <f>IF(M910&lt;&gt;"",0,IF(D910&gt;14,Cover!$E$25,D910/15*Cover!$E$25))</f>
        <v>0</v>
      </c>
      <c r="O910" s="129"/>
      <c r="P910" s="129"/>
    </row>
    <row r="911" spans="1:16" s="130" customFormat="1" ht="12.75" x14ac:dyDescent="0.2">
      <c r="A911" s="75">
        <v>903</v>
      </c>
      <c r="B911" s="234" t="str">
        <f>IF(ISBLANK('Schedule 2 - Pupil List'!A909),"",('Schedule 2 - Pupil List'!A909))</f>
        <v/>
      </c>
      <c r="C911" s="234" t="str">
        <f>IF(ISBLANK('Schedule 2 - Pupil List'!B909),"",('Schedule 2 - Pupil List'!B909))</f>
        <v/>
      </c>
      <c r="D911" s="61"/>
      <c r="E911" s="135"/>
      <c r="F911" s="136"/>
      <c r="G911" s="136"/>
      <c r="H911" s="136"/>
      <c r="I911" s="136"/>
      <c r="J911" s="136"/>
      <c r="K911" s="136"/>
      <c r="L911" s="137"/>
      <c r="M911" s="222" t="str">
        <f t="shared" si="15"/>
        <v/>
      </c>
      <c r="N911" s="207">
        <f>IF(M911&lt;&gt;"",0,IF(D911&gt;14,Cover!$E$25,D911/15*Cover!$E$25))</f>
        <v>0</v>
      </c>
      <c r="O911" s="129"/>
      <c r="P911" s="129"/>
    </row>
    <row r="912" spans="1:16" s="130" customFormat="1" ht="12.75" x14ac:dyDescent="0.2">
      <c r="A912" s="75">
        <v>904</v>
      </c>
      <c r="B912" s="234" t="str">
        <f>IF(ISBLANK('Schedule 2 - Pupil List'!A910),"",('Schedule 2 - Pupil List'!A910))</f>
        <v/>
      </c>
      <c r="C912" s="234" t="str">
        <f>IF(ISBLANK('Schedule 2 - Pupil List'!B910),"",('Schedule 2 - Pupil List'!B910))</f>
        <v/>
      </c>
      <c r="D912" s="61"/>
      <c r="E912" s="135"/>
      <c r="F912" s="136"/>
      <c r="G912" s="136"/>
      <c r="H912" s="136"/>
      <c r="I912" s="136"/>
      <c r="J912" s="136"/>
      <c r="K912" s="136"/>
      <c r="L912" s="137"/>
      <c r="M912" s="222" t="str">
        <f t="shared" si="15"/>
        <v/>
      </c>
      <c r="N912" s="207">
        <f>IF(M912&lt;&gt;"",0,IF(D912&gt;14,Cover!$E$25,D912/15*Cover!$E$25))</f>
        <v>0</v>
      </c>
      <c r="O912" s="129"/>
      <c r="P912" s="129"/>
    </row>
    <row r="913" spans="1:16" s="130" customFormat="1" ht="12.75" x14ac:dyDescent="0.2">
      <c r="A913" s="75">
        <v>905</v>
      </c>
      <c r="B913" s="234" t="str">
        <f>IF(ISBLANK('Schedule 2 - Pupil List'!A911),"",('Schedule 2 - Pupil List'!A911))</f>
        <v/>
      </c>
      <c r="C913" s="234" t="str">
        <f>IF(ISBLANK('Schedule 2 - Pupil List'!B911),"",('Schedule 2 - Pupil List'!B911))</f>
        <v/>
      </c>
      <c r="D913" s="61"/>
      <c r="E913" s="135"/>
      <c r="F913" s="136"/>
      <c r="G913" s="136"/>
      <c r="H913" s="136"/>
      <c r="I913" s="136"/>
      <c r="J913" s="136"/>
      <c r="K913" s="136"/>
      <c r="L913" s="137"/>
      <c r="M913" s="222" t="str">
        <f t="shared" si="15"/>
        <v/>
      </c>
      <c r="N913" s="207">
        <f>IF(M913&lt;&gt;"",0,IF(D913&gt;14,Cover!$E$25,D913/15*Cover!$E$25))</f>
        <v>0</v>
      </c>
      <c r="O913" s="129"/>
      <c r="P913" s="129"/>
    </row>
    <row r="914" spans="1:16" s="130" customFormat="1" ht="12.75" x14ac:dyDescent="0.2">
      <c r="A914" s="75">
        <v>906</v>
      </c>
      <c r="B914" s="234" t="str">
        <f>IF(ISBLANK('Schedule 2 - Pupil List'!A912),"",('Schedule 2 - Pupil List'!A912))</f>
        <v/>
      </c>
      <c r="C914" s="234" t="str">
        <f>IF(ISBLANK('Schedule 2 - Pupil List'!B912),"",('Schedule 2 - Pupil List'!B912))</f>
        <v/>
      </c>
      <c r="D914" s="61"/>
      <c r="E914" s="135"/>
      <c r="F914" s="136"/>
      <c r="G914" s="136"/>
      <c r="H914" s="136"/>
      <c r="I914" s="136"/>
      <c r="J914" s="136"/>
      <c r="K914" s="136"/>
      <c r="L914" s="137"/>
      <c r="M914" s="222" t="str">
        <f t="shared" si="15"/>
        <v/>
      </c>
      <c r="N914" s="207">
        <f>IF(M914&lt;&gt;"",0,IF(D914&gt;14,Cover!$E$25,D914/15*Cover!$E$25))</f>
        <v>0</v>
      </c>
      <c r="O914" s="129"/>
      <c r="P914" s="129"/>
    </row>
    <row r="915" spans="1:16" s="130" customFormat="1" ht="12.75" x14ac:dyDescent="0.2">
      <c r="A915" s="75">
        <v>907</v>
      </c>
      <c r="B915" s="234" t="str">
        <f>IF(ISBLANK('Schedule 2 - Pupil List'!A913),"",('Schedule 2 - Pupil List'!A913))</f>
        <v/>
      </c>
      <c r="C915" s="234" t="str">
        <f>IF(ISBLANK('Schedule 2 - Pupil List'!B913),"",('Schedule 2 - Pupil List'!B913))</f>
        <v/>
      </c>
      <c r="D915" s="61"/>
      <c r="E915" s="135"/>
      <c r="F915" s="136"/>
      <c r="G915" s="136"/>
      <c r="H915" s="136"/>
      <c r="I915" s="136"/>
      <c r="J915" s="136"/>
      <c r="K915" s="136"/>
      <c r="L915" s="137"/>
      <c r="M915" s="222" t="str">
        <f t="shared" si="15"/>
        <v/>
      </c>
      <c r="N915" s="207">
        <f>IF(M915&lt;&gt;"",0,IF(D915&gt;14,Cover!$E$25,D915/15*Cover!$E$25))</f>
        <v>0</v>
      </c>
      <c r="O915" s="129"/>
      <c r="P915" s="129"/>
    </row>
    <row r="916" spans="1:16" s="130" customFormat="1" ht="12.75" x14ac:dyDescent="0.2">
      <c r="A916" s="75">
        <v>908</v>
      </c>
      <c r="B916" s="234" t="str">
        <f>IF(ISBLANK('Schedule 2 - Pupil List'!A914),"",('Schedule 2 - Pupil List'!A914))</f>
        <v/>
      </c>
      <c r="C916" s="234" t="str">
        <f>IF(ISBLANK('Schedule 2 - Pupil List'!B914),"",('Schedule 2 - Pupil List'!B914))</f>
        <v/>
      </c>
      <c r="D916" s="61"/>
      <c r="E916" s="135"/>
      <c r="F916" s="136"/>
      <c r="G916" s="136"/>
      <c r="H916" s="136"/>
      <c r="I916" s="136"/>
      <c r="J916" s="136"/>
      <c r="K916" s="136"/>
      <c r="L916" s="137"/>
      <c r="M916" s="222" t="str">
        <f t="shared" si="15"/>
        <v/>
      </c>
      <c r="N916" s="207">
        <f>IF(M916&lt;&gt;"",0,IF(D916&gt;14,Cover!$E$25,D916/15*Cover!$E$25))</f>
        <v>0</v>
      </c>
      <c r="O916" s="129"/>
      <c r="P916" s="129"/>
    </row>
    <row r="917" spans="1:16" s="130" customFormat="1" ht="12.75" x14ac:dyDescent="0.2">
      <c r="A917" s="75">
        <v>909</v>
      </c>
      <c r="B917" s="234" t="str">
        <f>IF(ISBLANK('Schedule 2 - Pupil List'!A915),"",('Schedule 2 - Pupil List'!A915))</f>
        <v/>
      </c>
      <c r="C917" s="234" t="str">
        <f>IF(ISBLANK('Schedule 2 - Pupil List'!B915),"",('Schedule 2 - Pupil List'!B915))</f>
        <v/>
      </c>
      <c r="D917" s="61"/>
      <c r="E917" s="135"/>
      <c r="F917" s="136"/>
      <c r="G917" s="136"/>
      <c r="H917" s="136"/>
      <c r="I917" s="136"/>
      <c r="J917" s="136"/>
      <c r="K917" s="136"/>
      <c r="L917" s="137"/>
      <c r="M917" s="222" t="str">
        <f t="shared" si="15"/>
        <v/>
      </c>
      <c r="N917" s="207">
        <f>IF(M917&lt;&gt;"",0,IF(D917&gt;14,Cover!$E$25,D917/15*Cover!$E$25))</f>
        <v>0</v>
      </c>
      <c r="O917" s="129"/>
      <c r="P917" s="129"/>
    </row>
    <row r="918" spans="1:16" s="130" customFormat="1" ht="12.75" x14ac:dyDescent="0.2">
      <c r="A918" s="75">
        <v>910</v>
      </c>
      <c r="B918" s="234" t="str">
        <f>IF(ISBLANK('Schedule 2 - Pupil List'!A916),"",('Schedule 2 - Pupil List'!A916))</f>
        <v/>
      </c>
      <c r="C918" s="234" t="str">
        <f>IF(ISBLANK('Schedule 2 - Pupil List'!B916),"",('Schedule 2 - Pupil List'!B916))</f>
        <v/>
      </c>
      <c r="D918" s="61"/>
      <c r="E918" s="135"/>
      <c r="F918" s="136"/>
      <c r="G918" s="136"/>
      <c r="H918" s="136"/>
      <c r="I918" s="136"/>
      <c r="J918" s="136"/>
      <c r="K918" s="136"/>
      <c r="L918" s="137"/>
      <c r="M918" s="222" t="str">
        <f t="shared" si="15"/>
        <v/>
      </c>
      <c r="N918" s="207">
        <f>IF(M918&lt;&gt;"",0,IF(D918&gt;14,Cover!$E$25,D918/15*Cover!$E$25))</f>
        <v>0</v>
      </c>
      <c r="O918" s="129"/>
      <c r="P918" s="129"/>
    </row>
    <row r="919" spans="1:16" s="130" customFormat="1" ht="12.75" x14ac:dyDescent="0.2">
      <c r="A919" s="75">
        <v>911</v>
      </c>
      <c r="B919" s="234" t="str">
        <f>IF(ISBLANK('Schedule 2 - Pupil List'!A917),"",('Schedule 2 - Pupil List'!A917))</f>
        <v/>
      </c>
      <c r="C919" s="234" t="str">
        <f>IF(ISBLANK('Schedule 2 - Pupil List'!B917),"",('Schedule 2 - Pupil List'!B917))</f>
        <v/>
      </c>
      <c r="D919" s="61"/>
      <c r="E919" s="135"/>
      <c r="F919" s="136"/>
      <c r="G919" s="136"/>
      <c r="H919" s="136"/>
      <c r="I919" s="136"/>
      <c r="J919" s="136"/>
      <c r="K919" s="136"/>
      <c r="L919" s="137"/>
      <c r="M919" s="222" t="str">
        <f t="shared" si="15"/>
        <v/>
      </c>
      <c r="N919" s="207">
        <f>IF(M919&lt;&gt;"",0,IF(D919&gt;14,Cover!$E$25,D919/15*Cover!$E$25))</f>
        <v>0</v>
      </c>
      <c r="O919" s="129"/>
      <c r="P919" s="129"/>
    </row>
    <row r="920" spans="1:16" s="130" customFormat="1" ht="12.75" x14ac:dyDescent="0.2">
      <c r="A920" s="75">
        <v>912</v>
      </c>
      <c r="B920" s="234" t="str">
        <f>IF(ISBLANK('Schedule 2 - Pupil List'!A918),"",('Schedule 2 - Pupil List'!A918))</f>
        <v/>
      </c>
      <c r="C920" s="234" t="str">
        <f>IF(ISBLANK('Schedule 2 - Pupil List'!B918),"",('Schedule 2 - Pupil List'!B918))</f>
        <v/>
      </c>
      <c r="D920" s="61"/>
      <c r="E920" s="135"/>
      <c r="F920" s="136"/>
      <c r="G920" s="136"/>
      <c r="H920" s="136"/>
      <c r="I920" s="136"/>
      <c r="J920" s="136"/>
      <c r="K920" s="136"/>
      <c r="L920" s="137"/>
      <c r="M920" s="222" t="str">
        <f t="shared" si="15"/>
        <v/>
      </c>
      <c r="N920" s="207">
        <f>IF(M920&lt;&gt;"",0,IF(D920&gt;14,Cover!$E$25,D920/15*Cover!$E$25))</f>
        <v>0</v>
      </c>
      <c r="O920" s="129"/>
      <c r="P920" s="129"/>
    </row>
    <row r="921" spans="1:16" s="130" customFormat="1" ht="12.75" x14ac:dyDescent="0.2">
      <c r="A921" s="75">
        <v>913</v>
      </c>
      <c r="B921" s="234" t="str">
        <f>IF(ISBLANK('Schedule 2 - Pupil List'!A919),"",('Schedule 2 - Pupil List'!A919))</f>
        <v/>
      </c>
      <c r="C921" s="234" t="str">
        <f>IF(ISBLANK('Schedule 2 - Pupil List'!B919),"",('Schedule 2 - Pupil List'!B919))</f>
        <v/>
      </c>
      <c r="D921" s="61"/>
      <c r="E921" s="135"/>
      <c r="F921" s="136"/>
      <c r="G921" s="136"/>
      <c r="H921" s="136"/>
      <c r="I921" s="136"/>
      <c r="J921" s="136"/>
      <c r="K921" s="136"/>
      <c r="L921" s="137"/>
      <c r="M921" s="222" t="str">
        <f t="shared" si="15"/>
        <v/>
      </c>
      <c r="N921" s="207">
        <f>IF(M921&lt;&gt;"",0,IF(D921&gt;14,Cover!$E$25,D921/15*Cover!$E$25))</f>
        <v>0</v>
      </c>
      <c r="O921" s="129"/>
      <c r="P921" s="129"/>
    </row>
    <row r="922" spans="1:16" s="130" customFormat="1" ht="12.75" x14ac:dyDescent="0.2">
      <c r="A922" s="75">
        <v>914</v>
      </c>
      <c r="B922" s="234" t="str">
        <f>IF(ISBLANK('Schedule 2 - Pupil List'!A920),"",('Schedule 2 - Pupil List'!A920))</f>
        <v/>
      </c>
      <c r="C922" s="234" t="str">
        <f>IF(ISBLANK('Schedule 2 - Pupil List'!B920),"",('Schedule 2 - Pupil List'!B920))</f>
        <v/>
      </c>
      <c r="D922" s="61"/>
      <c r="E922" s="135"/>
      <c r="F922" s="136"/>
      <c r="G922" s="136"/>
      <c r="H922" s="136"/>
      <c r="I922" s="136"/>
      <c r="J922" s="136"/>
      <c r="K922" s="136"/>
      <c r="L922" s="137"/>
      <c r="M922" s="222" t="str">
        <f t="shared" si="15"/>
        <v/>
      </c>
      <c r="N922" s="207">
        <f>IF(M922&lt;&gt;"",0,IF(D922&gt;14,Cover!$E$25,D922/15*Cover!$E$25))</f>
        <v>0</v>
      </c>
      <c r="O922" s="129"/>
      <c r="P922" s="129"/>
    </row>
    <row r="923" spans="1:16" s="130" customFormat="1" ht="12.75" x14ac:dyDescent="0.2">
      <c r="A923" s="75">
        <v>915</v>
      </c>
      <c r="B923" s="234" t="str">
        <f>IF(ISBLANK('Schedule 2 - Pupil List'!A921),"",('Schedule 2 - Pupil List'!A921))</f>
        <v/>
      </c>
      <c r="C923" s="234" t="str">
        <f>IF(ISBLANK('Schedule 2 - Pupil List'!B921),"",('Schedule 2 - Pupil List'!B921))</f>
        <v/>
      </c>
      <c r="D923" s="61"/>
      <c r="E923" s="135"/>
      <c r="F923" s="136"/>
      <c r="G923" s="136"/>
      <c r="H923" s="136"/>
      <c r="I923" s="136"/>
      <c r="J923" s="136"/>
      <c r="K923" s="136"/>
      <c r="L923" s="137"/>
      <c r="M923" s="222" t="str">
        <f t="shared" si="15"/>
        <v/>
      </c>
      <c r="N923" s="207">
        <f>IF(M923&lt;&gt;"",0,IF(D923&gt;14,Cover!$E$25,D923/15*Cover!$E$25))</f>
        <v>0</v>
      </c>
      <c r="O923" s="129"/>
      <c r="P923" s="129"/>
    </row>
    <row r="924" spans="1:16" s="130" customFormat="1" ht="12.75" x14ac:dyDescent="0.2">
      <c r="A924" s="75">
        <v>916</v>
      </c>
      <c r="B924" s="234" t="str">
        <f>IF(ISBLANK('Schedule 2 - Pupil List'!A922),"",('Schedule 2 - Pupil List'!A922))</f>
        <v/>
      </c>
      <c r="C924" s="234" t="str">
        <f>IF(ISBLANK('Schedule 2 - Pupil List'!B922),"",('Schedule 2 - Pupil List'!B922))</f>
        <v/>
      </c>
      <c r="D924" s="61"/>
      <c r="E924" s="135"/>
      <c r="F924" s="136"/>
      <c r="G924" s="136"/>
      <c r="H924" s="136"/>
      <c r="I924" s="136"/>
      <c r="J924" s="136"/>
      <c r="K924" s="136"/>
      <c r="L924" s="137"/>
      <c r="M924" s="222" t="str">
        <f t="shared" si="15"/>
        <v/>
      </c>
      <c r="N924" s="207">
        <f>IF(M924&lt;&gt;"",0,IF(D924&gt;14,Cover!$E$25,D924/15*Cover!$E$25))</f>
        <v>0</v>
      </c>
      <c r="O924" s="129"/>
      <c r="P924" s="129"/>
    </row>
    <row r="925" spans="1:16" s="130" customFormat="1" ht="12.75" x14ac:dyDescent="0.2">
      <c r="A925" s="75">
        <v>917</v>
      </c>
      <c r="B925" s="234" t="str">
        <f>IF(ISBLANK('Schedule 2 - Pupil List'!A923),"",('Schedule 2 - Pupil List'!A923))</f>
        <v/>
      </c>
      <c r="C925" s="234" t="str">
        <f>IF(ISBLANK('Schedule 2 - Pupil List'!B923),"",('Schedule 2 - Pupil List'!B923))</f>
        <v/>
      </c>
      <c r="D925" s="61"/>
      <c r="E925" s="135"/>
      <c r="F925" s="136"/>
      <c r="G925" s="136"/>
      <c r="H925" s="136"/>
      <c r="I925" s="136"/>
      <c r="J925" s="136"/>
      <c r="K925" s="136"/>
      <c r="L925" s="137"/>
      <c r="M925" s="222" t="str">
        <f t="shared" si="15"/>
        <v/>
      </c>
      <c r="N925" s="207">
        <f>IF(M925&lt;&gt;"",0,IF(D925&gt;14,Cover!$E$25,D925/15*Cover!$E$25))</f>
        <v>0</v>
      </c>
      <c r="O925" s="129"/>
      <c r="P925" s="129"/>
    </row>
    <row r="926" spans="1:16" s="130" customFormat="1" ht="12.75" x14ac:dyDescent="0.2">
      <c r="A926" s="75">
        <v>918</v>
      </c>
      <c r="B926" s="234" t="str">
        <f>IF(ISBLANK('Schedule 2 - Pupil List'!A924),"",('Schedule 2 - Pupil List'!A924))</f>
        <v/>
      </c>
      <c r="C926" s="234" t="str">
        <f>IF(ISBLANK('Schedule 2 - Pupil List'!B924),"",('Schedule 2 - Pupil List'!B924))</f>
        <v/>
      </c>
      <c r="D926" s="61"/>
      <c r="E926" s="135"/>
      <c r="F926" s="136"/>
      <c r="G926" s="136"/>
      <c r="H926" s="136"/>
      <c r="I926" s="136"/>
      <c r="J926" s="136"/>
      <c r="K926" s="136"/>
      <c r="L926" s="137"/>
      <c r="M926" s="222" t="str">
        <f t="shared" si="15"/>
        <v/>
      </c>
      <c r="N926" s="207">
        <f>IF(M926&lt;&gt;"",0,IF(D926&gt;14,Cover!$E$25,D926/15*Cover!$E$25))</f>
        <v>0</v>
      </c>
      <c r="O926" s="129"/>
      <c r="P926" s="129"/>
    </row>
    <row r="927" spans="1:16" s="130" customFormat="1" ht="12.75" x14ac:dyDescent="0.2">
      <c r="A927" s="75">
        <v>919</v>
      </c>
      <c r="B927" s="234" t="str">
        <f>IF(ISBLANK('Schedule 2 - Pupil List'!A925),"",('Schedule 2 - Pupil List'!A925))</f>
        <v/>
      </c>
      <c r="C927" s="234" t="str">
        <f>IF(ISBLANK('Schedule 2 - Pupil List'!B925),"",('Schedule 2 - Pupil List'!B925))</f>
        <v/>
      </c>
      <c r="D927" s="61"/>
      <c r="E927" s="135"/>
      <c r="F927" s="136"/>
      <c r="G927" s="136"/>
      <c r="H927" s="136"/>
      <c r="I927" s="136"/>
      <c r="J927" s="136"/>
      <c r="K927" s="136"/>
      <c r="L927" s="137"/>
      <c r="M927" s="222" t="str">
        <f t="shared" si="15"/>
        <v/>
      </c>
      <c r="N927" s="207">
        <f>IF(M927&lt;&gt;"",0,IF(D927&gt;14,Cover!$E$25,D927/15*Cover!$E$25))</f>
        <v>0</v>
      </c>
      <c r="O927" s="129"/>
      <c r="P927" s="129"/>
    </row>
    <row r="928" spans="1:16" s="130" customFormat="1" ht="12.75" x14ac:dyDescent="0.2">
      <c r="A928" s="75">
        <v>920</v>
      </c>
      <c r="B928" s="234" t="str">
        <f>IF(ISBLANK('Schedule 2 - Pupil List'!A926),"",('Schedule 2 - Pupil List'!A926))</f>
        <v/>
      </c>
      <c r="C928" s="234" t="str">
        <f>IF(ISBLANK('Schedule 2 - Pupil List'!B926),"",('Schedule 2 - Pupil List'!B926))</f>
        <v/>
      </c>
      <c r="D928" s="61"/>
      <c r="E928" s="135"/>
      <c r="F928" s="136"/>
      <c r="G928" s="136"/>
      <c r="H928" s="136"/>
      <c r="I928" s="136"/>
      <c r="J928" s="136"/>
      <c r="K928" s="136"/>
      <c r="L928" s="137"/>
      <c r="M928" s="222" t="str">
        <f t="shared" si="15"/>
        <v/>
      </c>
      <c r="N928" s="207">
        <f>IF(M928&lt;&gt;"",0,IF(D928&gt;14,Cover!$E$25,D928/15*Cover!$E$25))</f>
        <v>0</v>
      </c>
      <c r="O928" s="129"/>
      <c r="P928" s="129"/>
    </row>
    <row r="929" spans="1:16" s="130" customFormat="1" ht="12.75" x14ac:dyDescent="0.2">
      <c r="A929" s="75">
        <v>921</v>
      </c>
      <c r="B929" s="234" t="str">
        <f>IF(ISBLANK('Schedule 2 - Pupil List'!A927),"",('Schedule 2 - Pupil List'!A927))</f>
        <v/>
      </c>
      <c r="C929" s="234" t="str">
        <f>IF(ISBLANK('Schedule 2 - Pupil List'!B927),"",('Schedule 2 - Pupil List'!B927))</f>
        <v/>
      </c>
      <c r="D929" s="61"/>
      <c r="E929" s="135"/>
      <c r="F929" s="136"/>
      <c r="G929" s="136"/>
      <c r="H929" s="136"/>
      <c r="I929" s="136"/>
      <c r="J929" s="136"/>
      <c r="K929" s="136"/>
      <c r="L929" s="137"/>
      <c r="M929" s="222" t="str">
        <f t="shared" si="15"/>
        <v/>
      </c>
      <c r="N929" s="207">
        <f>IF(M929&lt;&gt;"",0,IF(D929&gt;14,Cover!$E$25,D929/15*Cover!$E$25))</f>
        <v>0</v>
      </c>
      <c r="O929" s="129"/>
      <c r="P929" s="129"/>
    </row>
    <row r="930" spans="1:16" s="130" customFormat="1" ht="12.75" x14ac:dyDescent="0.2">
      <c r="A930" s="75">
        <v>922</v>
      </c>
      <c r="B930" s="234" t="str">
        <f>IF(ISBLANK('Schedule 2 - Pupil List'!A928),"",('Schedule 2 - Pupil List'!A928))</f>
        <v/>
      </c>
      <c r="C930" s="234" t="str">
        <f>IF(ISBLANK('Schedule 2 - Pupil List'!B928),"",('Schedule 2 - Pupil List'!B928))</f>
        <v/>
      </c>
      <c r="D930" s="61"/>
      <c r="E930" s="135"/>
      <c r="F930" s="136"/>
      <c r="G930" s="136"/>
      <c r="H930" s="136"/>
      <c r="I930" s="136"/>
      <c r="J930" s="136"/>
      <c r="K930" s="136"/>
      <c r="L930" s="137"/>
      <c r="M930" s="222" t="str">
        <f t="shared" si="15"/>
        <v/>
      </c>
      <c r="N930" s="207">
        <f>IF(M930&lt;&gt;"",0,IF(D930&gt;14,Cover!$E$25,D930/15*Cover!$E$25))</f>
        <v>0</v>
      </c>
      <c r="O930" s="129"/>
      <c r="P930" s="129"/>
    </row>
    <row r="931" spans="1:16" s="130" customFormat="1" ht="12.75" x14ac:dyDescent="0.2">
      <c r="A931" s="75">
        <v>923</v>
      </c>
      <c r="B931" s="234" t="str">
        <f>IF(ISBLANK('Schedule 2 - Pupil List'!A929),"",('Schedule 2 - Pupil List'!A929))</f>
        <v/>
      </c>
      <c r="C931" s="234" t="str">
        <f>IF(ISBLANK('Schedule 2 - Pupil List'!B929),"",('Schedule 2 - Pupil List'!B929))</f>
        <v/>
      </c>
      <c r="D931" s="61"/>
      <c r="E931" s="135"/>
      <c r="F931" s="136"/>
      <c r="G931" s="136"/>
      <c r="H931" s="136"/>
      <c r="I931" s="136"/>
      <c r="J931" s="136"/>
      <c r="K931" s="136"/>
      <c r="L931" s="137"/>
      <c r="M931" s="222" t="str">
        <f t="shared" si="15"/>
        <v/>
      </c>
      <c r="N931" s="207">
        <f>IF(M931&lt;&gt;"",0,IF(D931&gt;14,Cover!$E$25,D931/15*Cover!$E$25))</f>
        <v>0</v>
      </c>
      <c r="O931" s="129"/>
      <c r="P931" s="129"/>
    </row>
    <row r="932" spans="1:16" s="130" customFormat="1" ht="12.75" x14ac:dyDescent="0.2">
      <c r="A932" s="75">
        <v>924</v>
      </c>
      <c r="B932" s="234" t="str">
        <f>IF(ISBLANK('Schedule 2 - Pupil List'!A930),"",('Schedule 2 - Pupil List'!A930))</f>
        <v/>
      </c>
      <c r="C932" s="234" t="str">
        <f>IF(ISBLANK('Schedule 2 - Pupil List'!B930),"",('Schedule 2 - Pupil List'!B930))</f>
        <v/>
      </c>
      <c r="D932" s="61"/>
      <c r="E932" s="135"/>
      <c r="F932" s="136"/>
      <c r="G932" s="136"/>
      <c r="H932" s="136"/>
      <c r="I932" s="136"/>
      <c r="J932" s="136"/>
      <c r="K932" s="136"/>
      <c r="L932" s="137"/>
      <c r="M932" s="222" t="str">
        <f t="shared" si="15"/>
        <v/>
      </c>
      <c r="N932" s="207">
        <f>IF(M932&lt;&gt;"",0,IF(D932&gt;14,Cover!$E$25,D932/15*Cover!$E$25))</f>
        <v>0</v>
      </c>
      <c r="O932" s="129"/>
      <c r="P932" s="129"/>
    </row>
    <row r="933" spans="1:16" s="130" customFormat="1" ht="12.75" x14ac:dyDescent="0.2">
      <c r="A933" s="75">
        <v>925</v>
      </c>
      <c r="B933" s="234" t="str">
        <f>IF(ISBLANK('Schedule 2 - Pupil List'!A931),"",('Schedule 2 - Pupil List'!A931))</f>
        <v/>
      </c>
      <c r="C933" s="234" t="str">
        <f>IF(ISBLANK('Schedule 2 - Pupil List'!B931),"",('Schedule 2 - Pupil List'!B931))</f>
        <v/>
      </c>
      <c r="D933" s="61"/>
      <c r="E933" s="135"/>
      <c r="F933" s="136"/>
      <c r="G933" s="136"/>
      <c r="H933" s="136"/>
      <c r="I933" s="136"/>
      <c r="J933" s="136"/>
      <c r="K933" s="136"/>
      <c r="L933" s="137"/>
      <c r="M933" s="222" t="str">
        <f t="shared" si="15"/>
        <v/>
      </c>
      <c r="N933" s="207">
        <f>IF(M933&lt;&gt;"",0,IF(D933&gt;14,Cover!$E$25,D933/15*Cover!$E$25))</f>
        <v>0</v>
      </c>
      <c r="O933" s="129"/>
      <c r="P933" s="129"/>
    </row>
    <row r="934" spans="1:16" s="130" customFormat="1" ht="12.75" x14ac:dyDescent="0.2">
      <c r="A934" s="75">
        <v>926</v>
      </c>
      <c r="B934" s="234" t="str">
        <f>IF(ISBLANK('Schedule 2 - Pupil List'!A932),"",('Schedule 2 - Pupil List'!A932))</f>
        <v/>
      </c>
      <c r="C934" s="234" t="str">
        <f>IF(ISBLANK('Schedule 2 - Pupil List'!B932),"",('Schedule 2 - Pupil List'!B932))</f>
        <v/>
      </c>
      <c r="D934" s="61"/>
      <c r="E934" s="135"/>
      <c r="F934" s="136"/>
      <c r="G934" s="136"/>
      <c r="H934" s="136"/>
      <c r="I934" s="136"/>
      <c r="J934" s="136"/>
      <c r="K934" s="136"/>
      <c r="L934" s="137"/>
      <c r="M934" s="222" t="str">
        <f t="shared" si="15"/>
        <v/>
      </c>
      <c r="N934" s="207">
        <f>IF(M934&lt;&gt;"",0,IF(D934&gt;14,Cover!$E$25,D934/15*Cover!$E$25))</f>
        <v>0</v>
      </c>
      <c r="O934" s="129"/>
      <c r="P934" s="129"/>
    </row>
    <row r="935" spans="1:16" s="130" customFormat="1" ht="12.75" x14ac:dyDescent="0.2">
      <c r="A935" s="75">
        <v>927</v>
      </c>
      <c r="B935" s="234" t="str">
        <f>IF(ISBLANK('Schedule 2 - Pupil List'!A933),"",('Schedule 2 - Pupil List'!A933))</f>
        <v/>
      </c>
      <c r="C935" s="234" t="str">
        <f>IF(ISBLANK('Schedule 2 - Pupil List'!B933),"",('Schedule 2 - Pupil List'!B933))</f>
        <v/>
      </c>
      <c r="D935" s="61"/>
      <c r="E935" s="135"/>
      <c r="F935" s="136"/>
      <c r="G935" s="136"/>
      <c r="H935" s="136"/>
      <c r="I935" s="136"/>
      <c r="J935" s="136"/>
      <c r="K935" s="136"/>
      <c r="L935" s="137"/>
      <c r="M935" s="222" t="str">
        <f t="shared" si="15"/>
        <v/>
      </c>
      <c r="N935" s="207">
        <f>IF(M935&lt;&gt;"",0,IF(D935&gt;14,Cover!$E$25,D935/15*Cover!$E$25))</f>
        <v>0</v>
      </c>
      <c r="O935" s="129"/>
      <c r="P935" s="129"/>
    </row>
    <row r="936" spans="1:16" s="130" customFormat="1" ht="12.75" x14ac:dyDescent="0.2">
      <c r="A936" s="75">
        <v>928</v>
      </c>
      <c r="B936" s="234" t="str">
        <f>IF(ISBLANK('Schedule 2 - Pupil List'!A934),"",('Schedule 2 - Pupil List'!A934))</f>
        <v/>
      </c>
      <c r="C936" s="234" t="str">
        <f>IF(ISBLANK('Schedule 2 - Pupil List'!B934),"",('Schedule 2 - Pupil List'!B934))</f>
        <v/>
      </c>
      <c r="D936" s="61"/>
      <c r="E936" s="135"/>
      <c r="F936" s="136"/>
      <c r="G936" s="136"/>
      <c r="H936" s="136"/>
      <c r="I936" s="136"/>
      <c r="J936" s="136"/>
      <c r="K936" s="136"/>
      <c r="L936" s="137"/>
      <c r="M936" s="222" t="str">
        <f t="shared" si="15"/>
        <v/>
      </c>
      <c r="N936" s="207">
        <f>IF(M936&lt;&gt;"",0,IF(D936&gt;14,Cover!$E$25,D936/15*Cover!$E$25))</f>
        <v>0</v>
      </c>
      <c r="O936" s="129"/>
      <c r="P936" s="129"/>
    </row>
    <row r="937" spans="1:16" s="130" customFormat="1" ht="12.75" x14ac:dyDescent="0.2">
      <c r="A937" s="75">
        <v>929</v>
      </c>
      <c r="B937" s="234" t="str">
        <f>IF(ISBLANK('Schedule 2 - Pupil List'!A935),"",('Schedule 2 - Pupil List'!A935))</f>
        <v/>
      </c>
      <c r="C937" s="234" t="str">
        <f>IF(ISBLANK('Schedule 2 - Pupil List'!B935),"",('Schedule 2 - Pupil List'!B935))</f>
        <v/>
      </c>
      <c r="D937" s="61"/>
      <c r="E937" s="135"/>
      <c r="F937" s="136"/>
      <c r="G937" s="136"/>
      <c r="H937" s="136"/>
      <c r="I937" s="136"/>
      <c r="J937" s="136"/>
      <c r="K937" s="136"/>
      <c r="L937" s="137"/>
      <c r="M937" s="222" t="str">
        <f t="shared" si="15"/>
        <v/>
      </c>
      <c r="N937" s="207">
        <f>IF(M937&lt;&gt;"",0,IF(D937&gt;14,Cover!$E$25,D937/15*Cover!$E$25))</f>
        <v>0</v>
      </c>
      <c r="O937" s="129"/>
      <c r="P937" s="129"/>
    </row>
    <row r="938" spans="1:16" s="130" customFormat="1" ht="12.75" x14ac:dyDescent="0.2">
      <c r="A938" s="75">
        <v>930</v>
      </c>
      <c r="B938" s="234" t="str">
        <f>IF(ISBLANK('Schedule 2 - Pupil List'!A936),"",('Schedule 2 - Pupil List'!A936))</f>
        <v/>
      </c>
      <c r="C938" s="234" t="str">
        <f>IF(ISBLANK('Schedule 2 - Pupil List'!B936),"",('Schedule 2 - Pupil List'!B936))</f>
        <v/>
      </c>
      <c r="D938" s="61"/>
      <c r="E938" s="135"/>
      <c r="F938" s="136"/>
      <c r="G938" s="136"/>
      <c r="H938" s="136"/>
      <c r="I938" s="136"/>
      <c r="J938" s="136"/>
      <c r="K938" s="136"/>
      <c r="L938" s="137"/>
      <c r="M938" s="222" t="str">
        <f t="shared" si="15"/>
        <v/>
      </c>
      <c r="N938" s="207">
        <f>IF(M938&lt;&gt;"",0,IF(D938&gt;14,Cover!$E$25,D938/15*Cover!$E$25))</f>
        <v>0</v>
      </c>
      <c r="O938" s="129"/>
      <c r="P938" s="129"/>
    </row>
    <row r="939" spans="1:16" s="130" customFormat="1" ht="12.75" x14ac:dyDescent="0.2">
      <c r="A939" s="75">
        <v>931</v>
      </c>
      <c r="B939" s="234" t="str">
        <f>IF(ISBLANK('Schedule 2 - Pupil List'!A937),"",('Schedule 2 - Pupil List'!A937))</f>
        <v/>
      </c>
      <c r="C939" s="234" t="str">
        <f>IF(ISBLANK('Schedule 2 - Pupil List'!B937),"",('Schedule 2 - Pupil List'!B937))</f>
        <v/>
      </c>
      <c r="D939" s="61"/>
      <c r="E939" s="135"/>
      <c r="F939" s="136"/>
      <c r="G939" s="136"/>
      <c r="H939" s="136"/>
      <c r="I939" s="136"/>
      <c r="J939" s="136"/>
      <c r="K939" s="136"/>
      <c r="L939" s="137"/>
      <c r="M939" s="222" t="str">
        <f t="shared" si="15"/>
        <v/>
      </c>
      <c r="N939" s="207">
        <f>IF(M939&lt;&gt;"",0,IF(D939&gt;14,Cover!$E$25,D939/15*Cover!$E$25))</f>
        <v>0</v>
      </c>
      <c r="O939" s="129"/>
      <c r="P939" s="129"/>
    </row>
    <row r="940" spans="1:16" s="130" customFormat="1" ht="12.75" x14ac:dyDescent="0.2">
      <c r="A940" s="75">
        <v>932</v>
      </c>
      <c r="B940" s="234" t="str">
        <f>IF(ISBLANK('Schedule 2 - Pupil List'!A938),"",('Schedule 2 - Pupil List'!A938))</f>
        <v/>
      </c>
      <c r="C940" s="234" t="str">
        <f>IF(ISBLANK('Schedule 2 - Pupil List'!B938),"",('Schedule 2 - Pupil List'!B938))</f>
        <v/>
      </c>
      <c r="D940" s="61"/>
      <c r="E940" s="135"/>
      <c r="F940" s="136"/>
      <c r="G940" s="136"/>
      <c r="H940" s="136"/>
      <c r="I940" s="136"/>
      <c r="J940" s="136"/>
      <c r="K940" s="136"/>
      <c r="L940" s="137"/>
      <c r="M940" s="222" t="str">
        <f t="shared" si="15"/>
        <v/>
      </c>
      <c r="N940" s="207">
        <f>IF(M940&lt;&gt;"",0,IF(D940&gt;14,Cover!$E$25,D940/15*Cover!$E$25))</f>
        <v>0</v>
      </c>
      <c r="O940" s="129"/>
      <c r="P940" s="129"/>
    </row>
    <row r="941" spans="1:16" s="130" customFormat="1" ht="12.75" x14ac:dyDescent="0.2">
      <c r="A941" s="75">
        <v>933</v>
      </c>
      <c r="B941" s="234" t="str">
        <f>IF(ISBLANK('Schedule 2 - Pupil List'!A939),"",('Schedule 2 - Pupil List'!A939))</f>
        <v/>
      </c>
      <c r="C941" s="234" t="str">
        <f>IF(ISBLANK('Schedule 2 - Pupil List'!B939),"",('Schedule 2 - Pupil List'!B939))</f>
        <v/>
      </c>
      <c r="D941" s="61"/>
      <c r="E941" s="135"/>
      <c r="F941" s="136"/>
      <c r="G941" s="136"/>
      <c r="H941" s="136"/>
      <c r="I941" s="136"/>
      <c r="J941" s="136"/>
      <c r="K941" s="136"/>
      <c r="L941" s="137"/>
      <c r="M941" s="222" t="str">
        <f t="shared" si="15"/>
        <v/>
      </c>
      <c r="N941" s="207">
        <f>IF(M941&lt;&gt;"",0,IF(D941&gt;14,Cover!$E$25,D941/15*Cover!$E$25))</f>
        <v>0</v>
      </c>
      <c r="O941" s="129"/>
      <c r="P941" s="129"/>
    </row>
    <row r="942" spans="1:16" s="130" customFormat="1" ht="12.75" x14ac:dyDescent="0.2">
      <c r="A942" s="75">
        <v>934</v>
      </c>
      <c r="B942" s="234" t="str">
        <f>IF(ISBLANK('Schedule 2 - Pupil List'!A940),"",('Schedule 2 - Pupil List'!A940))</f>
        <v/>
      </c>
      <c r="C942" s="234" t="str">
        <f>IF(ISBLANK('Schedule 2 - Pupil List'!B940),"",('Schedule 2 - Pupil List'!B940))</f>
        <v/>
      </c>
      <c r="D942" s="61"/>
      <c r="E942" s="135"/>
      <c r="F942" s="136"/>
      <c r="G942" s="136"/>
      <c r="H942" s="136"/>
      <c r="I942" s="136"/>
      <c r="J942" s="136"/>
      <c r="K942" s="136"/>
      <c r="L942" s="137"/>
      <c r="M942" s="222" t="str">
        <f t="shared" si="15"/>
        <v/>
      </c>
      <c r="N942" s="207">
        <f>IF(M942&lt;&gt;"",0,IF(D942&gt;14,Cover!$E$25,D942/15*Cover!$E$25))</f>
        <v>0</v>
      </c>
      <c r="O942" s="129"/>
      <c r="P942" s="129"/>
    </row>
    <row r="943" spans="1:16" s="130" customFormat="1" ht="12.75" x14ac:dyDescent="0.2">
      <c r="A943" s="75">
        <v>935</v>
      </c>
      <c r="B943" s="234" t="str">
        <f>IF(ISBLANK('Schedule 2 - Pupil List'!A941),"",('Schedule 2 - Pupil List'!A941))</f>
        <v/>
      </c>
      <c r="C943" s="234" t="str">
        <f>IF(ISBLANK('Schedule 2 - Pupil List'!B941),"",('Schedule 2 - Pupil List'!B941))</f>
        <v/>
      </c>
      <c r="D943" s="61"/>
      <c r="E943" s="135"/>
      <c r="F943" s="136"/>
      <c r="G943" s="136"/>
      <c r="H943" s="136"/>
      <c r="I943" s="136"/>
      <c r="J943" s="136"/>
      <c r="K943" s="136"/>
      <c r="L943" s="137"/>
      <c r="M943" s="222" t="str">
        <f t="shared" si="15"/>
        <v/>
      </c>
      <c r="N943" s="207">
        <f>IF(M943&lt;&gt;"",0,IF(D943&gt;14,Cover!$E$25,D943/15*Cover!$E$25))</f>
        <v>0</v>
      </c>
      <c r="O943" s="129"/>
      <c r="P943" s="129"/>
    </row>
    <row r="944" spans="1:16" s="130" customFormat="1" ht="12.75" x14ac:dyDescent="0.2">
      <c r="A944" s="75">
        <v>936</v>
      </c>
      <c r="B944" s="234" t="str">
        <f>IF(ISBLANK('Schedule 2 - Pupil List'!A942),"",('Schedule 2 - Pupil List'!A942))</f>
        <v/>
      </c>
      <c r="C944" s="234" t="str">
        <f>IF(ISBLANK('Schedule 2 - Pupil List'!B942),"",('Schedule 2 - Pupil List'!B942))</f>
        <v/>
      </c>
      <c r="D944" s="61"/>
      <c r="E944" s="135"/>
      <c r="F944" s="136"/>
      <c r="G944" s="136"/>
      <c r="H944" s="136"/>
      <c r="I944" s="136"/>
      <c r="J944" s="136"/>
      <c r="K944" s="136"/>
      <c r="L944" s="137"/>
      <c r="M944" s="222" t="str">
        <f t="shared" si="15"/>
        <v/>
      </c>
      <c r="N944" s="207">
        <f>IF(M944&lt;&gt;"",0,IF(D944&gt;14,Cover!$E$25,D944/15*Cover!$E$25))</f>
        <v>0</v>
      </c>
      <c r="O944" s="129"/>
      <c r="P944" s="129"/>
    </row>
    <row r="945" spans="1:16" s="130" customFormat="1" ht="12.75" x14ac:dyDescent="0.2">
      <c r="A945" s="75">
        <v>937</v>
      </c>
      <c r="B945" s="234" t="str">
        <f>IF(ISBLANK('Schedule 2 - Pupil List'!A943),"",('Schedule 2 - Pupil List'!A943))</f>
        <v/>
      </c>
      <c r="C945" s="234" t="str">
        <f>IF(ISBLANK('Schedule 2 - Pupil List'!B943),"",('Schedule 2 - Pupil List'!B943))</f>
        <v/>
      </c>
      <c r="D945" s="61"/>
      <c r="E945" s="135"/>
      <c r="F945" s="136"/>
      <c r="G945" s="136"/>
      <c r="H945" s="136"/>
      <c r="I945" s="136"/>
      <c r="J945" s="136"/>
      <c r="K945" s="136"/>
      <c r="L945" s="137"/>
      <c r="M945" s="222" t="str">
        <f t="shared" si="15"/>
        <v/>
      </c>
      <c r="N945" s="207">
        <f>IF(M945&lt;&gt;"",0,IF(D945&gt;14,Cover!$E$25,D945/15*Cover!$E$25))</f>
        <v>0</v>
      </c>
      <c r="O945" s="129"/>
      <c r="P945" s="129"/>
    </row>
    <row r="946" spans="1:16" s="130" customFormat="1" ht="12.75" x14ac:dyDescent="0.2">
      <c r="A946" s="75">
        <v>938</v>
      </c>
      <c r="B946" s="234" t="str">
        <f>IF(ISBLANK('Schedule 2 - Pupil List'!A944),"",('Schedule 2 - Pupil List'!A944))</f>
        <v/>
      </c>
      <c r="C946" s="234" t="str">
        <f>IF(ISBLANK('Schedule 2 - Pupil List'!B944),"",('Schedule 2 - Pupil List'!B944))</f>
        <v/>
      </c>
      <c r="D946" s="61"/>
      <c r="E946" s="135"/>
      <c r="F946" s="136"/>
      <c r="G946" s="136"/>
      <c r="H946" s="136"/>
      <c r="I946" s="136"/>
      <c r="J946" s="136"/>
      <c r="K946" s="136"/>
      <c r="L946" s="137"/>
      <c r="M946" s="222" t="str">
        <f t="shared" si="15"/>
        <v/>
      </c>
      <c r="N946" s="207">
        <f>IF(M946&lt;&gt;"",0,IF(D946&gt;14,Cover!$E$25,D946/15*Cover!$E$25))</f>
        <v>0</v>
      </c>
      <c r="O946" s="129"/>
      <c r="P946" s="129"/>
    </row>
    <row r="947" spans="1:16" s="130" customFormat="1" ht="12.75" x14ac:dyDescent="0.2">
      <c r="A947" s="75">
        <v>939</v>
      </c>
      <c r="B947" s="234" t="str">
        <f>IF(ISBLANK('Schedule 2 - Pupil List'!A945),"",('Schedule 2 - Pupil List'!A945))</f>
        <v/>
      </c>
      <c r="C947" s="234" t="str">
        <f>IF(ISBLANK('Schedule 2 - Pupil List'!B945),"",('Schedule 2 - Pupil List'!B945))</f>
        <v/>
      </c>
      <c r="D947" s="61"/>
      <c r="E947" s="135"/>
      <c r="F947" s="136"/>
      <c r="G947" s="136"/>
      <c r="H947" s="136"/>
      <c r="I947" s="136"/>
      <c r="J947" s="136"/>
      <c r="K947" s="136"/>
      <c r="L947" s="137"/>
      <c r="M947" s="222" t="str">
        <f t="shared" si="15"/>
        <v/>
      </c>
      <c r="N947" s="207">
        <f>IF(M947&lt;&gt;"",0,IF(D947&gt;14,Cover!$E$25,D947/15*Cover!$E$25))</f>
        <v>0</v>
      </c>
      <c r="O947" s="129"/>
      <c r="P947" s="129"/>
    </row>
    <row r="948" spans="1:16" s="130" customFormat="1" ht="12.75" x14ac:dyDescent="0.2">
      <c r="A948" s="75">
        <v>940</v>
      </c>
      <c r="B948" s="234" t="str">
        <f>IF(ISBLANK('Schedule 2 - Pupil List'!A946),"",('Schedule 2 - Pupil List'!A946))</f>
        <v/>
      </c>
      <c r="C948" s="234" t="str">
        <f>IF(ISBLANK('Schedule 2 - Pupil List'!B946),"",('Schedule 2 - Pupil List'!B946))</f>
        <v/>
      </c>
      <c r="D948" s="61"/>
      <c r="E948" s="135"/>
      <c r="F948" s="136"/>
      <c r="G948" s="136"/>
      <c r="H948" s="136"/>
      <c r="I948" s="136"/>
      <c r="J948" s="136"/>
      <c r="K948" s="136"/>
      <c r="L948" s="137"/>
      <c r="M948" s="222" t="str">
        <f t="shared" si="15"/>
        <v/>
      </c>
      <c r="N948" s="207">
        <f>IF(M948&lt;&gt;"",0,IF(D948&gt;14,Cover!$E$25,D948/15*Cover!$E$25))</f>
        <v>0</v>
      </c>
      <c r="O948" s="129"/>
      <c r="P948" s="129"/>
    </row>
    <row r="949" spans="1:16" s="130" customFormat="1" ht="12.75" x14ac:dyDescent="0.2">
      <c r="A949" s="75">
        <v>941</v>
      </c>
      <c r="B949" s="234" t="str">
        <f>IF(ISBLANK('Schedule 2 - Pupil List'!A947),"",('Schedule 2 - Pupil List'!A947))</f>
        <v/>
      </c>
      <c r="C949" s="234" t="str">
        <f>IF(ISBLANK('Schedule 2 - Pupil List'!B947),"",('Schedule 2 - Pupil List'!B947))</f>
        <v/>
      </c>
      <c r="D949" s="61"/>
      <c r="E949" s="135"/>
      <c r="F949" s="136"/>
      <c r="G949" s="136"/>
      <c r="H949" s="136"/>
      <c r="I949" s="136"/>
      <c r="J949" s="136"/>
      <c r="K949" s="136"/>
      <c r="L949" s="137"/>
      <c r="M949" s="222" t="str">
        <f t="shared" si="15"/>
        <v/>
      </c>
      <c r="N949" s="207">
        <f>IF(M949&lt;&gt;"",0,IF(D949&gt;14,Cover!$E$25,D949/15*Cover!$E$25))</f>
        <v>0</v>
      </c>
      <c r="O949" s="129"/>
      <c r="P949" s="129"/>
    </row>
    <row r="950" spans="1:16" s="130" customFormat="1" ht="12.75" x14ac:dyDescent="0.2">
      <c r="A950" s="75">
        <v>942</v>
      </c>
      <c r="B950" s="234" t="str">
        <f>IF(ISBLANK('Schedule 2 - Pupil List'!A948),"",('Schedule 2 - Pupil List'!A948))</f>
        <v/>
      </c>
      <c r="C950" s="234" t="str">
        <f>IF(ISBLANK('Schedule 2 - Pupil List'!B948),"",('Schedule 2 - Pupil List'!B948))</f>
        <v/>
      </c>
      <c r="D950" s="61"/>
      <c r="E950" s="135"/>
      <c r="F950" s="136"/>
      <c r="G950" s="136"/>
      <c r="H950" s="136"/>
      <c r="I950" s="136"/>
      <c r="J950" s="136"/>
      <c r="K950" s="136"/>
      <c r="L950" s="137"/>
      <c r="M950" s="222" t="str">
        <f t="shared" si="15"/>
        <v/>
      </c>
      <c r="N950" s="207">
        <f>IF(M950&lt;&gt;"",0,IF(D950&gt;14,Cover!$E$25,D950/15*Cover!$E$25))</f>
        <v>0</v>
      </c>
      <c r="O950" s="129"/>
      <c r="P950" s="129"/>
    </row>
    <row r="951" spans="1:16" s="130" customFormat="1" ht="12.75" x14ac:dyDescent="0.2">
      <c r="A951" s="75">
        <v>943</v>
      </c>
      <c r="B951" s="234" t="str">
        <f>IF(ISBLANK('Schedule 2 - Pupil List'!A949),"",('Schedule 2 - Pupil List'!A949))</f>
        <v/>
      </c>
      <c r="C951" s="234" t="str">
        <f>IF(ISBLANK('Schedule 2 - Pupil List'!B949),"",('Schedule 2 - Pupil List'!B949))</f>
        <v/>
      </c>
      <c r="D951" s="61"/>
      <c r="E951" s="135"/>
      <c r="F951" s="136"/>
      <c r="G951" s="136"/>
      <c r="H951" s="136"/>
      <c r="I951" s="136"/>
      <c r="J951" s="136"/>
      <c r="K951" s="136"/>
      <c r="L951" s="137"/>
      <c r="M951" s="222" t="str">
        <f t="shared" si="15"/>
        <v/>
      </c>
      <c r="N951" s="207">
        <f>IF(M951&lt;&gt;"",0,IF(D951&gt;14,Cover!$E$25,D951/15*Cover!$E$25))</f>
        <v>0</v>
      </c>
      <c r="O951" s="129"/>
      <c r="P951" s="129"/>
    </row>
    <row r="952" spans="1:16" s="130" customFormat="1" ht="12.75" x14ac:dyDescent="0.2">
      <c r="A952" s="75">
        <v>944</v>
      </c>
      <c r="B952" s="234" t="str">
        <f>IF(ISBLANK('Schedule 2 - Pupil List'!A950),"",('Schedule 2 - Pupil List'!A950))</f>
        <v/>
      </c>
      <c r="C952" s="234" t="str">
        <f>IF(ISBLANK('Schedule 2 - Pupil List'!B950),"",('Schedule 2 - Pupil List'!B950))</f>
        <v/>
      </c>
      <c r="D952" s="61"/>
      <c r="E952" s="135"/>
      <c r="F952" s="136"/>
      <c r="G952" s="136"/>
      <c r="H952" s="136"/>
      <c r="I952" s="136"/>
      <c r="J952" s="136"/>
      <c r="K952" s="136"/>
      <c r="L952" s="137"/>
      <c r="M952" s="222" t="str">
        <f t="shared" si="15"/>
        <v/>
      </c>
      <c r="N952" s="207">
        <f>IF(M952&lt;&gt;"",0,IF(D952&gt;14,Cover!$E$25,D952/15*Cover!$E$25))</f>
        <v>0</v>
      </c>
      <c r="O952" s="129"/>
      <c r="P952" s="129"/>
    </row>
    <row r="953" spans="1:16" s="130" customFormat="1" ht="12.75" x14ac:dyDescent="0.2">
      <c r="A953" s="75">
        <v>945</v>
      </c>
      <c r="B953" s="234" t="str">
        <f>IF(ISBLANK('Schedule 2 - Pupil List'!A951),"",('Schedule 2 - Pupil List'!A951))</f>
        <v/>
      </c>
      <c r="C953" s="234" t="str">
        <f>IF(ISBLANK('Schedule 2 - Pupil List'!B951),"",('Schedule 2 - Pupil List'!B951))</f>
        <v/>
      </c>
      <c r="D953" s="61"/>
      <c r="E953" s="135"/>
      <c r="F953" s="136"/>
      <c r="G953" s="136"/>
      <c r="H953" s="136"/>
      <c r="I953" s="136"/>
      <c r="J953" s="136"/>
      <c r="K953" s="136"/>
      <c r="L953" s="137"/>
      <c r="M953" s="222" t="str">
        <f t="shared" si="15"/>
        <v/>
      </c>
      <c r="N953" s="207">
        <f>IF(M953&lt;&gt;"",0,IF(D953&gt;14,Cover!$E$25,D953/15*Cover!$E$25))</f>
        <v>0</v>
      </c>
      <c r="O953" s="129"/>
      <c r="P953" s="129"/>
    </row>
    <row r="954" spans="1:16" s="130" customFormat="1" ht="12.75" x14ac:dyDescent="0.2">
      <c r="A954" s="75">
        <v>946</v>
      </c>
      <c r="B954" s="234" t="str">
        <f>IF(ISBLANK('Schedule 2 - Pupil List'!A952),"",('Schedule 2 - Pupil List'!A952))</f>
        <v/>
      </c>
      <c r="C954" s="234" t="str">
        <f>IF(ISBLANK('Schedule 2 - Pupil List'!B952),"",('Schedule 2 - Pupil List'!B952))</f>
        <v/>
      </c>
      <c r="D954" s="61"/>
      <c r="E954" s="135"/>
      <c r="F954" s="136"/>
      <c r="G954" s="136"/>
      <c r="H954" s="136"/>
      <c r="I954" s="136"/>
      <c r="J954" s="136"/>
      <c r="K954" s="136"/>
      <c r="L954" s="137"/>
      <c r="M954" s="222" t="str">
        <f t="shared" si="15"/>
        <v/>
      </c>
      <c r="N954" s="207">
        <f>IF(M954&lt;&gt;"",0,IF(D954&gt;14,Cover!$E$25,D954/15*Cover!$E$25))</f>
        <v>0</v>
      </c>
      <c r="O954" s="129"/>
      <c r="P954" s="129"/>
    </row>
    <row r="955" spans="1:16" s="130" customFormat="1" ht="12.75" x14ac:dyDescent="0.2">
      <c r="A955" s="75">
        <v>947</v>
      </c>
      <c r="B955" s="234" t="str">
        <f>IF(ISBLANK('Schedule 2 - Pupil List'!A953),"",('Schedule 2 - Pupil List'!A953))</f>
        <v/>
      </c>
      <c r="C955" s="234" t="str">
        <f>IF(ISBLANK('Schedule 2 - Pupil List'!B953),"",('Schedule 2 - Pupil List'!B953))</f>
        <v/>
      </c>
      <c r="D955" s="61"/>
      <c r="E955" s="135"/>
      <c r="F955" s="136"/>
      <c r="G955" s="136"/>
      <c r="H955" s="136"/>
      <c r="I955" s="136"/>
      <c r="J955" s="136"/>
      <c r="K955" s="136"/>
      <c r="L955" s="137"/>
      <c r="M955" s="222" t="str">
        <f t="shared" si="15"/>
        <v/>
      </c>
      <c r="N955" s="207">
        <f>IF(M955&lt;&gt;"",0,IF(D955&gt;14,Cover!$E$25,D955/15*Cover!$E$25))</f>
        <v>0</v>
      </c>
      <c r="O955" s="129"/>
      <c r="P955" s="129"/>
    </row>
    <row r="956" spans="1:16" s="130" customFormat="1" ht="12.75" x14ac:dyDescent="0.2">
      <c r="A956" s="75">
        <v>948</v>
      </c>
      <c r="B956" s="234" t="str">
        <f>IF(ISBLANK('Schedule 2 - Pupil List'!A954),"",('Schedule 2 - Pupil List'!A954))</f>
        <v/>
      </c>
      <c r="C956" s="234" t="str">
        <f>IF(ISBLANK('Schedule 2 - Pupil List'!B954),"",('Schedule 2 - Pupil List'!B954))</f>
        <v/>
      </c>
      <c r="D956" s="61"/>
      <c r="E956" s="135"/>
      <c r="F956" s="136"/>
      <c r="G956" s="136"/>
      <c r="H956" s="136"/>
      <c r="I956" s="136"/>
      <c r="J956" s="136"/>
      <c r="K956" s="136"/>
      <c r="L956" s="137"/>
      <c r="M956" s="222" t="str">
        <f t="shared" si="15"/>
        <v/>
      </c>
      <c r="N956" s="207">
        <f>IF(M956&lt;&gt;"",0,IF(D956&gt;14,Cover!$E$25,D956/15*Cover!$E$25))</f>
        <v>0</v>
      </c>
      <c r="O956" s="129"/>
      <c r="P956" s="129"/>
    </row>
    <row r="957" spans="1:16" s="130" customFormat="1" ht="12.75" x14ac:dyDescent="0.2">
      <c r="A957" s="75">
        <v>949</v>
      </c>
      <c r="B957" s="234" t="str">
        <f>IF(ISBLANK('Schedule 2 - Pupil List'!A955),"",('Schedule 2 - Pupil List'!A955))</f>
        <v/>
      </c>
      <c r="C957" s="234" t="str">
        <f>IF(ISBLANK('Schedule 2 - Pupil List'!B955),"",('Schedule 2 - Pupil List'!B955))</f>
        <v/>
      </c>
      <c r="D957" s="61"/>
      <c r="E957" s="135"/>
      <c r="F957" s="136"/>
      <c r="G957" s="136"/>
      <c r="H957" s="136"/>
      <c r="I957" s="136"/>
      <c r="J957" s="136"/>
      <c r="K957" s="136"/>
      <c r="L957" s="137"/>
      <c r="M957" s="222" t="str">
        <f t="shared" si="15"/>
        <v/>
      </c>
      <c r="N957" s="207">
        <f>IF(M957&lt;&gt;"",0,IF(D957&gt;14,Cover!$E$25,D957/15*Cover!$E$25))</f>
        <v>0</v>
      </c>
      <c r="O957" s="129"/>
      <c r="P957" s="129"/>
    </row>
    <row r="958" spans="1:16" s="130" customFormat="1" ht="12.75" x14ac:dyDescent="0.2">
      <c r="A958" s="75">
        <v>950</v>
      </c>
      <c r="B958" s="234" t="str">
        <f>IF(ISBLANK('Schedule 2 - Pupil List'!A956),"",('Schedule 2 - Pupil List'!A956))</f>
        <v/>
      </c>
      <c r="C958" s="234" t="str">
        <f>IF(ISBLANK('Schedule 2 - Pupil List'!B956),"",('Schedule 2 - Pupil List'!B956))</f>
        <v/>
      </c>
      <c r="D958" s="61"/>
      <c r="E958" s="135"/>
      <c r="F958" s="136"/>
      <c r="G958" s="136"/>
      <c r="H958" s="136"/>
      <c r="I958" s="136"/>
      <c r="J958" s="136"/>
      <c r="K958" s="136"/>
      <c r="L958" s="137"/>
      <c r="M958" s="222" t="str">
        <f t="shared" si="15"/>
        <v/>
      </c>
      <c r="N958" s="207">
        <f>IF(M958&lt;&gt;"",0,IF(D958&gt;14,Cover!$E$25,D958/15*Cover!$E$25))</f>
        <v>0</v>
      </c>
      <c r="O958" s="129"/>
      <c r="P958" s="129"/>
    </row>
    <row r="959" spans="1:16" s="130" customFormat="1" ht="12.75" x14ac:dyDescent="0.2">
      <c r="A959" s="75">
        <v>951</v>
      </c>
      <c r="B959" s="234" t="str">
        <f>IF(ISBLANK('Schedule 2 - Pupil List'!A957),"",('Schedule 2 - Pupil List'!A957))</f>
        <v/>
      </c>
      <c r="C959" s="234" t="str">
        <f>IF(ISBLANK('Schedule 2 - Pupil List'!B957),"",('Schedule 2 - Pupil List'!B957))</f>
        <v/>
      </c>
      <c r="D959" s="61"/>
      <c r="E959" s="135"/>
      <c r="F959" s="136"/>
      <c r="G959" s="136"/>
      <c r="H959" s="136"/>
      <c r="I959" s="136"/>
      <c r="J959" s="136"/>
      <c r="K959" s="136"/>
      <c r="L959" s="137"/>
      <c r="M959" s="222" t="str">
        <f t="shared" si="15"/>
        <v/>
      </c>
      <c r="N959" s="207">
        <f>IF(M959&lt;&gt;"",0,IF(D959&gt;14,Cover!$E$25,D959/15*Cover!$E$25))</f>
        <v>0</v>
      </c>
      <c r="O959" s="129"/>
      <c r="P959" s="129"/>
    </row>
    <row r="960" spans="1:16" s="130" customFormat="1" ht="12.75" x14ac:dyDescent="0.2">
      <c r="A960" s="75">
        <v>952</v>
      </c>
      <c r="B960" s="234" t="str">
        <f>IF(ISBLANK('Schedule 2 - Pupil List'!A958),"",('Schedule 2 - Pupil List'!A958))</f>
        <v/>
      </c>
      <c r="C960" s="234" t="str">
        <f>IF(ISBLANK('Schedule 2 - Pupil List'!B958),"",('Schedule 2 - Pupil List'!B958))</f>
        <v/>
      </c>
      <c r="D960" s="61"/>
      <c r="E960" s="135"/>
      <c r="F960" s="136"/>
      <c r="G960" s="136"/>
      <c r="H960" s="136"/>
      <c r="I960" s="136"/>
      <c r="J960" s="136"/>
      <c r="K960" s="136"/>
      <c r="L960" s="137"/>
      <c r="M960" s="222" t="str">
        <f t="shared" si="15"/>
        <v/>
      </c>
      <c r="N960" s="207">
        <f>IF(M960&lt;&gt;"",0,IF(D960&gt;14,Cover!$E$25,D960/15*Cover!$E$25))</f>
        <v>0</v>
      </c>
      <c r="O960" s="129"/>
      <c r="P960" s="129"/>
    </row>
    <row r="961" spans="1:16" s="130" customFormat="1" ht="12.75" x14ac:dyDescent="0.2">
      <c r="A961" s="75">
        <v>953</v>
      </c>
      <c r="B961" s="234" t="str">
        <f>IF(ISBLANK('Schedule 2 - Pupil List'!A959),"",('Schedule 2 - Pupil List'!A959))</f>
        <v/>
      </c>
      <c r="C961" s="234" t="str">
        <f>IF(ISBLANK('Schedule 2 - Pupil List'!B959),"",('Schedule 2 - Pupil List'!B959))</f>
        <v/>
      </c>
      <c r="D961" s="61"/>
      <c r="E961" s="135"/>
      <c r="F961" s="136"/>
      <c r="G961" s="136"/>
      <c r="H961" s="136"/>
      <c r="I961" s="136"/>
      <c r="J961" s="136"/>
      <c r="K961" s="136"/>
      <c r="L961" s="137"/>
      <c r="M961" s="222" t="str">
        <f t="shared" ref="M961:M1024" si="16">IF(COUNTIFS(B961:L961,"")=11, "", IF(B961="", "No Name ", "")&amp;IF(D961="", "No Days ", "")&amp;IF(COUNTIFS(E961:L961, "")=8, "No Courses", ""))</f>
        <v/>
      </c>
      <c r="N961" s="207">
        <f>IF(M961&lt;&gt;"",0,IF(D961&gt;14,Cover!$E$25,D961/15*Cover!$E$25))</f>
        <v>0</v>
      </c>
      <c r="O961" s="129"/>
      <c r="P961" s="129"/>
    </row>
    <row r="962" spans="1:16" s="130" customFormat="1" ht="12.75" x14ac:dyDescent="0.2">
      <c r="A962" s="75">
        <v>954</v>
      </c>
      <c r="B962" s="234" t="str">
        <f>IF(ISBLANK('Schedule 2 - Pupil List'!A960),"",('Schedule 2 - Pupil List'!A960))</f>
        <v/>
      </c>
      <c r="C962" s="234" t="str">
        <f>IF(ISBLANK('Schedule 2 - Pupil List'!B960),"",('Schedule 2 - Pupil List'!B960))</f>
        <v/>
      </c>
      <c r="D962" s="61"/>
      <c r="E962" s="135"/>
      <c r="F962" s="136"/>
      <c r="G962" s="136"/>
      <c r="H962" s="136"/>
      <c r="I962" s="136"/>
      <c r="J962" s="136"/>
      <c r="K962" s="136"/>
      <c r="L962" s="137"/>
      <c r="M962" s="222" t="str">
        <f t="shared" si="16"/>
        <v/>
      </c>
      <c r="N962" s="207">
        <f>IF(M962&lt;&gt;"",0,IF(D962&gt;14,Cover!$E$25,D962/15*Cover!$E$25))</f>
        <v>0</v>
      </c>
      <c r="O962" s="129"/>
      <c r="P962" s="129"/>
    </row>
    <row r="963" spans="1:16" s="130" customFormat="1" ht="12.75" x14ac:dyDescent="0.2">
      <c r="A963" s="75">
        <v>955</v>
      </c>
      <c r="B963" s="234" t="str">
        <f>IF(ISBLANK('Schedule 2 - Pupil List'!A961),"",('Schedule 2 - Pupil List'!A961))</f>
        <v/>
      </c>
      <c r="C963" s="234" t="str">
        <f>IF(ISBLANK('Schedule 2 - Pupil List'!B961),"",('Schedule 2 - Pupil List'!B961))</f>
        <v/>
      </c>
      <c r="D963" s="61"/>
      <c r="E963" s="135"/>
      <c r="F963" s="136"/>
      <c r="G963" s="136"/>
      <c r="H963" s="136"/>
      <c r="I963" s="136"/>
      <c r="J963" s="136"/>
      <c r="K963" s="136"/>
      <c r="L963" s="137"/>
      <c r="M963" s="222" t="str">
        <f t="shared" si="16"/>
        <v/>
      </c>
      <c r="N963" s="207">
        <f>IF(M963&lt;&gt;"",0,IF(D963&gt;14,Cover!$E$25,D963/15*Cover!$E$25))</f>
        <v>0</v>
      </c>
      <c r="O963" s="129"/>
      <c r="P963" s="129"/>
    </row>
    <row r="964" spans="1:16" s="130" customFormat="1" ht="12.75" x14ac:dyDescent="0.2">
      <c r="A964" s="75">
        <v>956</v>
      </c>
      <c r="B964" s="234" t="str">
        <f>IF(ISBLANK('Schedule 2 - Pupil List'!A962),"",('Schedule 2 - Pupil List'!A962))</f>
        <v/>
      </c>
      <c r="C964" s="234" t="str">
        <f>IF(ISBLANK('Schedule 2 - Pupil List'!B962),"",('Schedule 2 - Pupil List'!B962))</f>
        <v/>
      </c>
      <c r="D964" s="61"/>
      <c r="E964" s="135"/>
      <c r="F964" s="136"/>
      <c r="G964" s="136"/>
      <c r="H964" s="136"/>
      <c r="I964" s="136"/>
      <c r="J964" s="136"/>
      <c r="K964" s="136"/>
      <c r="L964" s="137"/>
      <c r="M964" s="222" t="str">
        <f t="shared" si="16"/>
        <v/>
      </c>
      <c r="N964" s="207">
        <f>IF(M964&lt;&gt;"",0,IF(D964&gt;14,Cover!$E$25,D964/15*Cover!$E$25))</f>
        <v>0</v>
      </c>
      <c r="O964" s="129"/>
      <c r="P964" s="129"/>
    </row>
    <row r="965" spans="1:16" s="130" customFormat="1" ht="12.75" x14ac:dyDescent="0.2">
      <c r="A965" s="75">
        <v>957</v>
      </c>
      <c r="B965" s="234" t="str">
        <f>IF(ISBLANK('Schedule 2 - Pupil List'!A963),"",('Schedule 2 - Pupil List'!A963))</f>
        <v/>
      </c>
      <c r="C965" s="234" t="str">
        <f>IF(ISBLANK('Schedule 2 - Pupil List'!B963),"",('Schedule 2 - Pupil List'!B963))</f>
        <v/>
      </c>
      <c r="D965" s="61"/>
      <c r="E965" s="135"/>
      <c r="F965" s="136"/>
      <c r="G965" s="136"/>
      <c r="H965" s="136"/>
      <c r="I965" s="136"/>
      <c r="J965" s="136"/>
      <c r="K965" s="136"/>
      <c r="L965" s="137"/>
      <c r="M965" s="222" t="str">
        <f t="shared" si="16"/>
        <v/>
      </c>
      <c r="N965" s="207">
        <f>IF(M965&lt;&gt;"",0,IF(D965&gt;14,Cover!$E$25,D965/15*Cover!$E$25))</f>
        <v>0</v>
      </c>
      <c r="O965" s="129"/>
      <c r="P965" s="129"/>
    </row>
    <row r="966" spans="1:16" s="130" customFormat="1" ht="12.75" x14ac:dyDescent="0.2">
      <c r="A966" s="75">
        <v>958</v>
      </c>
      <c r="B966" s="234" t="str">
        <f>IF(ISBLANK('Schedule 2 - Pupil List'!A964),"",('Schedule 2 - Pupil List'!A964))</f>
        <v/>
      </c>
      <c r="C966" s="234" t="str">
        <f>IF(ISBLANK('Schedule 2 - Pupil List'!B964),"",('Schedule 2 - Pupil List'!B964))</f>
        <v/>
      </c>
      <c r="D966" s="61"/>
      <c r="E966" s="135"/>
      <c r="F966" s="136"/>
      <c r="G966" s="136"/>
      <c r="H966" s="136"/>
      <c r="I966" s="136"/>
      <c r="J966" s="136"/>
      <c r="K966" s="136"/>
      <c r="L966" s="137"/>
      <c r="M966" s="222" t="str">
        <f t="shared" si="16"/>
        <v/>
      </c>
      <c r="N966" s="207">
        <f>IF(M966&lt;&gt;"",0,IF(D966&gt;14,Cover!$E$25,D966/15*Cover!$E$25))</f>
        <v>0</v>
      </c>
      <c r="O966" s="129"/>
      <c r="P966" s="129"/>
    </row>
    <row r="967" spans="1:16" s="130" customFormat="1" ht="12.75" x14ac:dyDescent="0.2">
      <c r="A967" s="75">
        <v>959</v>
      </c>
      <c r="B967" s="234" t="str">
        <f>IF(ISBLANK('Schedule 2 - Pupil List'!A965),"",('Schedule 2 - Pupil List'!A965))</f>
        <v/>
      </c>
      <c r="C967" s="234" t="str">
        <f>IF(ISBLANK('Schedule 2 - Pupil List'!B965),"",('Schedule 2 - Pupil List'!B965))</f>
        <v/>
      </c>
      <c r="D967" s="61"/>
      <c r="E967" s="135"/>
      <c r="F967" s="136"/>
      <c r="G967" s="136"/>
      <c r="H967" s="136"/>
      <c r="I967" s="136"/>
      <c r="J967" s="136"/>
      <c r="K967" s="136"/>
      <c r="L967" s="137"/>
      <c r="M967" s="222" t="str">
        <f t="shared" si="16"/>
        <v/>
      </c>
      <c r="N967" s="207">
        <f>IF(M967&lt;&gt;"",0,IF(D967&gt;14,Cover!$E$25,D967/15*Cover!$E$25))</f>
        <v>0</v>
      </c>
      <c r="O967" s="129"/>
      <c r="P967" s="129"/>
    </row>
    <row r="968" spans="1:16" s="130" customFormat="1" ht="12.75" x14ac:dyDescent="0.2">
      <c r="A968" s="75">
        <v>960</v>
      </c>
      <c r="B968" s="234" t="str">
        <f>IF(ISBLANK('Schedule 2 - Pupil List'!A966),"",('Schedule 2 - Pupil List'!A966))</f>
        <v/>
      </c>
      <c r="C968" s="234" t="str">
        <f>IF(ISBLANK('Schedule 2 - Pupil List'!B966),"",('Schedule 2 - Pupil List'!B966))</f>
        <v/>
      </c>
      <c r="D968" s="61"/>
      <c r="E968" s="135"/>
      <c r="F968" s="136"/>
      <c r="G968" s="136"/>
      <c r="H968" s="136"/>
      <c r="I968" s="136"/>
      <c r="J968" s="136"/>
      <c r="K968" s="136"/>
      <c r="L968" s="137"/>
      <c r="M968" s="222" t="str">
        <f t="shared" si="16"/>
        <v/>
      </c>
      <c r="N968" s="207">
        <f>IF(M968&lt;&gt;"",0,IF(D968&gt;14,Cover!$E$25,D968/15*Cover!$E$25))</f>
        <v>0</v>
      </c>
      <c r="O968" s="129"/>
      <c r="P968" s="129"/>
    </row>
    <row r="969" spans="1:16" s="130" customFormat="1" ht="12.75" x14ac:dyDescent="0.2">
      <c r="A969" s="75">
        <v>961</v>
      </c>
      <c r="B969" s="234" t="str">
        <f>IF(ISBLANK('Schedule 2 - Pupil List'!A967),"",('Schedule 2 - Pupil List'!A967))</f>
        <v/>
      </c>
      <c r="C969" s="234" t="str">
        <f>IF(ISBLANK('Schedule 2 - Pupil List'!B967),"",('Schedule 2 - Pupil List'!B967))</f>
        <v/>
      </c>
      <c r="D969" s="61"/>
      <c r="E969" s="135"/>
      <c r="F969" s="136"/>
      <c r="G969" s="136"/>
      <c r="H969" s="136"/>
      <c r="I969" s="136"/>
      <c r="J969" s="136"/>
      <c r="K969" s="136"/>
      <c r="L969" s="137"/>
      <c r="M969" s="222" t="str">
        <f t="shared" si="16"/>
        <v/>
      </c>
      <c r="N969" s="207">
        <f>IF(M969&lt;&gt;"",0,IF(D969&gt;14,Cover!$E$25,D969/15*Cover!$E$25))</f>
        <v>0</v>
      </c>
      <c r="O969" s="129"/>
      <c r="P969" s="129"/>
    </row>
    <row r="970" spans="1:16" s="130" customFormat="1" ht="12.75" x14ac:dyDescent="0.2">
      <c r="A970" s="75">
        <v>962</v>
      </c>
      <c r="B970" s="234" t="str">
        <f>IF(ISBLANK('Schedule 2 - Pupil List'!A968),"",('Schedule 2 - Pupil List'!A968))</f>
        <v/>
      </c>
      <c r="C970" s="234" t="str">
        <f>IF(ISBLANK('Schedule 2 - Pupil List'!B968),"",('Schedule 2 - Pupil List'!B968))</f>
        <v/>
      </c>
      <c r="D970" s="61"/>
      <c r="E970" s="135"/>
      <c r="F970" s="136"/>
      <c r="G970" s="136"/>
      <c r="H970" s="136"/>
      <c r="I970" s="136"/>
      <c r="J970" s="136"/>
      <c r="K970" s="136"/>
      <c r="L970" s="137"/>
      <c r="M970" s="222" t="str">
        <f t="shared" si="16"/>
        <v/>
      </c>
      <c r="N970" s="207">
        <f>IF(M970&lt;&gt;"",0,IF(D970&gt;14,Cover!$E$25,D970/15*Cover!$E$25))</f>
        <v>0</v>
      </c>
      <c r="O970" s="129"/>
      <c r="P970" s="129"/>
    </row>
    <row r="971" spans="1:16" s="130" customFormat="1" ht="12.75" x14ac:dyDescent="0.2">
      <c r="A971" s="75">
        <v>963</v>
      </c>
      <c r="B971" s="234" t="str">
        <f>IF(ISBLANK('Schedule 2 - Pupil List'!A969),"",('Schedule 2 - Pupil List'!A969))</f>
        <v/>
      </c>
      <c r="C971" s="234" t="str">
        <f>IF(ISBLANK('Schedule 2 - Pupil List'!B969),"",('Schedule 2 - Pupil List'!B969))</f>
        <v/>
      </c>
      <c r="D971" s="61"/>
      <c r="E971" s="135"/>
      <c r="F971" s="136"/>
      <c r="G971" s="136"/>
      <c r="H971" s="136"/>
      <c r="I971" s="136"/>
      <c r="J971" s="136"/>
      <c r="K971" s="136"/>
      <c r="L971" s="137"/>
      <c r="M971" s="222" t="str">
        <f t="shared" si="16"/>
        <v/>
      </c>
      <c r="N971" s="207">
        <f>IF(M971&lt;&gt;"",0,IF(D971&gt;14,Cover!$E$25,D971/15*Cover!$E$25))</f>
        <v>0</v>
      </c>
      <c r="O971" s="129"/>
      <c r="P971" s="129"/>
    </row>
    <row r="972" spans="1:16" s="130" customFormat="1" ht="12.75" x14ac:dyDescent="0.2">
      <c r="A972" s="75">
        <v>964</v>
      </c>
      <c r="B972" s="234" t="str">
        <f>IF(ISBLANK('Schedule 2 - Pupil List'!A970),"",('Schedule 2 - Pupil List'!A970))</f>
        <v/>
      </c>
      <c r="C972" s="234" t="str">
        <f>IF(ISBLANK('Schedule 2 - Pupil List'!B970),"",('Schedule 2 - Pupil List'!B970))</f>
        <v/>
      </c>
      <c r="D972" s="61"/>
      <c r="E972" s="135"/>
      <c r="F972" s="136"/>
      <c r="G972" s="136"/>
      <c r="H972" s="136"/>
      <c r="I972" s="136"/>
      <c r="J972" s="136"/>
      <c r="K972" s="136"/>
      <c r="L972" s="137"/>
      <c r="M972" s="222" t="str">
        <f t="shared" si="16"/>
        <v/>
      </c>
      <c r="N972" s="207">
        <f>IF(M972&lt;&gt;"",0,IF(D972&gt;14,Cover!$E$25,D972/15*Cover!$E$25))</f>
        <v>0</v>
      </c>
      <c r="O972" s="129"/>
      <c r="P972" s="129"/>
    </row>
    <row r="973" spans="1:16" s="130" customFormat="1" ht="12.75" x14ac:dyDescent="0.2">
      <c r="A973" s="75">
        <v>965</v>
      </c>
      <c r="B973" s="234" t="str">
        <f>IF(ISBLANK('Schedule 2 - Pupil List'!A971),"",('Schedule 2 - Pupil List'!A971))</f>
        <v/>
      </c>
      <c r="C973" s="234" t="str">
        <f>IF(ISBLANK('Schedule 2 - Pupil List'!B971),"",('Schedule 2 - Pupil List'!B971))</f>
        <v/>
      </c>
      <c r="D973" s="61"/>
      <c r="E973" s="135"/>
      <c r="F973" s="136"/>
      <c r="G973" s="136"/>
      <c r="H973" s="136"/>
      <c r="I973" s="136"/>
      <c r="J973" s="136"/>
      <c r="K973" s="136"/>
      <c r="L973" s="137"/>
      <c r="M973" s="222" t="str">
        <f t="shared" si="16"/>
        <v/>
      </c>
      <c r="N973" s="207">
        <f>IF(M973&lt;&gt;"",0,IF(D973&gt;14,Cover!$E$25,D973/15*Cover!$E$25))</f>
        <v>0</v>
      </c>
      <c r="O973" s="129"/>
      <c r="P973" s="129"/>
    </row>
    <row r="974" spans="1:16" s="130" customFormat="1" ht="12.75" x14ac:dyDescent="0.2">
      <c r="A974" s="75">
        <v>966</v>
      </c>
      <c r="B974" s="234" t="str">
        <f>IF(ISBLANK('Schedule 2 - Pupil List'!A972),"",('Schedule 2 - Pupil List'!A972))</f>
        <v/>
      </c>
      <c r="C974" s="234" t="str">
        <f>IF(ISBLANK('Schedule 2 - Pupil List'!B972),"",('Schedule 2 - Pupil List'!B972))</f>
        <v/>
      </c>
      <c r="D974" s="61"/>
      <c r="E974" s="135"/>
      <c r="F974" s="136"/>
      <c r="G974" s="136"/>
      <c r="H974" s="136"/>
      <c r="I974" s="136"/>
      <c r="J974" s="136"/>
      <c r="K974" s="136"/>
      <c r="L974" s="137"/>
      <c r="M974" s="222" t="str">
        <f t="shared" si="16"/>
        <v/>
      </c>
      <c r="N974" s="207">
        <f>IF(M974&lt;&gt;"",0,IF(D974&gt;14,Cover!$E$25,D974/15*Cover!$E$25))</f>
        <v>0</v>
      </c>
      <c r="O974" s="129"/>
      <c r="P974" s="129"/>
    </row>
    <row r="975" spans="1:16" s="130" customFormat="1" ht="12.75" x14ac:dyDescent="0.2">
      <c r="A975" s="75">
        <v>967</v>
      </c>
      <c r="B975" s="234" t="str">
        <f>IF(ISBLANK('Schedule 2 - Pupil List'!A973),"",('Schedule 2 - Pupil List'!A973))</f>
        <v/>
      </c>
      <c r="C975" s="234" t="str">
        <f>IF(ISBLANK('Schedule 2 - Pupil List'!B973),"",('Schedule 2 - Pupil List'!B973))</f>
        <v/>
      </c>
      <c r="D975" s="61"/>
      <c r="E975" s="135"/>
      <c r="F975" s="136"/>
      <c r="G975" s="136"/>
      <c r="H975" s="136"/>
      <c r="I975" s="136"/>
      <c r="J975" s="136"/>
      <c r="K975" s="136"/>
      <c r="L975" s="137"/>
      <c r="M975" s="222" t="str">
        <f t="shared" si="16"/>
        <v/>
      </c>
      <c r="N975" s="207">
        <f>IF(M975&lt;&gt;"",0,IF(D975&gt;14,Cover!$E$25,D975/15*Cover!$E$25))</f>
        <v>0</v>
      </c>
      <c r="O975" s="129"/>
      <c r="P975" s="129"/>
    </row>
    <row r="976" spans="1:16" s="130" customFormat="1" ht="12.75" x14ac:dyDescent="0.2">
      <c r="A976" s="75">
        <v>968</v>
      </c>
      <c r="B976" s="234" t="str">
        <f>IF(ISBLANK('Schedule 2 - Pupil List'!A974),"",('Schedule 2 - Pupil List'!A974))</f>
        <v/>
      </c>
      <c r="C976" s="234" t="str">
        <f>IF(ISBLANK('Schedule 2 - Pupil List'!B974),"",('Schedule 2 - Pupil List'!B974))</f>
        <v/>
      </c>
      <c r="D976" s="61"/>
      <c r="E976" s="135"/>
      <c r="F976" s="136"/>
      <c r="G976" s="136"/>
      <c r="H976" s="136"/>
      <c r="I976" s="136"/>
      <c r="J976" s="136"/>
      <c r="K976" s="136"/>
      <c r="L976" s="137"/>
      <c r="M976" s="222" t="str">
        <f t="shared" si="16"/>
        <v/>
      </c>
      <c r="N976" s="207">
        <f>IF(M976&lt;&gt;"",0,IF(D976&gt;14,Cover!$E$25,D976/15*Cover!$E$25))</f>
        <v>0</v>
      </c>
      <c r="O976" s="129"/>
      <c r="P976" s="129"/>
    </row>
    <row r="977" spans="1:16" s="130" customFormat="1" ht="12.75" x14ac:dyDescent="0.2">
      <c r="A977" s="75">
        <v>969</v>
      </c>
      <c r="B977" s="234" t="str">
        <f>IF(ISBLANK('Schedule 2 - Pupil List'!A975),"",('Schedule 2 - Pupil List'!A975))</f>
        <v/>
      </c>
      <c r="C977" s="234" t="str">
        <f>IF(ISBLANK('Schedule 2 - Pupil List'!B975),"",('Schedule 2 - Pupil List'!B975))</f>
        <v/>
      </c>
      <c r="D977" s="61"/>
      <c r="E977" s="135"/>
      <c r="F977" s="136"/>
      <c r="G977" s="136"/>
      <c r="H977" s="136"/>
      <c r="I977" s="136"/>
      <c r="J977" s="136"/>
      <c r="K977" s="136"/>
      <c r="L977" s="137"/>
      <c r="M977" s="222" t="str">
        <f t="shared" si="16"/>
        <v/>
      </c>
      <c r="N977" s="207">
        <f>IF(M977&lt;&gt;"",0,IF(D977&gt;14,Cover!$E$25,D977/15*Cover!$E$25))</f>
        <v>0</v>
      </c>
      <c r="O977" s="129"/>
      <c r="P977" s="129"/>
    </row>
    <row r="978" spans="1:16" s="130" customFormat="1" ht="12.75" x14ac:dyDescent="0.2">
      <c r="A978" s="75">
        <v>970</v>
      </c>
      <c r="B978" s="234" t="str">
        <f>IF(ISBLANK('Schedule 2 - Pupil List'!A976),"",('Schedule 2 - Pupil List'!A976))</f>
        <v/>
      </c>
      <c r="C978" s="234" t="str">
        <f>IF(ISBLANK('Schedule 2 - Pupil List'!B976),"",('Schedule 2 - Pupil List'!B976))</f>
        <v/>
      </c>
      <c r="D978" s="61"/>
      <c r="E978" s="135"/>
      <c r="F978" s="136"/>
      <c r="G978" s="136"/>
      <c r="H978" s="136"/>
      <c r="I978" s="136"/>
      <c r="J978" s="136"/>
      <c r="K978" s="136"/>
      <c r="L978" s="137"/>
      <c r="M978" s="222" t="str">
        <f t="shared" si="16"/>
        <v/>
      </c>
      <c r="N978" s="207">
        <f>IF(M978&lt;&gt;"",0,IF(D978&gt;14,Cover!$E$25,D978/15*Cover!$E$25))</f>
        <v>0</v>
      </c>
      <c r="O978" s="129"/>
      <c r="P978" s="129"/>
    </row>
    <row r="979" spans="1:16" s="130" customFormat="1" ht="12.75" x14ac:dyDescent="0.2">
      <c r="A979" s="75">
        <v>971</v>
      </c>
      <c r="B979" s="234" t="str">
        <f>IF(ISBLANK('Schedule 2 - Pupil List'!A977),"",('Schedule 2 - Pupil List'!A977))</f>
        <v/>
      </c>
      <c r="C979" s="234" t="str">
        <f>IF(ISBLANK('Schedule 2 - Pupil List'!B977),"",('Schedule 2 - Pupil List'!B977))</f>
        <v/>
      </c>
      <c r="D979" s="61"/>
      <c r="E979" s="135"/>
      <c r="F979" s="136"/>
      <c r="G979" s="136"/>
      <c r="H979" s="136"/>
      <c r="I979" s="136"/>
      <c r="J979" s="136"/>
      <c r="K979" s="136"/>
      <c r="L979" s="137"/>
      <c r="M979" s="222" t="str">
        <f t="shared" si="16"/>
        <v/>
      </c>
      <c r="N979" s="207">
        <f>IF(M979&lt;&gt;"",0,IF(D979&gt;14,Cover!$E$25,D979/15*Cover!$E$25))</f>
        <v>0</v>
      </c>
      <c r="O979" s="129"/>
      <c r="P979" s="129"/>
    </row>
    <row r="980" spans="1:16" s="130" customFormat="1" ht="12.75" x14ac:dyDescent="0.2">
      <c r="A980" s="75">
        <v>972</v>
      </c>
      <c r="B980" s="234" t="str">
        <f>IF(ISBLANK('Schedule 2 - Pupil List'!A978),"",('Schedule 2 - Pupil List'!A978))</f>
        <v/>
      </c>
      <c r="C980" s="234" t="str">
        <f>IF(ISBLANK('Schedule 2 - Pupil List'!B978),"",('Schedule 2 - Pupil List'!B978))</f>
        <v/>
      </c>
      <c r="D980" s="61"/>
      <c r="E980" s="135"/>
      <c r="F980" s="136"/>
      <c r="G980" s="136"/>
      <c r="H980" s="136"/>
      <c r="I980" s="136"/>
      <c r="J980" s="136"/>
      <c r="K980" s="136"/>
      <c r="L980" s="137"/>
      <c r="M980" s="222" t="str">
        <f t="shared" si="16"/>
        <v/>
      </c>
      <c r="N980" s="207">
        <f>IF(M980&lt;&gt;"",0,IF(D980&gt;14,Cover!$E$25,D980/15*Cover!$E$25))</f>
        <v>0</v>
      </c>
      <c r="O980" s="129"/>
      <c r="P980" s="129"/>
    </row>
    <row r="981" spans="1:16" s="130" customFormat="1" ht="12.75" x14ac:dyDescent="0.2">
      <c r="A981" s="75">
        <v>973</v>
      </c>
      <c r="B981" s="234" t="str">
        <f>IF(ISBLANK('Schedule 2 - Pupil List'!A979),"",('Schedule 2 - Pupil List'!A979))</f>
        <v/>
      </c>
      <c r="C981" s="234" t="str">
        <f>IF(ISBLANK('Schedule 2 - Pupil List'!B979),"",('Schedule 2 - Pupil List'!B979))</f>
        <v/>
      </c>
      <c r="D981" s="61"/>
      <c r="E981" s="135"/>
      <c r="F981" s="136"/>
      <c r="G981" s="136"/>
      <c r="H981" s="136"/>
      <c r="I981" s="136"/>
      <c r="J981" s="136"/>
      <c r="K981" s="136"/>
      <c r="L981" s="137"/>
      <c r="M981" s="222" t="str">
        <f t="shared" si="16"/>
        <v/>
      </c>
      <c r="N981" s="207">
        <f>IF(M981&lt;&gt;"",0,IF(D981&gt;14,Cover!$E$25,D981/15*Cover!$E$25))</f>
        <v>0</v>
      </c>
      <c r="O981" s="129"/>
      <c r="P981" s="129"/>
    </row>
    <row r="982" spans="1:16" s="130" customFormat="1" ht="12.75" x14ac:dyDescent="0.2">
      <c r="A982" s="75">
        <v>974</v>
      </c>
      <c r="B982" s="234" t="str">
        <f>IF(ISBLANK('Schedule 2 - Pupil List'!A980),"",('Schedule 2 - Pupil List'!A980))</f>
        <v/>
      </c>
      <c r="C982" s="234" t="str">
        <f>IF(ISBLANK('Schedule 2 - Pupil List'!B980),"",('Schedule 2 - Pupil List'!B980))</f>
        <v/>
      </c>
      <c r="D982" s="61"/>
      <c r="E982" s="135"/>
      <c r="F982" s="136"/>
      <c r="G982" s="136"/>
      <c r="H982" s="136"/>
      <c r="I982" s="136"/>
      <c r="J982" s="136"/>
      <c r="K982" s="136"/>
      <c r="L982" s="137"/>
      <c r="M982" s="222" t="str">
        <f t="shared" si="16"/>
        <v/>
      </c>
      <c r="N982" s="207">
        <f>IF(M982&lt;&gt;"",0,IF(D982&gt;14,Cover!$E$25,D982/15*Cover!$E$25))</f>
        <v>0</v>
      </c>
      <c r="O982" s="129"/>
      <c r="P982" s="129"/>
    </row>
    <row r="983" spans="1:16" s="130" customFormat="1" ht="12.75" x14ac:dyDescent="0.2">
      <c r="A983" s="75">
        <v>975</v>
      </c>
      <c r="B983" s="234" t="str">
        <f>IF(ISBLANK('Schedule 2 - Pupil List'!A981),"",('Schedule 2 - Pupil List'!A981))</f>
        <v/>
      </c>
      <c r="C983" s="234" t="str">
        <f>IF(ISBLANK('Schedule 2 - Pupil List'!B981),"",('Schedule 2 - Pupil List'!B981))</f>
        <v/>
      </c>
      <c r="D983" s="61"/>
      <c r="E983" s="135"/>
      <c r="F983" s="136"/>
      <c r="G983" s="136"/>
      <c r="H983" s="136"/>
      <c r="I983" s="136"/>
      <c r="J983" s="136"/>
      <c r="K983" s="136"/>
      <c r="L983" s="137"/>
      <c r="M983" s="222" t="str">
        <f t="shared" si="16"/>
        <v/>
      </c>
      <c r="N983" s="207">
        <f>IF(M983&lt;&gt;"",0,IF(D983&gt;14,Cover!$E$25,D983/15*Cover!$E$25))</f>
        <v>0</v>
      </c>
      <c r="O983" s="129"/>
      <c r="P983" s="129"/>
    </row>
    <row r="984" spans="1:16" s="130" customFormat="1" ht="12.75" x14ac:dyDescent="0.2">
      <c r="A984" s="75">
        <v>976</v>
      </c>
      <c r="B984" s="234" t="str">
        <f>IF(ISBLANK('Schedule 2 - Pupil List'!A982),"",('Schedule 2 - Pupil List'!A982))</f>
        <v/>
      </c>
      <c r="C984" s="234" t="str">
        <f>IF(ISBLANK('Schedule 2 - Pupil List'!B982),"",('Schedule 2 - Pupil List'!B982))</f>
        <v/>
      </c>
      <c r="D984" s="61"/>
      <c r="E984" s="135"/>
      <c r="F984" s="136"/>
      <c r="G984" s="136"/>
      <c r="H984" s="136"/>
      <c r="I984" s="136"/>
      <c r="J984" s="136"/>
      <c r="K984" s="136"/>
      <c r="L984" s="137"/>
      <c r="M984" s="222" t="str">
        <f t="shared" si="16"/>
        <v/>
      </c>
      <c r="N984" s="207">
        <f>IF(M984&lt;&gt;"",0,IF(D984&gt;14,Cover!$E$25,D984/15*Cover!$E$25))</f>
        <v>0</v>
      </c>
      <c r="O984" s="129"/>
      <c r="P984" s="129"/>
    </row>
    <row r="985" spans="1:16" s="130" customFormat="1" ht="12.75" x14ac:dyDescent="0.2">
      <c r="A985" s="75">
        <v>977</v>
      </c>
      <c r="B985" s="234" t="str">
        <f>IF(ISBLANK('Schedule 2 - Pupil List'!A983),"",('Schedule 2 - Pupil List'!A983))</f>
        <v/>
      </c>
      <c r="C985" s="234" t="str">
        <f>IF(ISBLANK('Schedule 2 - Pupil List'!B983),"",('Schedule 2 - Pupil List'!B983))</f>
        <v/>
      </c>
      <c r="D985" s="61"/>
      <c r="E985" s="135"/>
      <c r="F985" s="136"/>
      <c r="G985" s="136"/>
      <c r="H985" s="136"/>
      <c r="I985" s="136"/>
      <c r="J985" s="136"/>
      <c r="K985" s="136"/>
      <c r="L985" s="137"/>
      <c r="M985" s="222" t="str">
        <f t="shared" si="16"/>
        <v/>
      </c>
      <c r="N985" s="207">
        <f>IF(M985&lt;&gt;"",0,IF(D985&gt;14,Cover!$E$25,D985/15*Cover!$E$25))</f>
        <v>0</v>
      </c>
      <c r="O985" s="129"/>
      <c r="P985" s="129"/>
    </row>
    <row r="986" spans="1:16" s="130" customFormat="1" ht="12.75" x14ac:dyDescent="0.2">
      <c r="A986" s="75">
        <v>978</v>
      </c>
      <c r="B986" s="234" t="str">
        <f>IF(ISBLANK('Schedule 2 - Pupil List'!A984),"",('Schedule 2 - Pupil List'!A984))</f>
        <v/>
      </c>
      <c r="C986" s="234" t="str">
        <f>IF(ISBLANK('Schedule 2 - Pupil List'!B984),"",('Schedule 2 - Pupil List'!B984))</f>
        <v/>
      </c>
      <c r="D986" s="61"/>
      <c r="E986" s="135"/>
      <c r="F986" s="136"/>
      <c r="G986" s="136"/>
      <c r="H986" s="136"/>
      <c r="I986" s="136"/>
      <c r="J986" s="136"/>
      <c r="K986" s="136"/>
      <c r="L986" s="137"/>
      <c r="M986" s="222" t="str">
        <f t="shared" si="16"/>
        <v/>
      </c>
      <c r="N986" s="207">
        <f>IF(M986&lt;&gt;"",0,IF(D986&gt;14,Cover!$E$25,D986/15*Cover!$E$25))</f>
        <v>0</v>
      </c>
      <c r="O986" s="129"/>
      <c r="P986" s="129"/>
    </row>
    <row r="987" spans="1:16" s="130" customFormat="1" ht="12.75" x14ac:dyDescent="0.2">
      <c r="A987" s="75">
        <v>979</v>
      </c>
      <c r="B987" s="234" t="str">
        <f>IF(ISBLANK('Schedule 2 - Pupil List'!A985),"",('Schedule 2 - Pupil List'!A985))</f>
        <v/>
      </c>
      <c r="C987" s="234" t="str">
        <f>IF(ISBLANK('Schedule 2 - Pupil List'!B985),"",('Schedule 2 - Pupil List'!B985))</f>
        <v/>
      </c>
      <c r="D987" s="61"/>
      <c r="E987" s="135"/>
      <c r="F987" s="136"/>
      <c r="G987" s="136"/>
      <c r="H987" s="136"/>
      <c r="I987" s="136"/>
      <c r="J987" s="136"/>
      <c r="K987" s="136"/>
      <c r="L987" s="137"/>
      <c r="M987" s="222" t="str">
        <f t="shared" si="16"/>
        <v/>
      </c>
      <c r="N987" s="207">
        <f>IF(M987&lt;&gt;"",0,IF(D987&gt;14,Cover!$E$25,D987/15*Cover!$E$25))</f>
        <v>0</v>
      </c>
      <c r="O987" s="129"/>
      <c r="P987" s="129"/>
    </row>
    <row r="988" spans="1:16" s="130" customFormat="1" ht="12.75" x14ac:dyDescent="0.2">
      <c r="A988" s="75">
        <v>980</v>
      </c>
      <c r="B988" s="234" t="str">
        <f>IF(ISBLANK('Schedule 2 - Pupil List'!A986),"",('Schedule 2 - Pupil List'!A986))</f>
        <v/>
      </c>
      <c r="C988" s="234" t="str">
        <f>IF(ISBLANK('Schedule 2 - Pupil List'!B986),"",('Schedule 2 - Pupil List'!B986))</f>
        <v/>
      </c>
      <c r="D988" s="61"/>
      <c r="E988" s="135"/>
      <c r="F988" s="136"/>
      <c r="G988" s="136"/>
      <c r="H988" s="136"/>
      <c r="I988" s="136"/>
      <c r="J988" s="136"/>
      <c r="K988" s="136"/>
      <c r="L988" s="137"/>
      <c r="M988" s="222" t="str">
        <f t="shared" si="16"/>
        <v/>
      </c>
      <c r="N988" s="207">
        <f>IF(M988&lt;&gt;"",0,IF(D988&gt;14,Cover!$E$25,D988/15*Cover!$E$25))</f>
        <v>0</v>
      </c>
      <c r="O988" s="129"/>
      <c r="P988" s="129"/>
    </row>
    <row r="989" spans="1:16" s="130" customFormat="1" ht="12.75" x14ac:dyDescent="0.2">
      <c r="A989" s="75">
        <v>981</v>
      </c>
      <c r="B989" s="234" t="str">
        <f>IF(ISBLANK('Schedule 2 - Pupil List'!A987),"",('Schedule 2 - Pupil List'!A987))</f>
        <v/>
      </c>
      <c r="C989" s="234" t="str">
        <f>IF(ISBLANK('Schedule 2 - Pupil List'!B987),"",('Schedule 2 - Pupil List'!B987))</f>
        <v/>
      </c>
      <c r="D989" s="61"/>
      <c r="E989" s="135"/>
      <c r="F989" s="136"/>
      <c r="G989" s="136"/>
      <c r="H989" s="136"/>
      <c r="I989" s="136"/>
      <c r="J989" s="136"/>
      <c r="K989" s="136"/>
      <c r="L989" s="137"/>
      <c r="M989" s="222" t="str">
        <f t="shared" si="16"/>
        <v/>
      </c>
      <c r="N989" s="207">
        <f>IF(M989&lt;&gt;"",0,IF(D989&gt;14,Cover!$E$25,D989/15*Cover!$E$25))</f>
        <v>0</v>
      </c>
      <c r="O989" s="129"/>
      <c r="P989" s="129"/>
    </row>
    <row r="990" spans="1:16" s="130" customFormat="1" ht="12.75" x14ac:dyDescent="0.2">
      <c r="A990" s="75">
        <v>982</v>
      </c>
      <c r="B990" s="234" t="str">
        <f>IF(ISBLANK('Schedule 2 - Pupil List'!A988),"",('Schedule 2 - Pupil List'!A988))</f>
        <v/>
      </c>
      <c r="C990" s="234" t="str">
        <f>IF(ISBLANK('Schedule 2 - Pupil List'!B988),"",('Schedule 2 - Pupil List'!B988))</f>
        <v/>
      </c>
      <c r="D990" s="61"/>
      <c r="E990" s="135"/>
      <c r="F990" s="136"/>
      <c r="G990" s="136"/>
      <c r="H990" s="136"/>
      <c r="I990" s="136"/>
      <c r="J990" s="136"/>
      <c r="K990" s="136"/>
      <c r="L990" s="137"/>
      <c r="M990" s="222" t="str">
        <f t="shared" si="16"/>
        <v/>
      </c>
      <c r="N990" s="207">
        <f>IF(M990&lt;&gt;"",0,IF(D990&gt;14,Cover!$E$25,D990/15*Cover!$E$25))</f>
        <v>0</v>
      </c>
      <c r="O990" s="129"/>
      <c r="P990" s="129"/>
    </row>
    <row r="991" spans="1:16" s="130" customFormat="1" ht="12.75" x14ac:dyDescent="0.2">
      <c r="A991" s="75">
        <v>983</v>
      </c>
      <c r="B991" s="234" t="str">
        <f>IF(ISBLANK('Schedule 2 - Pupil List'!A989),"",('Schedule 2 - Pupil List'!A989))</f>
        <v/>
      </c>
      <c r="C991" s="234" t="str">
        <f>IF(ISBLANK('Schedule 2 - Pupil List'!B989),"",('Schedule 2 - Pupil List'!B989))</f>
        <v/>
      </c>
      <c r="D991" s="61"/>
      <c r="E991" s="135"/>
      <c r="F991" s="136"/>
      <c r="G991" s="136"/>
      <c r="H991" s="136"/>
      <c r="I991" s="136"/>
      <c r="J991" s="136"/>
      <c r="K991" s="136"/>
      <c r="L991" s="137"/>
      <c r="M991" s="222" t="str">
        <f t="shared" si="16"/>
        <v/>
      </c>
      <c r="N991" s="207">
        <f>IF(M991&lt;&gt;"",0,IF(D991&gt;14,Cover!$E$25,D991/15*Cover!$E$25))</f>
        <v>0</v>
      </c>
      <c r="O991" s="129"/>
      <c r="P991" s="129"/>
    </row>
    <row r="992" spans="1:16" s="130" customFormat="1" ht="12.75" x14ac:dyDescent="0.2">
      <c r="A992" s="75">
        <v>984</v>
      </c>
      <c r="B992" s="234" t="str">
        <f>IF(ISBLANK('Schedule 2 - Pupil List'!A990),"",('Schedule 2 - Pupil List'!A990))</f>
        <v/>
      </c>
      <c r="C992" s="234" t="str">
        <f>IF(ISBLANK('Schedule 2 - Pupil List'!B990),"",('Schedule 2 - Pupil List'!B990))</f>
        <v/>
      </c>
      <c r="D992" s="61"/>
      <c r="E992" s="135"/>
      <c r="F992" s="136"/>
      <c r="G992" s="136"/>
      <c r="H992" s="136"/>
      <c r="I992" s="136"/>
      <c r="J992" s="136"/>
      <c r="K992" s="136"/>
      <c r="L992" s="137"/>
      <c r="M992" s="222" t="str">
        <f t="shared" si="16"/>
        <v/>
      </c>
      <c r="N992" s="207">
        <f>IF(M992&lt;&gt;"",0,IF(D992&gt;14,Cover!$E$25,D992/15*Cover!$E$25))</f>
        <v>0</v>
      </c>
      <c r="O992" s="129"/>
      <c r="P992" s="129"/>
    </row>
    <row r="993" spans="1:16" s="130" customFormat="1" ht="12.75" x14ac:dyDescent="0.2">
      <c r="A993" s="75">
        <v>985</v>
      </c>
      <c r="B993" s="234" t="str">
        <f>IF(ISBLANK('Schedule 2 - Pupil List'!A991),"",('Schedule 2 - Pupil List'!A991))</f>
        <v/>
      </c>
      <c r="C993" s="234" t="str">
        <f>IF(ISBLANK('Schedule 2 - Pupil List'!B991),"",('Schedule 2 - Pupil List'!B991))</f>
        <v/>
      </c>
      <c r="D993" s="61"/>
      <c r="E993" s="135"/>
      <c r="F993" s="136"/>
      <c r="G993" s="136"/>
      <c r="H993" s="136"/>
      <c r="I993" s="136"/>
      <c r="J993" s="136"/>
      <c r="K993" s="136"/>
      <c r="L993" s="137"/>
      <c r="M993" s="222" t="str">
        <f t="shared" si="16"/>
        <v/>
      </c>
      <c r="N993" s="207">
        <f>IF(M993&lt;&gt;"",0,IF(D993&gt;14,Cover!$E$25,D993/15*Cover!$E$25))</f>
        <v>0</v>
      </c>
      <c r="O993" s="129"/>
      <c r="P993" s="129"/>
    </row>
    <row r="994" spans="1:16" s="130" customFormat="1" ht="12.75" x14ac:dyDescent="0.2">
      <c r="A994" s="75">
        <v>986</v>
      </c>
      <c r="B994" s="234" t="str">
        <f>IF(ISBLANK('Schedule 2 - Pupil List'!A992),"",('Schedule 2 - Pupil List'!A992))</f>
        <v/>
      </c>
      <c r="C994" s="234" t="str">
        <f>IF(ISBLANK('Schedule 2 - Pupil List'!B992),"",('Schedule 2 - Pupil List'!B992))</f>
        <v/>
      </c>
      <c r="D994" s="61"/>
      <c r="E994" s="135"/>
      <c r="F994" s="136"/>
      <c r="G994" s="136"/>
      <c r="H994" s="136"/>
      <c r="I994" s="136"/>
      <c r="J994" s="136"/>
      <c r="K994" s="136"/>
      <c r="L994" s="137"/>
      <c r="M994" s="222" t="str">
        <f t="shared" si="16"/>
        <v/>
      </c>
      <c r="N994" s="207">
        <f>IF(M994&lt;&gt;"",0,IF(D994&gt;14,Cover!$E$25,D994/15*Cover!$E$25))</f>
        <v>0</v>
      </c>
      <c r="O994" s="129"/>
      <c r="P994" s="129"/>
    </row>
    <row r="995" spans="1:16" s="130" customFormat="1" ht="12.75" x14ac:dyDescent="0.2">
      <c r="A995" s="75">
        <v>987</v>
      </c>
      <c r="B995" s="234" t="str">
        <f>IF(ISBLANK('Schedule 2 - Pupil List'!A993),"",('Schedule 2 - Pupil List'!A993))</f>
        <v/>
      </c>
      <c r="C995" s="234" t="str">
        <f>IF(ISBLANK('Schedule 2 - Pupil List'!B993),"",('Schedule 2 - Pupil List'!B993))</f>
        <v/>
      </c>
      <c r="D995" s="61"/>
      <c r="E995" s="135"/>
      <c r="F995" s="136"/>
      <c r="G995" s="136"/>
      <c r="H995" s="136"/>
      <c r="I995" s="136"/>
      <c r="J995" s="136"/>
      <c r="K995" s="136"/>
      <c r="L995" s="137"/>
      <c r="M995" s="222" t="str">
        <f t="shared" si="16"/>
        <v/>
      </c>
      <c r="N995" s="207">
        <f>IF(M995&lt;&gt;"",0,IF(D995&gt;14,Cover!$E$25,D995/15*Cover!$E$25))</f>
        <v>0</v>
      </c>
      <c r="O995" s="129"/>
      <c r="P995" s="129"/>
    </row>
    <row r="996" spans="1:16" s="130" customFormat="1" ht="12.75" x14ac:dyDescent="0.2">
      <c r="A996" s="75">
        <v>988</v>
      </c>
      <c r="B996" s="234" t="str">
        <f>IF(ISBLANK('Schedule 2 - Pupil List'!A994),"",('Schedule 2 - Pupil List'!A994))</f>
        <v/>
      </c>
      <c r="C996" s="234" t="str">
        <f>IF(ISBLANK('Schedule 2 - Pupil List'!B994),"",('Schedule 2 - Pupil List'!B994))</f>
        <v/>
      </c>
      <c r="D996" s="61"/>
      <c r="E996" s="135"/>
      <c r="F996" s="136"/>
      <c r="G996" s="136"/>
      <c r="H996" s="136"/>
      <c r="I996" s="136"/>
      <c r="J996" s="136"/>
      <c r="K996" s="136"/>
      <c r="L996" s="137"/>
      <c r="M996" s="222" t="str">
        <f t="shared" si="16"/>
        <v/>
      </c>
      <c r="N996" s="207">
        <f>IF(M996&lt;&gt;"",0,IF(D996&gt;14,Cover!$E$25,D996/15*Cover!$E$25))</f>
        <v>0</v>
      </c>
      <c r="O996" s="129"/>
      <c r="P996" s="129"/>
    </row>
    <row r="997" spans="1:16" s="130" customFormat="1" ht="12.75" x14ac:dyDescent="0.2">
      <c r="A997" s="75">
        <v>989</v>
      </c>
      <c r="B997" s="234" t="str">
        <f>IF(ISBLANK('Schedule 2 - Pupil List'!A995),"",('Schedule 2 - Pupil List'!A995))</f>
        <v/>
      </c>
      <c r="C997" s="234" t="str">
        <f>IF(ISBLANK('Schedule 2 - Pupil List'!B995),"",('Schedule 2 - Pupil List'!B995))</f>
        <v/>
      </c>
      <c r="D997" s="61"/>
      <c r="E997" s="135"/>
      <c r="F997" s="136"/>
      <c r="G997" s="136"/>
      <c r="H997" s="136"/>
      <c r="I997" s="136"/>
      <c r="J997" s="136"/>
      <c r="K997" s="136"/>
      <c r="L997" s="137"/>
      <c r="M997" s="222" t="str">
        <f t="shared" si="16"/>
        <v/>
      </c>
      <c r="N997" s="207">
        <f>IF(M997&lt;&gt;"",0,IF(D997&gt;14,Cover!$E$25,D997/15*Cover!$E$25))</f>
        <v>0</v>
      </c>
      <c r="O997" s="129"/>
      <c r="P997" s="129"/>
    </row>
    <row r="998" spans="1:16" s="130" customFormat="1" ht="12.75" x14ac:dyDescent="0.2">
      <c r="A998" s="75">
        <v>990</v>
      </c>
      <c r="B998" s="234" t="str">
        <f>IF(ISBLANK('Schedule 2 - Pupil List'!A996),"",('Schedule 2 - Pupil List'!A996))</f>
        <v/>
      </c>
      <c r="C998" s="234" t="str">
        <f>IF(ISBLANK('Schedule 2 - Pupil List'!B996),"",('Schedule 2 - Pupil List'!B996))</f>
        <v/>
      </c>
      <c r="D998" s="61"/>
      <c r="E998" s="135"/>
      <c r="F998" s="136"/>
      <c r="G998" s="136"/>
      <c r="H998" s="136"/>
      <c r="I998" s="136"/>
      <c r="J998" s="136"/>
      <c r="K998" s="136"/>
      <c r="L998" s="137"/>
      <c r="M998" s="222" t="str">
        <f t="shared" si="16"/>
        <v/>
      </c>
      <c r="N998" s="207">
        <f>IF(M998&lt;&gt;"",0,IF(D998&gt;14,Cover!$E$25,D998/15*Cover!$E$25))</f>
        <v>0</v>
      </c>
      <c r="O998" s="129"/>
      <c r="P998" s="129"/>
    </row>
    <row r="999" spans="1:16" s="130" customFormat="1" ht="12.75" x14ac:dyDescent="0.2">
      <c r="A999" s="75">
        <v>991</v>
      </c>
      <c r="B999" s="234" t="str">
        <f>IF(ISBLANK('Schedule 2 - Pupil List'!A997),"",('Schedule 2 - Pupil List'!A997))</f>
        <v/>
      </c>
      <c r="C999" s="234" t="str">
        <f>IF(ISBLANK('Schedule 2 - Pupil List'!B997),"",('Schedule 2 - Pupil List'!B997))</f>
        <v/>
      </c>
      <c r="D999" s="61"/>
      <c r="E999" s="135"/>
      <c r="F999" s="136"/>
      <c r="G999" s="136"/>
      <c r="H999" s="136"/>
      <c r="I999" s="136"/>
      <c r="J999" s="136"/>
      <c r="K999" s="136"/>
      <c r="L999" s="137"/>
      <c r="M999" s="222" t="str">
        <f t="shared" si="16"/>
        <v/>
      </c>
      <c r="N999" s="207">
        <f>IF(M999&lt;&gt;"",0,IF(D999&gt;14,Cover!$E$25,D999/15*Cover!$E$25))</f>
        <v>0</v>
      </c>
      <c r="O999" s="129"/>
      <c r="P999" s="129"/>
    </row>
    <row r="1000" spans="1:16" s="130" customFormat="1" ht="12.75" x14ac:dyDescent="0.2">
      <c r="A1000" s="75">
        <v>992</v>
      </c>
      <c r="B1000" s="234" t="str">
        <f>IF(ISBLANK('Schedule 2 - Pupil List'!A998),"",('Schedule 2 - Pupil List'!A998))</f>
        <v/>
      </c>
      <c r="C1000" s="234" t="str">
        <f>IF(ISBLANK('Schedule 2 - Pupil List'!B998),"",('Schedule 2 - Pupil List'!B998))</f>
        <v/>
      </c>
      <c r="D1000" s="61"/>
      <c r="E1000" s="135"/>
      <c r="F1000" s="136"/>
      <c r="G1000" s="136"/>
      <c r="H1000" s="136"/>
      <c r="I1000" s="136"/>
      <c r="J1000" s="136"/>
      <c r="K1000" s="136"/>
      <c r="L1000" s="137"/>
      <c r="M1000" s="222" t="str">
        <f t="shared" si="16"/>
        <v/>
      </c>
      <c r="N1000" s="207">
        <f>IF(M1000&lt;&gt;"",0,IF(D1000&gt;14,Cover!$E$25,D1000/15*Cover!$E$25))</f>
        <v>0</v>
      </c>
      <c r="O1000" s="129"/>
      <c r="P1000" s="129"/>
    </row>
    <row r="1001" spans="1:16" s="130" customFormat="1" ht="12.75" x14ac:dyDescent="0.2">
      <c r="A1001" s="75">
        <v>993</v>
      </c>
      <c r="B1001" s="234" t="str">
        <f>IF(ISBLANK('Schedule 2 - Pupil List'!A999),"",('Schedule 2 - Pupil List'!A999))</f>
        <v/>
      </c>
      <c r="C1001" s="234" t="str">
        <f>IF(ISBLANK('Schedule 2 - Pupil List'!B999),"",('Schedule 2 - Pupil List'!B999))</f>
        <v/>
      </c>
      <c r="D1001" s="61"/>
      <c r="E1001" s="135"/>
      <c r="F1001" s="136"/>
      <c r="G1001" s="136"/>
      <c r="H1001" s="136"/>
      <c r="I1001" s="136"/>
      <c r="J1001" s="136"/>
      <c r="K1001" s="136"/>
      <c r="L1001" s="137"/>
      <c r="M1001" s="222" t="str">
        <f t="shared" si="16"/>
        <v/>
      </c>
      <c r="N1001" s="207">
        <f>IF(M1001&lt;&gt;"",0,IF(D1001&gt;14,Cover!$E$25,D1001/15*Cover!$E$25))</f>
        <v>0</v>
      </c>
      <c r="O1001" s="129"/>
      <c r="P1001" s="129"/>
    </row>
    <row r="1002" spans="1:16" s="130" customFormat="1" ht="12.75" x14ac:dyDescent="0.2">
      <c r="A1002" s="75">
        <v>994</v>
      </c>
      <c r="B1002" s="234" t="str">
        <f>IF(ISBLANK('Schedule 2 - Pupil List'!A1000),"",('Schedule 2 - Pupil List'!A1000))</f>
        <v/>
      </c>
      <c r="C1002" s="234" t="str">
        <f>IF(ISBLANK('Schedule 2 - Pupil List'!B1000),"",('Schedule 2 - Pupil List'!B1000))</f>
        <v/>
      </c>
      <c r="D1002" s="61"/>
      <c r="E1002" s="135"/>
      <c r="F1002" s="136"/>
      <c r="G1002" s="136"/>
      <c r="H1002" s="136"/>
      <c r="I1002" s="136"/>
      <c r="J1002" s="136"/>
      <c r="K1002" s="136"/>
      <c r="L1002" s="137"/>
      <c r="M1002" s="222" t="str">
        <f t="shared" si="16"/>
        <v/>
      </c>
      <c r="N1002" s="207">
        <f>IF(M1002&lt;&gt;"",0,IF(D1002&gt;14,Cover!$E$25,D1002/15*Cover!$E$25))</f>
        <v>0</v>
      </c>
      <c r="O1002" s="129"/>
      <c r="P1002" s="129"/>
    </row>
    <row r="1003" spans="1:16" s="130" customFormat="1" ht="12.75" x14ac:dyDescent="0.2">
      <c r="A1003" s="75">
        <v>995</v>
      </c>
      <c r="B1003" s="234" t="str">
        <f>IF(ISBLANK('Schedule 2 - Pupil List'!A1001),"",('Schedule 2 - Pupil List'!A1001))</f>
        <v/>
      </c>
      <c r="C1003" s="234" t="str">
        <f>IF(ISBLANK('Schedule 2 - Pupil List'!B1001),"",('Schedule 2 - Pupil List'!B1001))</f>
        <v/>
      </c>
      <c r="D1003" s="61"/>
      <c r="E1003" s="135"/>
      <c r="F1003" s="136"/>
      <c r="G1003" s="136"/>
      <c r="H1003" s="136"/>
      <c r="I1003" s="136"/>
      <c r="J1003" s="136"/>
      <c r="K1003" s="136"/>
      <c r="L1003" s="137"/>
      <c r="M1003" s="222" t="str">
        <f t="shared" si="16"/>
        <v/>
      </c>
      <c r="N1003" s="207">
        <f>IF(M1003&lt;&gt;"",0,IF(D1003&gt;14,Cover!$E$25,D1003/15*Cover!$E$25))</f>
        <v>0</v>
      </c>
      <c r="O1003" s="129"/>
      <c r="P1003" s="129"/>
    </row>
    <row r="1004" spans="1:16" s="130" customFormat="1" ht="12.75" x14ac:dyDescent="0.2">
      <c r="A1004" s="75">
        <v>996</v>
      </c>
      <c r="B1004" s="234" t="str">
        <f>IF(ISBLANK('Schedule 2 - Pupil List'!A1002),"",('Schedule 2 - Pupil List'!A1002))</f>
        <v/>
      </c>
      <c r="C1004" s="234" t="str">
        <f>IF(ISBLANK('Schedule 2 - Pupil List'!B1002),"",('Schedule 2 - Pupil List'!B1002))</f>
        <v/>
      </c>
      <c r="D1004" s="61"/>
      <c r="E1004" s="135"/>
      <c r="F1004" s="136"/>
      <c r="G1004" s="136"/>
      <c r="H1004" s="136"/>
      <c r="I1004" s="136"/>
      <c r="J1004" s="136"/>
      <c r="K1004" s="136"/>
      <c r="L1004" s="137"/>
      <c r="M1004" s="222" t="str">
        <f t="shared" si="16"/>
        <v/>
      </c>
      <c r="N1004" s="207">
        <f>IF(M1004&lt;&gt;"",0,IF(D1004&gt;14,Cover!$E$25,D1004/15*Cover!$E$25))</f>
        <v>0</v>
      </c>
      <c r="O1004" s="129"/>
      <c r="P1004" s="129"/>
    </row>
    <row r="1005" spans="1:16" s="130" customFormat="1" ht="12.75" x14ac:dyDescent="0.2">
      <c r="A1005" s="75">
        <v>997</v>
      </c>
      <c r="B1005" s="234" t="str">
        <f>IF(ISBLANK('Schedule 2 - Pupil List'!A1003),"",('Schedule 2 - Pupil List'!A1003))</f>
        <v/>
      </c>
      <c r="C1005" s="234" t="str">
        <f>IF(ISBLANK('Schedule 2 - Pupil List'!B1003),"",('Schedule 2 - Pupil List'!B1003))</f>
        <v/>
      </c>
      <c r="D1005" s="61"/>
      <c r="E1005" s="135"/>
      <c r="F1005" s="136"/>
      <c r="G1005" s="136"/>
      <c r="H1005" s="136"/>
      <c r="I1005" s="136"/>
      <c r="J1005" s="136"/>
      <c r="K1005" s="136"/>
      <c r="L1005" s="137"/>
      <c r="M1005" s="222" t="str">
        <f t="shared" si="16"/>
        <v/>
      </c>
      <c r="N1005" s="207">
        <f>IF(M1005&lt;&gt;"",0,IF(D1005&gt;14,Cover!$E$25,D1005/15*Cover!$E$25))</f>
        <v>0</v>
      </c>
      <c r="O1005" s="129"/>
      <c r="P1005" s="129"/>
    </row>
    <row r="1006" spans="1:16" s="130" customFormat="1" ht="12.75" x14ac:dyDescent="0.2">
      <c r="A1006" s="75">
        <v>998</v>
      </c>
      <c r="B1006" s="234" t="str">
        <f>IF(ISBLANK('Schedule 2 - Pupil List'!A1004),"",('Schedule 2 - Pupil List'!A1004))</f>
        <v/>
      </c>
      <c r="C1006" s="234" t="str">
        <f>IF(ISBLANK('Schedule 2 - Pupil List'!B1004),"",('Schedule 2 - Pupil List'!B1004))</f>
        <v/>
      </c>
      <c r="D1006" s="61"/>
      <c r="E1006" s="135"/>
      <c r="F1006" s="136"/>
      <c r="G1006" s="136"/>
      <c r="H1006" s="136"/>
      <c r="I1006" s="136"/>
      <c r="J1006" s="136"/>
      <c r="K1006" s="136"/>
      <c r="L1006" s="137"/>
      <c r="M1006" s="222" t="str">
        <f t="shared" si="16"/>
        <v/>
      </c>
      <c r="N1006" s="207">
        <f>IF(M1006&lt;&gt;"",0,IF(D1006&gt;14,Cover!$E$25,D1006/15*Cover!$E$25))</f>
        <v>0</v>
      </c>
      <c r="O1006" s="129"/>
      <c r="P1006" s="129"/>
    </row>
    <row r="1007" spans="1:16" s="130" customFormat="1" ht="12.75" x14ac:dyDescent="0.2">
      <c r="A1007" s="75">
        <v>999</v>
      </c>
      <c r="B1007" s="234" t="str">
        <f>IF(ISBLANK('Schedule 2 - Pupil List'!A1005),"",('Schedule 2 - Pupil List'!A1005))</f>
        <v/>
      </c>
      <c r="C1007" s="234" t="str">
        <f>IF(ISBLANK('Schedule 2 - Pupil List'!B1005),"",('Schedule 2 - Pupil List'!B1005))</f>
        <v/>
      </c>
      <c r="D1007" s="61"/>
      <c r="E1007" s="135"/>
      <c r="F1007" s="136"/>
      <c r="G1007" s="136"/>
      <c r="H1007" s="136"/>
      <c r="I1007" s="136"/>
      <c r="J1007" s="136"/>
      <c r="K1007" s="136"/>
      <c r="L1007" s="137"/>
      <c r="M1007" s="222" t="str">
        <f t="shared" si="16"/>
        <v/>
      </c>
      <c r="N1007" s="207">
        <f>IF(M1007&lt;&gt;"",0,IF(D1007&gt;14,Cover!$E$25,D1007/15*Cover!$E$25))</f>
        <v>0</v>
      </c>
      <c r="O1007" s="129"/>
      <c r="P1007" s="129"/>
    </row>
    <row r="1008" spans="1:16" s="130" customFormat="1" ht="13.5" thickBot="1" x14ac:dyDescent="0.25">
      <c r="A1008" s="75">
        <v>1000</v>
      </c>
      <c r="B1008" s="234" t="str">
        <f>IF(ISBLANK('Schedule 2 - Pupil List'!A1006),"",('Schedule 2 - Pupil List'!A1006))</f>
        <v/>
      </c>
      <c r="C1008" s="234" t="str">
        <f>IF(ISBLANK('Schedule 2 - Pupil List'!B1006),"",('Schedule 2 - Pupil List'!B1006))</f>
        <v/>
      </c>
      <c r="D1008" s="68"/>
      <c r="E1008" s="138"/>
      <c r="F1008" s="139"/>
      <c r="G1008" s="139"/>
      <c r="H1008" s="139"/>
      <c r="I1008" s="139"/>
      <c r="J1008" s="139"/>
      <c r="K1008" s="139"/>
      <c r="L1008" s="140"/>
      <c r="M1008" s="222" t="str">
        <f t="shared" si="16"/>
        <v/>
      </c>
      <c r="N1008" s="207">
        <f>IF(M1008&lt;&gt;"",0,IF(D1008&gt;14,Cover!$E$25,D1008/15*Cover!$E$25))</f>
        <v>0</v>
      </c>
      <c r="O1008" s="129"/>
      <c r="P1008" s="129"/>
    </row>
    <row r="1009" spans="1:16" s="130" customFormat="1" ht="13.5" thickTop="1" x14ac:dyDescent="0.2">
      <c r="A1009" s="75">
        <v>1001</v>
      </c>
      <c r="B1009" s="234" t="str">
        <f>IF(ISBLANK('Schedule 2 - Pupil List'!A1007),"",('Schedule 2 - Pupil List'!A1007))</f>
        <v/>
      </c>
      <c r="C1009" s="234" t="str">
        <f>IF(ISBLANK('Schedule 2 - Pupil List'!B1007),"",('Schedule 2 - Pupil List'!B1007))</f>
        <v/>
      </c>
      <c r="D1009" s="61"/>
      <c r="E1009" s="135"/>
      <c r="F1009" s="136"/>
      <c r="G1009" s="136"/>
      <c r="H1009" s="136"/>
      <c r="I1009" s="136"/>
      <c r="J1009" s="136"/>
      <c r="K1009" s="136"/>
      <c r="L1009" s="137"/>
      <c r="M1009" s="222" t="str">
        <f t="shared" si="16"/>
        <v/>
      </c>
      <c r="N1009" s="207">
        <f>IF(M1009&lt;&gt;"",0,IF(D1009&gt;14,Cover!$E$25,D1009/15*Cover!$E$25))</f>
        <v>0</v>
      </c>
      <c r="O1009" s="129"/>
      <c r="P1009" s="129"/>
    </row>
    <row r="1010" spans="1:16" s="130" customFormat="1" ht="12.75" x14ac:dyDescent="0.2">
      <c r="A1010" s="75">
        <v>1002</v>
      </c>
      <c r="B1010" s="234" t="str">
        <f>IF(ISBLANK('Schedule 2 - Pupil List'!A1008),"",('Schedule 2 - Pupil List'!A1008))</f>
        <v/>
      </c>
      <c r="C1010" s="234" t="str">
        <f>IF(ISBLANK('Schedule 2 - Pupil List'!B1008),"",('Schedule 2 - Pupil List'!B1008))</f>
        <v/>
      </c>
      <c r="D1010" s="61"/>
      <c r="E1010" s="135"/>
      <c r="F1010" s="136"/>
      <c r="G1010" s="136"/>
      <c r="H1010" s="136"/>
      <c r="I1010" s="136"/>
      <c r="J1010" s="136"/>
      <c r="K1010" s="136"/>
      <c r="L1010" s="137"/>
      <c r="M1010" s="222" t="str">
        <f t="shared" si="16"/>
        <v/>
      </c>
      <c r="N1010" s="207">
        <f>IF(M1010&lt;&gt;"",0,IF(D1010&gt;14,Cover!$E$25,D1010/15*Cover!$E$25))</f>
        <v>0</v>
      </c>
      <c r="O1010" s="129"/>
      <c r="P1010" s="129"/>
    </row>
    <row r="1011" spans="1:16" s="130" customFormat="1" ht="12.75" x14ac:dyDescent="0.2">
      <c r="A1011" s="75">
        <v>1003</v>
      </c>
      <c r="B1011" s="234" t="str">
        <f>IF(ISBLANK('Schedule 2 - Pupil List'!A1009),"",('Schedule 2 - Pupil List'!A1009))</f>
        <v/>
      </c>
      <c r="C1011" s="234" t="str">
        <f>IF(ISBLANK('Schedule 2 - Pupil List'!B1009),"",('Schedule 2 - Pupil List'!B1009))</f>
        <v/>
      </c>
      <c r="D1011" s="61"/>
      <c r="E1011" s="135"/>
      <c r="F1011" s="136"/>
      <c r="G1011" s="136"/>
      <c r="H1011" s="136"/>
      <c r="I1011" s="136"/>
      <c r="J1011" s="136"/>
      <c r="K1011" s="136"/>
      <c r="L1011" s="137"/>
      <c r="M1011" s="222" t="str">
        <f t="shared" si="16"/>
        <v/>
      </c>
      <c r="N1011" s="207">
        <f>IF(M1011&lt;&gt;"",0,IF(D1011&gt;14,Cover!$E$25,D1011/15*Cover!$E$25))</f>
        <v>0</v>
      </c>
      <c r="O1011" s="129"/>
      <c r="P1011" s="129"/>
    </row>
    <row r="1012" spans="1:16" s="130" customFormat="1" ht="12.75" x14ac:dyDescent="0.2">
      <c r="A1012" s="75">
        <v>1004</v>
      </c>
      <c r="B1012" s="234" t="str">
        <f>IF(ISBLANK('Schedule 2 - Pupil List'!A1010),"",('Schedule 2 - Pupil List'!A1010))</f>
        <v/>
      </c>
      <c r="C1012" s="234" t="str">
        <f>IF(ISBLANK('Schedule 2 - Pupil List'!B1010),"",('Schedule 2 - Pupil List'!B1010))</f>
        <v/>
      </c>
      <c r="D1012" s="61"/>
      <c r="E1012" s="135"/>
      <c r="F1012" s="136"/>
      <c r="G1012" s="136"/>
      <c r="H1012" s="136"/>
      <c r="I1012" s="136"/>
      <c r="J1012" s="136"/>
      <c r="K1012" s="136"/>
      <c r="L1012" s="137"/>
      <c r="M1012" s="222" t="str">
        <f t="shared" si="16"/>
        <v/>
      </c>
      <c r="N1012" s="207">
        <f>IF(M1012&lt;&gt;"",0,IF(D1012&gt;14,Cover!$E$25,D1012/15*Cover!$E$25))</f>
        <v>0</v>
      </c>
      <c r="O1012" s="129"/>
      <c r="P1012" s="129"/>
    </row>
    <row r="1013" spans="1:16" s="130" customFormat="1" ht="12.75" x14ac:dyDescent="0.2">
      <c r="A1013" s="75">
        <v>1005</v>
      </c>
      <c r="B1013" s="234" t="str">
        <f>IF(ISBLANK('Schedule 2 - Pupil List'!A1011),"",('Schedule 2 - Pupil List'!A1011))</f>
        <v/>
      </c>
      <c r="C1013" s="234" t="str">
        <f>IF(ISBLANK('Schedule 2 - Pupil List'!B1011),"",('Schedule 2 - Pupil List'!B1011))</f>
        <v/>
      </c>
      <c r="D1013" s="61"/>
      <c r="E1013" s="135"/>
      <c r="F1013" s="136"/>
      <c r="G1013" s="136"/>
      <c r="H1013" s="136"/>
      <c r="I1013" s="136"/>
      <c r="J1013" s="136"/>
      <c r="K1013" s="136"/>
      <c r="L1013" s="137"/>
      <c r="M1013" s="222" t="str">
        <f t="shared" si="16"/>
        <v/>
      </c>
      <c r="N1013" s="207">
        <f>IF(M1013&lt;&gt;"",0,IF(D1013&gt;14,Cover!$E$25,D1013/15*Cover!$E$25))</f>
        <v>0</v>
      </c>
      <c r="O1013" s="129"/>
      <c r="P1013" s="129"/>
    </row>
    <row r="1014" spans="1:16" s="130" customFormat="1" ht="12.75" x14ac:dyDescent="0.2">
      <c r="A1014" s="75">
        <v>1006</v>
      </c>
      <c r="B1014" s="234" t="str">
        <f>IF(ISBLANK('Schedule 2 - Pupil List'!A1012),"",('Schedule 2 - Pupil List'!A1012))</f>
        <v/>
      </c>
      <c r="C1014" s="234" t="str">
        <f>IF(ISBLANK('Schedule 2 - Pupil List'!B1012),"",('Schedule 2 - Pupil List'!B1012))</f>
        <v/>
      </c>
      <c r="D1014" s="61"/>
      <c r="E1014" s="135"/>
      <c r="F1014" s="136"/>
      <c r="G1014" s="136"/>
      <c r="H1014" s="136"/>
      <c r="I1014" s="136"/>
      <c r="J1014" s="136"/>
      <c r="K1014" s="136"/>
      <c r="L1014" s="137"/>
      <c r="M1014" s="222" t="str">
        <f t="shared" si="16"/>
        <v/>
      </c>
      <c r="N1014" s="207">
        <f>IF(M1014&lt;&gt;"",0,IF(D1014&gt;14,Cover!$E$25,D1014/15*Cover!$E$25))</f>
        <v>0</v>
      </c>
      <c r="O1014" s="129"/>
      <c r="P1014" s="129"/>
    </row>
    <row r="1015" spans="1:16" s="130" customFormat="1" ht="12.75" x14ac:dyDescent="0.2">
      <c r="A1015" s="75">
        <v>1007</v>
      </c>
      <c r="B1015" s="234" t="str">
        <f>IF(ISBLANK('Schedule 2 - Pupil List'!A1013),"",('Schedule 2 - Pupil List'!A1013))</f>
        <v/>
      </c>
      <c r="C1015" s="234" t="str">
        <f>IF(ISBLANK('Schedule 2 - Pupil List'!B1013),"",('Schedule 2 - Pupil List'!B1013))</f>
        <v/>
      </c>
      <c r="D1015" s="61"/>
      <c r="E1015" s="135"/>
      <c r="F1015" s="136"/>
      <c r="G1015" s="136"/>
      <c r="H1015" s="136"/>
      <c r="I1015" s="136"/>
      <c r="J1015" s="136"/>
      <c r="K1015" s="136"/>
      <c r="L1015" s="137"/>
      <c r="M1015" s="222" t="str">
        <f t="shared" si="16"/>
        <v/>
      </c>
      <c r="N1015" s="207">
        <f>IF(M1015&lt;&gt;"",0,IF(D1015&gt;14,Cover!$E$25,D1015/15*Cover!$E$25))</f>
        <v>0</v>
      </c>
      <c r="O1015" s="129"/>
      <c r="P1015" s="129"/>
    </row>
    <row r="1016" spans="1:16" s="130" customFormat="1" ht="12.75" x14ac:dyDescent="0.2">
      <c r="A1016" s="75">
        <v>1008</v>
      </c>
      <c r="B1016" s="234" t="str">
        <f>IF(ISBLANK('Schedule 2 - Pupil List'!A1014),"",('Schedule 2 - Pupil List'!A1014))</f>
        <v/>
      </c>
      <c r="C1016" s="234" t="str">
        <f>IF(ISBLANK('Schedule 2 - Pupil List'!B1014),"",('Schedule 2 - Pupil List'!B1014))</f>
        <v/>
      </c>
      <c r="D1016" s="61"/>
      <c r="E1016" s="135"/>
      <c r="F1016" s="136"/>
      <c r="G1016" s="136"/>
      <c r="H1016" s="136"/>
      <c r="I1016" s="136"/>
      <c r="J1016" s="136"/>
      <c r="K1016" s="136"/>
      <c r="L1016" s="137"/>
      <c r="M1016" s="222" t="str">
        <f t="shared" si="16"/>
        <v/>
      </c>
      <c r="N1016" s="207">
        <f>IF(M1016&lt;&gt;"",0,IF(D1016&gt;14,Cover!$E$25,D1016/15*Cover!$E$25))</f>
        <v>0</v>
      </c>
      <c r="O1016" s="129"/>
      <c r="P1016" s="129"/>
    </row>
    <row r="1017" spans="1:16" s="130" customFormat="1" ht="12.75" x14ac:dyDescent="0.2">
      <c r="A1017" s="75">
        <v>1009</v>
      </c>
      <c r="B1017" s="234" t="str">
        <f>IF(ISBLANK('Schedule 2 - Pupil List'!A1015),"",('Schedule 2 - Pupil List'!A1015))</f>
        <v/>
      </c>
      <c r="C1017" s="234" t="str">
        <f>IF(ISBLANK('Schedule 2 - Pupil List'!B1015),"",('Schedule 2 - Pupil List'!B1015))</f>
        <v/>
      </c>
      <c r="D1017" s="61"/>
      <c r="E1017" s="135"/>
      <c r="F1017" s="136"/>
      <c r="G1017" s="136"/>
      <c r="H1017" s="136"/>
      <c r="I1017" s="136"/>
      <c r="J1017" s="136"/>
      <c r="K1017" s="136"/>
      <c r="L1017" s="137"/>
      <c r="M1017" s="222" t="str">
        <f t="shared" si="16"/>
        <v/>
      </c>
      <c r="N1017" s="207">
        <f>IF(M1017&lt;&gt;"",0,IF(D1017&gt;14,Cover!$E$25,D1017/15*Cover!$E$25))</f>
        <v>0</v>
      </c>
      <c r="O1017" s="129"/>
      <c r="P1017" s="129"/>
    </row>
    <row r="1018" spans="1:16" s="130" customFormat="1" ht="12.75" x14ac:dyDescent="0.2">
      <c r="A1018" s="75">
        <v>1010</v>
      </c>
      <c r="B1018" s="234" t="str">
        <f>IF(ISBLANK('Schedule 2 - Pupil List'!A1016),"",('Schedule 2 - Pupil List'!A1016))</f>
        <v/>
      </c>
      <c r="C1018" s="234" t="str">
        <f>IF(ISBLANK('Schedule 2 - Pupil List'!B1016),"",('Schedule 2 - Pupil List'!B1016))</f>
        <v/>
      </c>
      <c r="D1018" s="61"/>
      <c r="E1018" s="135"/>
      <c r="F1018" s="136"/>
      <c r="G1018" s="136"/>
      <c r="H1018" s="136"/>
      <c r="I1018" s="136"/>
      <c r="J1018" s="136"/>
      <c r="K1018" s="136"/>
      <c r="L1018" s="137"/>
      <c r="M1018" s="222" t="str">
        <f t="shared" si="16"/>
        <v/>
      </c>
      <c r="N1018" s="207">
        <f>IF(M1018&lt;&gt;"",0,IF(D1018&gt;14,Cover!$E$25,D1018/15*Cover!$E$25))</f>
        <v>0</v>
      </c>
      <c r="O1018" s="129"/>
      <c r="P1018" s="129"/>
    </row>
    <row r="1019" spans="1:16" s="130" customFormat="1" ht="12.75" x14ac:dyDescent="0.2">
      <c r="A1019" s="75">
        <v>1011</v>
      </c>
      <c r="B1019" s="234" t="str">
        <f>IF(ISBLANK('Schedule 2 - Pupil List'!A1017),"",('Schedule 2 - Pupil List'!A1017))</f>
        <v/>
      </c>
      <c r="C1019" s="234" t="str">
        <f>IF(ISBLANK('Schedule 2 - Pupil List'!B1017),"",('Schedule 2 - Pupil List'!B1017))</f>
        <v/>
      </c>
      <c r="D1019" s="61"/>
      <c r="E1019" s="135"/>
      <c r="F1019" s="136"/>
      <c r="G1019" s="136"/>
      <c r="H1019" s="136"/>
      <c r="I1019" s="136"/>
      <c r="J1019" s="136"/>
      <c r="K1019" s="136"/>
      <c r="L1019" s="137"/>
      <c r="M1019" s="222" t="str">
        <f t="shared" si="16"/>
        <v/>
      </c>
      <c r="N1019" s="207">
        <f>IF(M1019&lt;&gt;"",0,IF(D1019&gt;14,Cover!$E$25,D1019/15*Cover!$E$25))</f>
        <v>0</v>
      </c>
      <c r="O1019" s="129"/>
      <c r="P1019" s="129"/>
    </row>
    <row r="1020" spans="1:16" s="130" customFormat="1" ht="12.75" x14ac:dyDescent="0.2">
      <c r="A1020" s="75">
        <v>1012</v>
      </c>
      <c r="B1020" s="234" t="str">
        <f>IF(ISBLANK('Schedule 2 - Pupil List'!A1018),"",('Schedule 2 - Pupil List'!A1018))</f>
        <v/>
      </c>
      <c r="C1020" s="234" t="str">
        <f>IF(ISBLANK('Schedule 2 - Pupil List'!B1018),"",('Schedule 2 - Pupil List'!B1018))</f>
        <v/>
      </c>
      <c r="D1020" s="61"/>
      <c r="E1020" s="135"/>
      <c r="F1020" s="136"/>
      <c r="G1020" s="136"/>
      <c r="H1020" s="136"/>
      <c r="I1020" s="136"/>
      <c r="J1020" s="136"/>
      <c r="K1020" s="136"/>
      <c r="L1020" s="137"/>
      <c r="M1020" s="222" t="str">
        <f t="shared" si="16"/>
        <v/>
      </c>
      <c r="N1020" s="207">
        <f>IF(M1020&lt;&gt;"",0,IF(D1020&gt;14,Cover!$E$25,D1020/15*Cover!$E$25))</f>
        <v>0</v>
      </c>
      <c r="O1020" s="129"/>
      <c r="P1020" s="129"/>
    </row>
    <row r="1021" spans="1:16" s="130" customFormat="1" ht="12.75" x14ac:dyDescent="0.2">
      <c r="A1021" s="75">
        <v>1013</v>
      </c>
      <c r="B1021" s="234" t="str">
        <f>IF(ISBLANK('Schedule 2 - Pupil List'!A1019),"",('Schedule 2 - Pupil List'!A1019))</f>
        <v/>
      </c>
      <c r="C1021" s="234" t="str">
        <f>IF(ISBLANK('Schedule 2 - Pupil List'!B1019),"",('Schedule 2 - Pupil List'!B1019))</f>
        <v/>
      </c>
      <c r="D1021" s="61"/>
      <c r="E1021" s="135"/>
      <c r="F1021" s="136"/>
      <c r="G1021" s="136"/>
      <c r="H1021" s="136"/>
      <c r="I1021" s="136"/>
      <c r="J1021" s="136"/>
      <c r="K1021" s="136"/>
      <c r="L1021" s="137"/>
      <c r="M1021" s="222" t="str">
        <f t="shared" si="16"/>
        <v/>
      </c>
      <c r="N1021" s="207">
        <f>IF(M1021&lt;&gt;"",0,IF(D1021&gt;14,Cover!$E$25,D1021/15*Cover!$E$25))</f>
        <v>0</v>
      </c>
      <c r="O1021" s="129"/>
      <c r="P1021" s="129"/>
    </row>
    <row r="1022" spans="1:16" s="130" customFormat="1" ht="12.75" x14ac:dyDescent="0.2">
      <c r="A1022" s="75">
        <v>1014</v>
      </c>
      <c r="B1022" s="234" t="str">
        <f>IF(ISBLANK('Schedule 2 - Pupil List'!A1020),"",('Schedule 2 - Pupil List'!A1020))</f>
        <v/>
      </c>
      <c r="C1022" s="234" t="str">
        <f>IF(ISBLANK('Schedule 2 - Pupil List'!B1020),"",('Schedule 2 - Pupil List'!B1020))</f>
        <v/>
      </c>
      <c r="D1022" s="61"/>
      <c r="E1022" s="135"/>
      <c r="F1022" s="136"/>
      <c r="G1022" s="136"/>
      <c r="H1022" s="136"/>
      <c r="I1022" s="136"/>
      <c r="J1022" s="136"/>
      <c r="K1022" s="136"/>
      <c r="L1022" s="137"/>
      <c r="M1022" s="222" t="str">
        <f t="shared" si="16"/>
        <v/>
      </c>
      <c r="N1022" s="207">
        <f>IF(M1022&lt;&gt;"",0,IF(D1022&gt;14,Cover!$E$25,D1022/15*Cover!$E$25))</f>
        <v>0</v>
      </c>
      <c r="O1022" s="129"/>
      <c r="P1022" s="129"/>
    </row>
    <row r="1023" spans="1:16" s="130" customFormat="1" ht="12.75" x14ac:dyDescent="0.2">
      <c r="A1023" s="75">
        <v>1015</v>
      </c>
      <c r="B1023" s="234" t="str">
        <f>IF(ISBLANK('Schedule 2 - Pupil List'!A1021),"",('Schedule 2 - Pupil List'!A1021))</f>
        <v/>
      </c>
      <c r="C1023" s="234" t="str">
        <f>IF(ISBLANK('Schedule 2 - Pupil List'!B1021),"",('Schedule 2 - Pupil List'!B1021))</f>
        <v/>
      </c>
      <c r="D1023" s="61"/>
      <c r="E1023" s="135"/>
      <c r="F1023" s="136"/>
      <c r="G1023" s="136"/>
      <c r="H1023" s="136"/>
      <c r="I1023" s="136"/>
      <c r="J1023" s="136"/>
      <c r="K1023" s="136"/>
      <c r="L1023" s="137"/>
      <c r="M1023" s="222" t="str">
        <f t="shared" si="16"/>
        <v/>
      </c>
      <c r="N1023" s="207">
        <f>IF(M1023&lt;&gt;"",0,IF(D1023&gt;14,Cover!$E$25,D1023/15*Cover!$E$25))</f>
        <v>0</v>
      </c>
      <c r="O1023" s="129"/>
      <c r="P1023" s="129"/>
    </row>
    <row r="1024" spans="1:16" s="130" customFormat="1" ht="12.75" x14ac:dyDescent="0.2">
      <c r="A1024" s="75">
        <v>1016</v>
      </c>
      <c r="B1024" s="234" t="str">
        <f>IF(ISBLANK('Schedule 2 - Pupil List'!A1022),"",('Schedule 2 - Pupil List'!A1022))</f>
        <v/>
      </c>
      <c r="C1024" s="234" t="str">
        <f>IF(ISBLANK('Schedule 2 - Pupil List'!B1022),"",('Schedule 2 - Pupil List'!B1022))</f>
        <v/>
      </c>
      <c r="D1024" s="61"/>
      <c r="E1024" s="135"/>
      <c r="F1024" s="136"/>
      <c r="G1024" s="136"/>
      <c r="H1024" s="136"/>
      <c r="I1024" s="136"/>
      <c r="J1024" s="136"/>
      <c r="K1024" s="136"/>
      <c r="L1024" s="137"/>
      <c r="M1024" s="222" t="str">
        <f t="shared" si="16"/>
        <v/>
      </c>
      <c r="N1024" s="207">
        <f>IF(M1024&lt;&gt;"",0,IF(D1024&gt;14,Cover!$E$25,D1024/15*Cover!$E$25))</f>
        <v>0</v>
      </c>
      <c r="O1024" s="129"/>
      <c r="P1024" s="129"/>
    </row>
    <row r="1025" spans="1:16" s="130" customFormat="1" ht="12.75" x14ac:dyDescent="0.2">
      <c r="A1025" s="75">
        <v>1017</v>
      </c>
      <c r="B1025" s="234" t="str">
        <f>IF(ISBLANK('Schedule 2 - Pupil List'!A1023),"",('Schedule 2 - Pupil List'!A1023))</f>
        <v/>
      </c>
      <c r="C1025" s="234" t="str">
        <f>IF(ISBLANK('Schedule 2 - Pupil List'!B1023),"",('Schedule 2 - Pupil List'!B1023))</f>
        <v/>
      </c>
      <c r="D1025" s="61"/>
      <c r="E1025" s="135"/>
      <c r="F1025" s="136"/>
      <c r="G1025" s="136"/>
      <c r="H1025" s="136"/>
      <c r="I1025" s="136"/>
      <c r="J1025" s="136"/>
      <c r="K1025" s="136"/>
      <c r="L1025" s="137"/>
      <c r="M1025" s="222" t="str">
        <f t="shared" ref="M1025:M1088" si="17">IF(COUNTIFS(B1025:L1025,"")=11, "", IF(B1025="", "No Name ", "")&amp;IF(D1025="", "No Days ", "")&amp;IF(COUNTIFS(E1025:L1025, "")=8, "No Courses", ""))</f>
        <v/>
      </c>
      <c r="N1025" s="207">
        <f>IF(M1025&lt;&gt;"",0,IF(D1025&gt;14,Cover!$E$25,D1025/15*Cover!$E$25))</f>
        <v>0</v>
      </c>
      <c r="O1025" s="129"/>
      <c r="P1025" s="129"/>
    </row>
    <row r="1026" spans="1:16" s="130" customFormat="1" ht="12.75" x14ac:dyDescent="0.2">
      <c r="A1026" s="75">
        <v>1018</v>
      </c>
      <c r="B1026" s="234" t="str">
        <f>IF(ISBLANK('Schedule 2 - Pupil List'!A1024),"",('Schedule 2 - Pupil List'!A1024))</f>
        <v/>
      </c>
      <c r="C1026" s="234" t="str">
        <f>IF(ISBLANK('Schedule 2 - Pupil List'!B1024),"",('Schedule 2 - Pupil List'!B1024))</f>
        <v/>
      </c>
      <c r="D1026" s="61"/>
      <c r="E1026" s="135"/>
      <c r="F1026" s="136"/>
      <c r="G1026" s="136"/>
      <c r="H1026" s="136"/>
      <c r="I1026" s="136"/>
      <c r="J1026" s="136"/>
      <c r="K1026" s="136"/>
      <c r="L1026" s="137"/>
      <c r="M1026" s="222" t="str">
        <f t="shared" si="17"/>
        <v/>
      </c>
      <c r="N1026" s="207">
        <f>IF(M1026&lt;&gt;"",0,IF(D1026&gt;14,Cover!$E$25,D1026/15*Cover!$E$25))</f>
        <v>0</v>
      </c>
      <c r="O1026" s="129"/>
      <c r="P1026" s="129"/>
    </row>
    <row r="1027" spans="1:16" s="130" customFormat="1" ht="12.75" x14ac:dyDescent="0.2">
      <c r="A1027" s="75">
        <v>1019</v>
      </c>
      <c r="B1027" s="234" t="str">
        <f>IF(ISBLANK('Schedule 2 - Pupil List'!A1025),"",('Schedule 2 - Pupil List'!A1025))</f>
        <v/>
      </c>
      <c r="C1027" s="234" t="str">
        <f>IF(ISBLANK('Schedule 2 - Pupil List'!B1025),"",('Schedule 2 - Pupil List'!B1025))</f>
        <v/>
      </c>
      <c r="D1027" s="61"/>
      <c r="E1027" s="135"/>
      <c r="F1027" s="136"/>
      <c r="G1027" s="136"/>
      <c r="H1027" s="136"/>
      <c r="I1027" s="136"/>
      <c r="J1027" s="136"/>
      <c r="K1027" s="136"/>
      <c r="L1027" s="137"/>
      <c r="M1027" s="222" t="str">
        <f t="shared" si="17"/>
        <v/>
      </c>
      <c r="N1027" s="207">
        <f>IF(M1027&lt;&gt;"",0,IF(D1027&gt;14,Cover!$E$25,D1027/15*Cover!$E$25))</f>
        <v>0</v>
      </c>
      <c r="O1027" s="129"/>
      <c r="P1027" s="129"/>
    </row>
    <row r="1028" spans="1:16" s="130" customFormat="1" ht="12.75" x14ac:dyDescent="0.2">
      <c r="A1028" s="75">
        <v>1020</v>
      </c>
      <c r="B1028" s="234" t="str">
        <f>IF(ISBLANK('Schedule 2 - Pupil List'!A1026),"",('Schedule 2 - Pupil List'!A1026))</f>
        <v/>
      </c>
      <c r="C1028" s="234" t="str">
        <f>IF(ISBLANK('Schedule 2 - Pupil List'!B1026),"",('Schedule 2 - Pupil List'!B1026))</f>
        <v/>
      </c>
      <c r="D1028" s="61"/>
      <c r="E1028" s="135"/>
      <c r="F1028" s="136"/>
      <c r="G1028" s="136"/>
      <c r="H1028" s="136"/>
      <c r="I1028" s="136"/>
      <c r="J1028" s="136"/>
      <c r="K1028" s="136"/>
      <c r="L1028" s="137"/>
      <c r="M1028" s="222" t="str">
        <f t="shared" si="17"/>
        <v/>
      </c>
      <c r="N1028" s="207">
        <f>IF(M1028&lt;&gt;"",0,IF(D1028&gt;14,Cover!$E$25,D1028/15*Cover!$E$25))</f>
        <v>0</v>
      </c>
      <c r="O1028" s="129"/>
      <c r="P1028" s="129"/>
    </row>
    <row r="1029" spans="1:16" s="130" customFormat="1" ht="12.75" x14ac:dyDescent="0.2">
      <c r="A1029" s="75">
        <v>1021</v>
      </c>
      <c r="B1029" s="234" t="str">
        <f>IF(ISBLANK('Schedule 2 - Pupil List'!A1027),"",('Schedule 2 - Pupil List'!A1027))</f>
        <v/>
      </c>
      <c r="C1029" s="234" t="str">
        <f>IF(ISBLANK('Schedule 2 - Pupil List'!B1027),"",('Schedule 2 - Pupil List'!B1027))</f>
        <v/>
      </c>
      <c r="D1029" s="61"/>
      <c r="E1029" s="135"/>
      <c r="F1029" s="136"/>
      <c r="G1029" s="136"/>
      <c r="H1029" s="136"/>
      <c r="I1029" s="136"/>
      <c r="J1029" s="136"/>
      <c r="K1029" s="136"/>
      <c r="L1029" s="137"/>
      <c r="M1029" s="222" t="str">
        <f t="shared" si="17"/>
        <v/>
      </c>
      <c r="N1029" s="207">
        <f>IF(M1029&lt;&gt;"",0,IF(D1029&gt;14,Cover!$E$25,D1029/15*Cover!$E$25))</f>
        <v>0</v>
      </c>
      <c r="O1029" s="129"/>
      <c r="P1029" s="129"/>
    </row>
    <row r="1030" spans="1:16" s="130" customFormat="1" ht="12.75" x14ac:dyDescent="0.2">
      <c r="A1030" s="75">
        <v>1022</v>
      </c>
      <c r="B1030" s="234" t="str">
        <f>IF(ISBLANK('Schedule 2 - Pupil List'!A1028),"",('Schedule 2 - Pupil List'!A1028))</f>
        <v/>
      </c>
      <c r="C1030" s="234" t="str">
        <f>IF(ISBLANK('Schedule 2 - Pupil List'!B1028),"",('Schedule 2 - Pupil List'!B1028))</f>
        <v/>
      </c>
      <c r="D1030" s="61"/>
      <c r="E1030" s="135"/>
      <c r="F1030" s="136"/>
      <c r="G1030" s="136"/>
      <c r="H1030" s="136"/>
      <c r="I1030" s="136"/>
      <c r="J1030" s="136"/>
      <c r="K1030" s="136"/>
      <c r="L1030" s="137"/>
      <c r="M1030" s="222" t="str">
        <f t="shared" si="17"/>
        <v/>
      </c>
      <c r="N1030" s="207">
        <f>IF(M1030&lt;&gt;"",0,IF(D1030&gt;14,Cover!$E$25,D1030/15*Cover!$E$25))</f>
        <v>0</v>
      </c>
      <c r="O1030" s="129"/>
      <c r="P1030" s="129"/>
    </row>
    <row r="1031" spans="1:16" s="130" customFormat="1" ht="12.75" x14ac:dyDescent="0.2">
      <c r="A1031" s="75">
        <v>1023</v>
      </c>
      <c r="B1031" s="234" t="str">
        <f>IF(ISBLANK('Schedule 2 - Pupil List'!A1029),"",('Schedule 2 - Pupil List'!A1029))</f>
        <v/>
      </c>
      <c r="C1031" s="234" t="str">
        <f>IF(ISBLANK('Schedule 2 - Pupil List'!B1029),"",('Schedule 2 - Pupil List'!B1029))</f>
        <v/>
      </c>
      <c r="D1031" s="61"/>
      <c r="E1031" s="135"/>
      <c r="F1031" s="136"/>
      <c r="G1031" s="136"/>
      <c r="H1031" s="136"/>
      <c r="I1031" s="136"/>
      <c r="J1031" s="136"/>
      <c r="K1031" s="136"/>
      <c r="L1031" s="137"/>
      <c r="M1031" s="222" t="str">
        <f t="shared" si="17"/>
        <v/>
      </c>
      <c r="N1031" s="207">
        <f>IF(M1031&lt;&gt;"",0,IF(D1031&gt;14,Cover!$E$25,D1031/15*Cover!$E$25))</f>
        <v>0</v>
      </c>
      <c r="O1031" s="129"/>
      <c r="P1031" s="129"/>
    </row>
    <row r="1032" spans="1:16" s="130" customFormat="1" ht="12.75" x14ac:dyDescent="0.2">
      <c r="A1032" s="75">
        <v>1024</v>
      </c>
      <c r="B1032" s="234" t="str">
        <f>IF(ISBLANK('Schedule 2 - Pupil List'!A1030),"",('Schedule 2 - Pupil List'!A1030))</f>
        <v/>
      </c>
      <c r="C1032" s="234" t="str">
        <f>IF(ISBLANK('Schedule 2 - Pupil List'!B1030),"",('Schedule 2 - Pupil List'!B1030))</f>
        <v/>
      </c>
      <c r="D1032" s="61"/>
      <c r="E1032" s="135"/>
      <c r="F1032" s="136"/>
      <c r="G1032" s="136"/>
      <c r="H1032" s="136"/>
      <c r="I1032" s="136"/>
      <c r="J1032" s="136"/>
      <c r="K1032" s="136"/>
      <c r="L1032" s="137"/>
      <c r="M1032" s="222" t="str">
        <f t="shared" si="17"/>
        <v/>
      </c>
      <c r="N1032" s="207">
        <f>IF(M1032&lt;&gt;"",0,IF(D1032&gt;14,Cover!$E$25,D1032/15*Cover!$E$25))</f>
        <v>0</v>
      </c>
      <c r="O1032" s="129"/>
      <c r="P1032" s="129"/>
    </row>
    <row r="1033" spans="1:16" s="130" customFormat="1" ht="12.75" x14ac:dyDescent="0.2">
      <c r="A1033" s="75">
        <v>1025</v>
      </c>
      <c r="B1033" s="234" t="str">
        <f>IF(ISBLANK('Schedule 2 - Pupil List'!A1031),"",('Schedule 2 - Pupil List'!A1031))</f>
        <v/>
      </c>
      <c r="C1033" s="234" t="str">
        <f>IF(ISBLANK('Schedule 2 - Pupil List'!B1031),"",('Schedule 2 - Pupil List'!B1031))</f>
        <v/>
      </c>
      <c r="D1033" s="61"/>
      <c r="E1033" s="135"/>
      <c r="F1033" s="136"/>
      <c r="G1033" s="136"/>
      <c r="H1033" s="136"/>
      <c r="I1033" s="136"/>
      <c r="J1033" s="136"/>
      <c r="K1033" s="136"/>
      <c r="L1033" s="137"/>
      <c r="M1033" s="222" t="str">
        <f t="shared" si="17"/>
        <v/>
      </c>
      <c r="N1033" s="207">
        <f>IF(M1033&lt;&gt;"",0,IF(D1033&gt;14,Cover!$E$25,D1033/15*Cover!$E$25))</f>
        <v>0</v>
      </c>
      <c r="O1033" s="129"/>
      <c r="P1033" s="129"/>
    </row>
    <row r="1034" spans="1:16" s="130" customFormat="1" ht="12.75" x14ac:dyDescent="0.2">
      <c r="A1034" s="75">
        <v>1026</v>
      </c>
      <c r="B1034" s="234" t="str">
        <f>IF(ISBLANK('Schedule 2 - Pupil List'!A1032),"",('Schedule 2 - Pupil List'!A1032))</f>
        <v/>
      </c>
      <c r="C1034" s="234" t="str">
        <f>IF(ISBLANK('Schedule 2 - Pupil List'!B1032),"",('Schedule 2 - Pupil List'!B1032))</f>
        <v/>
      </c>
      <c r="D1034" s="61"/>
      <c r="E1034" s="135"/>
      <c r="F1034" s="136"/>
      <c r="G1034" s="136"/>
      <c r="H1034" s="136"/>
      <c r="I1034" s="136"/>
      <c r="J1034" s="136"/>
      <c r="K1034" s="136"/>
      <c r="L1034" s="137"/>
      <c r="M1034" s="222" t="str">
        <f t="shared" si="17"/>
        <v/>
      </c>
      <c r="N1034" s="207">
        <f>IF(M1034&lt;&gt;"",0,IF(D1034&gt;14,Cover!$E$25,D1034/15*Cover!$E$25))</f>
        <v>0</v>
      </c>
      <c r="O1034" s="129"/>
      <c r="P1034" s="129"/>
    </row>
    <row r="1035" spans="1:16" s="130" customFormat="1" ht="12.75" x14ac:dyDescent="0.2">
      <c r="A1035" s="75">
        <v>1027</v>
      </c>
      <c r="B1035" s="234" t="str">
        <f>IF(ISBLANK('Schedule 2 - Pupil List'!A1033),"",('Schedule 2 - Pupil List'!A1033))</f>
        <v/>
      </c>
      <c r="C1035" s="234" t="str">
        <f>IF(ISBLANK('Schedule 2 - Pupil List'!B1033),"",('Schedule 2 - Pupil List'!B1033))</f>
        <v/>
      </c>
      <c r="D1035" s="61"/>
      <c r="E1035" s="135"/>
      <c r="F1035" s="136"/>
      <c r="G1035" s="136"/>
      <c r="H1035" s="136"/>
      <c r="I1035" s="136"/>
      <c r="J1035" s="136"/>
      <c r="K1035" s="136"/>
      <c r="L1035" s="137"/>
      <c r="M1035" s="222" t="str">
        <f t="shared" si="17"/>
        <v/>
      </c>
      <c r="N1035" s="207">
        <f>IF(M1035&lt;&gt;"",0,IF(D1035&gt;14,Cover!$E$25,D1035/15*Cover!$E$25))</f>
        <v>0</v>
      </c>
      <c r="O1035" s="129"/>
      <c r="P1035" s="129"/>
    </row>
    <row r="1036" spans="1:16" s="130" customFormat="1" ht="12.75" x14ac:dyDescent="0.2">
      <c r="A1036" s="75">
        <v>1028</v>
      </c>
      <c r="B1036" s="234" t="str">
        <f>IF(ISBLANK('Schedule 2 - Pupil List'!A1034),"",('Schedule 2 - Pupil List'!A1034))</f>
        <v/>
      </c>
      <c r="C1036" s="234" t="str">
        <f>IF(ISBLANK('Schedule 2 - Pupil List'!B1034),"",('Schedule 2 - Pupil List'!B1034))</f>
        <v/>
      </c>
      <c r="D1036" s="61"/>
      <c r="E1036" s="135"/>
      <c r="F1036" s="136"/>
      <c r="G1036" s="136"/>
      <c r="H1036" s="136"/>
      <c r="I1036" s="136"/>
      <c r="J1036" s="136"/>
      <c r="K1036" s="136"/>
      <c r="L1036" s="137"/>
      <c r="M1036" s="222" t="str">
        <f t="shared" si="17"/>
        <v/>
      </c>
      <c r="N1036" s="207">
        <f>IF(M1036&lt;&gt;"",0,IF(D1036&gt;14,Cover!$E$25,D1036/15*Cover!$E$25))</f>
        <v>0</v>
      </c>
      <c r="O1036" s="129"/>
      <c r="P1036" s="129"/>
    </row>
    <row r="1037" spans="1:16" s="130" customFormat="1" ht="12.75" x14ac:dyDescent="0.2">
      <c r="A1037" s="75">
        <v>1029</v>
      </c>
      <c r="B1037" s="234" t="str">
        <f>IF(ISBLANK('Schedule 2 - Pupil List'!A1035),"",('Schedule 2 - Pupil List'!A1035))</f>
        <v/>
      </c>
      <c r="C1037" s="234" t="str">
        <f>IF(ISBLANK('Schedule 2 - Pupil List'!B1035),"",('Schedule 2 - Pupil List'!B1035))</f>
        <v/>
      </c>
      <c r="D1037" s="61"/>
      <c r="E1037" s="135"/>
      <c r="F1037" s="136"/>
      <c r="G1037" s="136"/>
      <c r="H1037" s="136"/>
      <c r="I1037" s="136"/>
      <c r="J1037" s="136"/>
      <c r="K1037" s="136"/>
      <c r="L1037" s="137"/>
      <c r="M1037" s="222" t="str">
        <f t="shared" si="17"/>
        <v/>
      </c>
      <c r="N1037" s="207">
        <f>IF(M1037&lt;&gt;"",0,IF(D1037&gt;14,Cover!$E$25,D1037/15*Cover!$E$25))</f>
        <v>0</v>
      </c>
      <c r="O1037" s="129"/>
      <c r="P1037" s="129"/>
    </row>
    <row r="1038" spans="1:16" s="130" customFormat="1" ht="12.75" x14ac:dyDescent="0.2">
      <c r="A1038" s="75">
        <v>1030</v>
      </c>
      <c r="B1038" s="234" t="str">
        <f>IF(ISBLANK('Schedule 2 - Pupil List'!A1036),"",('Schedule 2 - Pupil List'!A1036))</f>
        <v/>
      </c>
      <c r="C1038" s="234" t="str">
        <f>IF(ISBLANK('Schedule 2 - Pupil List'!B1036),"",('Schedule 2 - Pupil List'!B1036))</f>
        <v/>
      </c>
      <c r="D1038" s="61"/>
      <c r="E1038" s="135"/>
      <c r="F1038" s="136"/>
      <c r="G1038" s="136"/>
      <c r="H1038" s="136"/>
      <c r="I1038" s="136"/>
      <c r="J1038" s="136"/>
      <c r="K1038" s="136"/>
      <c r="L1038" s="137"/>
      <c r="M1038" s="222" t="str">
        <f t="shared" si="17"/>
        <v/>
      </c>
      <c r="N1038" s="207">
        <f>IF(M1038&lt;&gt;"",0,IF(D1038&gt;14,Cover!$E$25,D1038/15*Cover!$E$25))</f>
        <v>0</v>
      </c>
      <c r="O1038" s="129"/>
      <c r="P1038" s="129"/>
    </row>
    <row r="1039" spans="1:16" s="130" customFormat="1" ht="12.75" x14ac:dyDescent="0.2">
      <c r="A1039" s="75">
        <v>1031</v>
      </c>
      <c r="B1039" s="234" t="str">
        <f>IF(ISBLANK('Schedule 2 - Pupil List'!A1037),"",('Schedule 2 - Pupil List'!A1037))</f>
        <v/>
      </c>
      <c r="C1039" s="234" t="str">
        <f>IF(ISBLANK('Schedule 2 - Pupil List'!B1037),"",('Schedule 2 - Pupil List'!B1037))</f>
        <v/>
      </c>
      <c r="D1039" s="61"/>
      <c r="E1039" s="135"/>
      <c r="F1039" s="136"/>
      <c r="G1039" s="136"/>
      <c r="H1039" s="136"/>
      <c r="I1039" s="136"/>
      <c r="J1039" s="136"/>
      <c r="K1039" s="136"/>
      <c r="L1039" s="137"/>
      <c r="M1039" s="222" t="str">
        <f t="shared" si="17"/>
        <v/>
      </c>
      <c r="N1039" s="207">
        <f>IF(M1039&lt;&gt;"",0,IF(D1039&gt;14,Cover!$E$25,D1039/15*Cover!$E$25))</f>
        <v>0</v>
      </c>
      <c r="O1039" s="129"/>
      <c r="P1039" s="129"/>
    </row>
    <row r="1040" spans="1:16" s="130" customFormat="1" ht="12.75" x14ac:dyDescent="0.2">
      <c r="A1040" s="75">
        <v>1032</v>
      </c>
      <c r="B1040" s="234" t="str">
        <f>IF(ISBLANK('Schedule 2 - Pupil List'!A1038),"",('Schedule 2 - Pupil List'!A1038))</f>
        <v/>
      </c>
      <c r="C1040" s="234" t="str">
        <f>IF(ISBLANK('Schedule 2 - Pupil List'!B1038),"",('Schedule 2 - Pupil List'!B1038))</f>
        <v/>
      </c>
      <c r="D1040" s="61"/>
      <c r="E1040" s="135"/>
      <c r="F1040" s="136"/>
      <c r="G1040" s="136"/>
      <c r="H1040" s="136"/>
      <c r="I1040" s="136"/>
      <c r="J1040" s="136"/>
      <c r="K1040" s="136"/>
      <c r="L1040" s="137"/>
      <c r="M1040" s="222" t="str">
        <f t="shared" si="17"/>
        <v/>
      </c>
      <c r="N1040" s="207">
        <f>IF(M1040&lt;&gt;"",0,IF(D1040&gt;14,Cover!$E$25,D1040/15*Cover!$E$25))</f>
        <v>0</v>
      </c>
      <c r="O1040" s="129"/>
      <c r="P1040" s="129"/>
    </row>
    <row r="1041" spans="1:16" s="130" customFormat="1" ht="12.75" x14ac:dyDescent="0.2">
      <c r="A1041" s="75">
        <v>1033</v>
      </c>
      <c r="B1041" s="234" t="str">
        <f>IF(ISBLANK('Schedule 2 - Pupil List'!A1039),"",('Schedule 2 - Pupil List'!A1039))</f>
        <v/>
      </c>
      <c r="C1041" s="234" t="str">
        <f>IF(ISBLANK('Schedule 2 - Pupil List'!B1039),"",('Schedule 2 - Pupil List'!B1039))</f>
        <v/>
      </c>
      <c r="D1041" s="61"/>
      <c r="E1041" s="135"/>
      <c r="F1041" s="136"/>
      <c r="G1041" s="136"/>
      <c r="H1041" s="136"/>
      <c r="I1041" s="136"/>
      <c r="J1041" s="136"/>
      <c r="K1041" s="136"/>
      <c r="L1041" s="137"/>
      <c r="M1041" s="222" t="str">
        <f t="shared" si="17"/>
        <v/>
      </c>
      <c r="N1041" s="207">
        <f>IF(M1041&lt;&gt;"",0,IF(D1041&gt;14,Cover!$E$25,D1041/15*Cover!$E$25))</f>
        <v>0</v>
      </c>
      <c r="O1041" s="129"/>
      <c r="P1041" s="129"/>
    </row>
    <row r="1042" spans="1:16" s="130" customFormat="1" ht="12.75" x14ac:dyDescent="0.2">
      <c r="A1042" s="75">
        <v>1034</v>
      </c>
      <c r="B1042" s="234" t="str">
        <f>IF(ISBLANK('Schedule 2 - Pupil List'!A1040),"",('Schedule 2 - Pupil List'!A1040))</f>
        <v/>
      </c>
      <c r="C1042" s="234" t="str">
        <f>IF(ISBLANK('Schedule 2 - Pupil List'!B1040),"",('Schedule 2 - Pupil List'!B1040))</f>
        <v/>
      </c>
      <c r="D1042" s="61"/>
      <c r="E1042" s="135"/>
      <c r="F1042" s="136"/>
      <c r="G1042" s="136"/>
      <c r="H1042" s="136"/>
      <c r="I1042" s="136"/>
      <c r="J1042" s="136"/>
      <c r="K1042" s="136"/>
      <c r="L1042" s="137"/>
      <c r="M1042" s="222" t="str">
        <f t="shared" si="17"/>
        <v/>
      </c>
      <c r="N1042" s="207">
        <f>IF(M1042&lt;&gt;"",0,IF(D1042&gt;14,Cover!$E$25,D1042/15*Cover!$E$25))</f>
        <v>0</v>
      </c>
      <c r="O1042" s="129"/>
      <c r="P1042" s="129"/>
    </row>
    <row r="1043" spans="1:16" s="130" customFormat="1" ht="12.75" x14ac:dyDescent="0.2">
      <c r="A1043" s="75">
        <v>1035</v>
      </c>
      <c r="B1043" s="234" t="str">
        <f>IF(ISBLANK('Schedule 2 - Pupil List'!A1041),"",('Schedule 2 - Pupil List'!A1041))</f>
        <v/>
      </c>
      <c r="C1043" s="234" t="str">
        <f>IF(ISBLANK('Schedule 2 - Pupil List'!B1041),"",('Schedule 2 - Pupil List'!B1041))</f>
        <v/>
      </c>
      <c r="D1043" s="61"/>
      <c r="E1043" s="135"/>
      <c r="F1043" s="136"/>
      <c r="G1043" s="136"/>
      <c r="H1043" s="136"/>
      <c r="I1043" s="136"/>
      <c r="J1043" s="136"/>
      <c r="K1043" s="136"/>
      <c r="L1043" s="137"/>
      <c r="M1043" s="222" t="str">
        <f t="shared" si="17"/>
        <v/>
      </c>
      <c r="N1043" s="207">
        <f>IF(M1043&lt;&gt;"",0,IF(D1043&gt;14,Cover!$E$25,D1043/15*Cover!$E$25))</f>
        <v>0</v>
      </c>
      <c r="O1043" s="129"/>
      <c r="P1043" s="129"/>
    </row>
    <row r="1044" spans="1:16" s="130" customFormat="1" ht="12.75" x14ac:dyDescent="0.2">
      <c r="A1044" s="75">
        <v>1036</v>
      </c>
      <c r="B1044" s="234" t="str">
        <f>IF(ISBLANK('Schedule 2 - Pupil List'!A1042),"",('Schedule 2 - Pupil List'!A1042))</f>
        <v/>
      </c>
      <c r="C1044" s="234" t="str">
        <f>IF(ISBLANK('Schedule 2 - Pupil List'!B1042),"",('Schedule 2 - Pupil List'!B1042))</f>
        <v/>
      </c>
      <c r="D1044" s="61"/>
      <c r="E1044" s="135"/>
      <c r="F1044" s="136"/>
      <c r="G1044" s="136"/>
      <c r="H1044" s="136"/>
      <c r="I1044" s="136"/>
      <c r="J1044" s="136"/>
      <c r="K1044" s="136"/>
      <c r="L1044" s="137"/>
      <c r="M1044" s="222" t="str">
        <f t="shared" si="17"/>
        <v/>
      </c>
      <c r="N1044" s="207">
        <f>IF(M1044&lt;&gt;"",0,IF(D1044&gt;14,Cover!$E$25,D1044/15*Cover!$E$25))</f>
        <v>0</v>
      </c>
      <c r="O1044" s="129"/>
      <c r="P1044" s="129"/>
    </row>
    <row r="1045" spans="1:16" s="130" customFormat="1" ht="12.75" x14ac:dyDescent="0.2">
      <c r="A1045" s="75">
        <v>1037</v>
      </c>
      <c r="B1045" s="234" t="str">
        <f>IF(ISBLANK('Schedule 2 - Pupil List'!A1043),"",('Schedule 2 - Pupil List'!A1043))</f>
        <v/>
      </c>
      <c r="C1045" s="234" t="str">
        <f>IF(ISBLANK('Schedule 2 - Pupil List'!B1043),"",('Schedule 2 - Pupil List'!B1043))</f>
        <v/>
      </c>
      <c r="D1045" s="61"/>
      <c r="E1045" s="135"/>
      <c r="F1045" s="136"/>
      <c r="G1045" s="136"/>
      <c r="H1045" s="136"/>
      <c r="I1045" s="136"/>
      <c r="J1045" s="136"/>
      <c r="K1045" s="136"/>
      <c r="L1045" s="137"/>
      <c r="M1045" s="222" t="str">
        <f t="shared" si="17"/>
        <v/>
      </c>
      <c r="N1045" s="207">
        <f>IF(M1045&lt;&gt;"",0,IF(D1045&gt;14,Cover!$E$25,D1045/15*Cover!$E$25))</f>
        <v>0</v>
      </c>
      <c r="O1045" s="129"/>
      <c r="P1045" s="129"/>
    </row>
    <row r="1046" spans="1:16" s="130" customFormat="1" ht="12.75" x14ac:dyDescent="0.2">
      <c r="A1046" s="75">
        <v>1038</v>
      </c>
      <c r="B1046" s="234" t="str">
        <f>IF(ISBLANK('Schedule 2 - Pupil List'!A1044),"",('Schedule 2 - Pupil List'!A1044))</f>
        <v/>
      </c>
      <c r="C1046" s="234" t="str">
        <f>IF(ISBLANK('Schedule 2 - Pupil List'!B1044),"",('Schedule 2 - Pupil List'!B1044))</f>
        <v/>
      </c>
      <c r="D1046" s="61"/>
      <c r="E1046" s="135"/>
      <c r="F1046" s="136"/>
      <c r="G1046" s="136"/>
      <c r="H1046" s="136"/>
      <c r="I1046" s="136"/>
      <c r="J1046" s="136"/>
      <c r="K1046" s="136"/>
      <c r="L1046" s="137"/>
      <c r="M1046" s="222" t="str">
        <f t="shared" si="17"/>
        <v/>
      </c>
      <c r="N1046" s="207">
        <f>IF(M1046&lt;&gt;"",0,IF(D1046&gt;14,Cover!$E$25,D1046/15*Cover!$E$25))</f>
        <v>0</v>
      </c>
      <c r="O1046" s="129"/>
      <c r="P1046" s="129"/>
    </row>
    <row r="1047" spans="1:16" s="130" customFormat="1" ht="12.75" x14ac:dyDescent="0.2">
      <c r="A1047" s="75">
        <v>1039</v>
      </c>
      <c r="B1047" s="234" t="str">
        <f>IF(ISBLANK('Schedule 2 - Pupil List'!A1045),"",('Schedule 2 - Pupil List'!A1045))</f>
        <v/>
      </c>
      <c r="C1047" s="234" t="str">
        <f>IF(ISBLANK('Schedule 2 - Pupil List'!B1045),"",('Schedule 2 - Pupil List'!B1045))</f>
        <v/>
      </c>
      <c r="D1047" s="61"/>
      <c r="E1047" s="135"/>
      <c r="F1047" s="136"/>
      <c r="G1047" s="136"/>
      <c r="H1047" s="136"/>
      <c r="I1047" s="136"/>
      <c r="J1047" s="136"/>
      <c r="K1047" s="136"/>
      <c r="L1047" s="137"/>
      <c r="M1047" s="222" t="str">
        <f t="shared" si="17"/>
        <v/>
      </c>
      <c r="N1047" s="207">
        <f>IF(M1047&lt;&gt;"",0,IF(D1047&gt;14,Cover!$E$25,D1047/15*Cover!$E$25))</f>
        <v>0</v>
      </c>
      <c r="O1047" s="129"/>
      <c r="P1047" s="129"/>
    </row>
    <row r="1048" spans="1:16" s="130" customFormat="1" ht="12.75" x14ac:dyDescent="0.2">
      <c r="A1048" s="75">
        <v>1040</v>
      </c>
      <c r="B1048" s="234" t="str">
        <f>IF(ISBLANK('Schedule 2 - Pupil List'!A1046),"",('Schedule 2 - Pupil List'!A1046))</f>
        <v/>
      </c>
      <c r="C1048" s="234" t="str">
        <f>IF(ISBLANK('Schedule 2 - Pupil List'!B1046),"",('Schedule 2 - Pupil List'!B1046))</f>
        <v/>
      </c>
      <c r="D1048" s="61"/>
      <c r="E1048" s="135"/>
      <c r="F1048" s="136"/>
      <c r="G1048" s="136"/>
      <c r="H1048" s="136"/>
      <c r="I1048" s="136"/>
      <c r="J1048" s="136"/>
      <c r="K1048" s="136"/>
      <c r="L1048" s="137"/>
      <c r="M1048" s="222" t="str">
        <f t="shared" si="17"/>
        <v/>
      </c>
      <c r="N1048" s="207">
        <f>IF(M1048&lt;&gt;"",0,IF(D1048&gt;14,Cover!$E$25,D1048/15*Cover!$E$25))</f>
        <v>0</v>
      </c>
      <c r="O1048" s="129"/>
      <c r="P1048" s="129"/>
    </row>
    <row r="1049" spans="1:16" s="130" customFormat="1" ht="12.75" x14ac:dyDescent="0.2">
      <c r="A1049" s="75">
        <v>1041</v>
      </c>
      <c r="B1049" s="234" t="str">
        <f>IF(ISBLANK('Schedule 2 - Pupil List'!A1047),"",('Schedule 2 - Pupil List'!A1047))</f>
        <v/>
      </c>
      <c r="C1049" s="234" t="str">
        <f>IF(ISBLANK('Schedule 2 - Pupil List'!B1047),"",('Schedule 2 - Pupil List'!B1047))</f>
        <v/>
      </c>
      <c r="D1049" s="61"/>
      <c r="E1049" s="135"/>
      <c r="F1049" s="136"/>
      <c r="G1049" s="136"/>
      <c r="H1049" s="136"/>
      <c r="I1049" s="136"/>
      <c r="J1049" s="136"/>
      <c r="K1049" s="136"/>
      <c r="L1049" s="137"/>
      <c r="M1049" s="222" t="str">
        <f t="shared" si="17"/>
        <v/>
      </c>
      <c r="N1049" s="207">
        <f>IF(M1049&lt;&gt;"",0,IF(D1049&gt;14,Cover!$E$25,D1049/15*Cover!$E$25))</f>
        <v>0</v>
      </c>
      <c r="O1049" s="129"/>
      <c r="P1049" s="129"/>
    </row>
    <row r="1050" spans="1:16" s="130" customFormat="1" ht="12.75" x14ac:dyDescent="0.2">
      <c r="A1050" s="75">
        <v>1042</v>
      </c>
      <c r="B1050" s="234" t="str">
        <f>IF(ISBLANK('Schedule 2 - Pupil List'!A1048),"",('Schedule 2 - Pupil List'!A1048))</f>
        <v/>
      </c>
      <c r="C1050" s="234" t="str">
        <f>IF(ISBLANK('Schedule 2 - Pupil List'!B1048),"",('Schedule 2 - Pupil List'!B1048))</f>
        <v/>
      </c>
      <c r="D1050" s="61"/>
      <c r="E1050" s="135"/>
      <c r="F1050" s="136"/>
      <c r="G1050" s="136"/>
      <c r="H1050" s="136"/>
      <c r="I1050" s="136"/>
      <c r="J1050" s="136"/>
      <c r="K1050" s="136"/>
      <c r="L1050" s="137"/>
      <c r="M1050" s="222" t="str">
        <f t="shared" si="17"/>
        <v/>
      </c>
      <c r="N1050" s="207">
        <f>IF(M1050&lt;&gt;"",0,IF(D1050&gt;14,Cover!$E$25,D1050/15*Cover!$E$25))</f>
        <v>0</v>
      </c>
      <c r="O1050" s="129"/>
      <c r="P1050" s="129"/>
    </row>
    <row r="1051" spans="1:16" s="130" customFormat="1" ht="12.75" x14ac:dyDescent="0.2">
      <c r="A1051" s="75">
        <v>1043</v>
      </c>
      <c r="B1051" s="234" t="str">
        <f>IF(ISBLANK('Schedule 2 - Pupil List'!A1049),"",('Schedule 2 - Pupil List'!A1049))</f>
        <v/>
      </c>
      <c r="C1051" s="234" t="str">
        <f>IF(ISBLANK('Schedule 2 - Pupil List'!B1049),"",('Schedule 2 - Pupil List'!B1049))</f>
        <v/>
      </c>
      <c r="D1051" s="61"/>
      <c r="E1051" s="135"/>
      <c r="F1051" s="136"/>
      <c r="G1051" s="136"/>
      <c r="H1051" s="136"/>
      <c r="I1051" s="136"/>
      <c r="J1051" s="136"/>
      <c r="K1051" s="136"/>
      <c r="L1051" s="137"/>
      <c r="M1051" s="222" t="str">
        <f t="shared" si="17"/>
        <v/>
      </c>
      <c r="N1051" s="207">
        <f>IF(M1051&lt;&gt;"",0,IF(D1051&gt;14,Cover!$E$25,D1051/15*Cover!$E$25))</f>
        <v>0</v>
      </c>
      <c r="O1051" s="129"/>
      <c r="P1051" s="129"/>
    </row>
    <row r="1052" spans="1:16" s="130" customFormat="1" ht="12.75" x14ac:dyDescent="0.2">
      <c r="A1052" s="75">
        <v>1044</v>
      </c>
      <c r="B1052" s="234" t="str">
        <f>IF(ISBLANK('Schedule 2 - Pupil List'!A1050),"",('Schedule 2 - Pupil List'!A1050))</f>
        <v/>
      </c>
      <c r="C1052" s="234" t="str">
        <f>IF(ISBLANK('Schedule 2 - Pupil List'!B1050),"",('Schedule 2 - Pupil List'!B1050))</f>
        <v/>
      </c>
      <c r="D1052" s="61"/>
      <c r="E1052" s="135"/>
      <c r="F1052" s="136"/>
      <c r="G1052" s="136"/>
      <c r="H1052" s="136"/>
      <c r="I1052" s="136"/>
      <c r="J1052" s="136"/>
      <c r="K1052" s="136"/>
      <c r="L1052" s="137"/>
      <c r="M1052" s="222" t="str">
        <f t="shared" si="17"/>
        <v/>
      </c>
      <c r="N1052" s="207">
        <f>IF(M1052&lt;&gt;"",0,IF(D1052&gt;14,Cover!$E$25,D1052/15*Cover!$E$25))</f>
        <v>0</v>
      </c>
      <c r="O1052" s="129"/>
      <c r="P1052" s="129"/>
    </row>
    <row r="1053" spans="1:16" s="130" customFormat="1" ht="12.75" x14ac:dyDescent="0.2">
      <c r="A1053" s="75">
        <v>1045</v>
      </c>
      <c r="B1053" s="234" t="str">
        <f>IF(ISBLANK('Schedule 2 - Pupil List'!A1051),"",('Schedule 2 - Pupil List'!A1051))</f>
        <v/>
      </c>
      <c r="C1053" s="234" t="str">
        <f>IF(ISBLANK('Schedule 2 - Pupil List'!B1051),"",('Schedule 2 - Pupil List'!B1051))</f>
        <v/>
      </c>
      <c r="D1053" s="61"/>
      <c r="E1053" s="135"/>
      <c r="F1053" s="136"/>
      <c r="G1053" s="136"/>
      <c r="H1053" s="136"/>
      <c r="I1053" s="136"/>
      <c r="J1053" s="136"/>
      <c r="K1053" s="136"/>
      <c r="L1053" s="137"/>
      <c r="M1053" s="222" t="str">
        <f t="shared" si="17"/>
        <v/>
      </c>
      <c r="N1053" s="207">
        <f>IF(M1053&lt;&gt;"",0,IF(D1053&gt;14,Cover!$E$25,D1053/15*Cover!$E$25))</f>
        <v>0</v>
      </c>
      <c r="O1053" s="129"/>
      <c r="P1053" s="129"/>
    </row>
    <row r="1054" spans="1:16" s="130" customFormat="1" ht="12.75" x14ac:dyDescent="0.2">
      <c r="A1054" s="75">
        <v>1046</v>
      </c>
      <c r="B1054" s="234" t="str">
        <f>IF(ISBLANK('Schedule 2 - Pupil List'!A1052),"",('Schedule 2 - Pupil List'!A1052))</f>
        <v/>
      </c>
      <c r="C1054" s="234" t="str">
        <f>IF(ISBLANK('Schedule 2 - Pupil List'!B1052),"",('Schedule 2 - Pupil List'!B1052))</f>
        <v/>
      </c>
      <c r="D1054" s="61"/>
      <c r="E1054" s="135"/>
      <c r="F1054" s="136"/>
      <c r="G1054" s="136"/>
      <c r="H1054" s="136"/>
      <c r="I1054" s="136"/>
      <c r="J1054" s="136"/>
      <c r="K1054" s="136"/>
      <c r="L1054" s="137"/>
      <c r="M1054" s="222" t="str">
        <f t="shared" si="17"/>
        <v/>
      </c>
      <c r="N1054" s="207">
        <f>IF(M1054&lt;&gt;"",0,IF(D1054&gt;14,Cover!$E$25,D1054/15*Cover!$E$25))</f>
        <v>0</v>
      </c>
      <c r="O1054" s="129"/>
      <c r="P1054" s="129"/>
    </row>
    <row r="1055" spans="1:16" s="130" customFormat="1" ht="12.75" x14ac:dyDescent="0.2">
      <c r="A1055" s="75">
        <v>1047</v>
      </c>
      <c r="B1055" s="234" t="str">
        <f>IF(ISBLANK('Schedule 2 - Pupil List'!A1053),"",('Schedule 2 - Pupil List'!A1053))</f>
        <v/>
      </c>
      <c r="C1055" s="234" t="str">
        <f>IF(ISBLANK('Schedule 2 - Pupil List'!B1053),"",('Schedule 2 - Pupil List'!B1053))</f>
        <v/>
      </c>
      <c r="D1055" s="61"/>
      <c r="E1055" s="135"/>
      <c r="F1055" s="136"/>
      <c r="G1055" s="136"/>
      <c r="H1055" s="136"/>
      <c r="I1055" s="136"/>
      <c r="J1055" s="136"/>
      <c r="K1055" s="136"/>
      <c r="L1055" s="137"/>
      <c r="M1055" s="222" t="str">
        <f t="shared" si="17"/>
        <v/>
      </c>
      <c r="N1055" s="207">
        <f>IF(M1055&lt;&gt;"",0,IF(D1055&gt;14,Cover!$E$25,D1055/15*Cover!$E$25))</f>
        <v>0</v>
      </c>
      <c r="O1055" s="129"/>
      <c r="P1055" s="129"/>
    </row>
    <row r="1056" spans="1:16" s="130" customFormat="1" ht="12.75" x14ac:dyDescent="0.2">
      <c r="A1056" s="75">
        <v>1048</v>
      </c>
      <c r="B1056" s="234" t="str">
        <f>IF(ISBLANK('Schedule 2 - Pupil List'!A1054),"",('Schedule 2 - Pupil List'!A1054))</f>
        <v/>
      </c>
      <c r="C1056" s="234" t="str">
        <f>IF(ISBLANK('Schedule 2 - Pupil List'!B1054),"",('Schedule 2 - Pupil List'!B1054))</f>
        <v/>
      </c>
      <c r="D1056" s="61"/>
      <c r="E1056" s="135"/>
      <c r="F1056" s="136"/>
      <c r="G1056" s="136"/>
      <c r="H1056" s="136"/>
      <c r="I1056" s="136"/>
      <c r="J1056" s="136"/>
      <c r="K1056" s="136"/>
      <c r="L1056" s="137"/>
      <c r="M1056" s="222" t="str">
        <f t="shared" si="17"/>
        <v/>
      </c>
      <c r="N1056" s="207">
        <f>IF(M1056&lt;&gt;"",0,IF(D1056&gt;14,Cover!$E$25,D1056/15*Cover!$E$25))</f>
        <v>0</v>
      </c>
      <c r="O1056" s="129"/>
      <c r="P1056" s="129"/>
    </row>
    <row r="1057" spans="1:16" s="130" customFormat="1" ht="12.75" x14ac:dyDescent="0.2">
      <c r="A1057" s="75">
        <v>1049</v>
      </c>
      <c r="B1057" s="234" t="str">
        <f>IF(ISBLANK('Schedule 2 - Pupil List'!A1055),"",('Schedule 2 - Pupil List'!A1055))</f>
        <v/>
      </c>
      <c r="C1057" s="234" t="str">
        <f>IF(ISBLANK('Schedule 2 - Pupil List'!B1055),"",('Schedule 2 - Pupil List'!B1055))</f>
        <v/>
      </c>
      <c r="D1057" s="61"/>
      <c r="E1057" s="135"/>
      <c r="F1057" s="136"/>
      <c r="G1057" s="136"/>
      <c r="H1057" s="136"/>
      <c r="I1057" s="136"/>
      <c r="J1057" s="136"/>
      <c r="K1057" s="136"/>
      <c r="L1057" s="137"/>
      <c r="M1057" s="222" t="str">
        <f t="shared" si="17"/>
        <v/>
      </c>
      <c r="N1057" s="207">
        <f>IF(M1057&lt;&gt;"",0,IF(D1057&gt;14,Cover!$E$25,D1057/15*Cover!$E$25))</f>
        <v>0</v>
      </c>
      <c r="O1057" s="129"/>
      <c r="P1057" s="129"/>
    </row>
    <row r="1058" spans="1:16" s="130" customFormat="1" ht="12.75" x14ac:dyDescent="0.2">
      <c r="A1058" s="75">
        <v>1050</v>
      </c>
      <c r="B1058" s="234" t="str">
        <f>IF(ISBLANK('Schedule 2 - Pupil List'!A1056),"",('Schedule 2 - Pupil List'!A1056))</f>
        <v/>
      </c>
      <c r="C1058" s="234" t="str">
        <f>IF(ISBLANK('Schedule 2 - Pupil List'!B1056),"",('Schedule 2 - Pupil List'!B1056))</f>
        <v/>
      </c>
      <c r="D1058" s="61"/>
      <c r="E1058" s="135"/>
      <c r="F1058" s="136"/>
      <c r="G1058" s="136"/>
      <c r="H1058" s="136"/>
      <c r="I1058" s="136"/>
      <c r="J1058" s="136"/>
      <c r="K1058" s="136"/>
      <c r="L1058" s="137"/>
      <c r="M1058" s="222" t="str">
        <f t="shared" si="17"/>
        <v/>
      </c>
      <c r="N1058" s="207">
        <f>IF(M1058&lt;&gt;"",0,IF(D1058&gt;14,Cover!$E$25,D1058/15*Cover!$E$25))</f>
        <v>0</v>
      </c>
      <c r="O1058" s="129"/>
      <c r="P1058" s="129"/>
    </row>
    <row r="1059" spans="1:16" s="130" customFormat="1" ht="12.75" x14ac:dyDescent="0.2">
      <c r="A1059" s="75">
        <v>1051</v>
      </c>
      <c r="B1059" s="234" t="str">
        <f>IF(ISBLANK('Schedule 2 - Pupil List'!A1057),"",('Schedule 2 - Pupil List'!A1057))</f>
        <v/>
      </c>
      <c r="C1059" s="234" t="str">
        <f>IF(ISBLANK('Schedule 2 - Pupil List'!B1057),"",('Schedule 2 - Pupil List'!B1057))</f>
        <v/>
      </c>
      <c r="D1059" s="61"/>
      <c r="E1059" s="135"/>
      <c r="F1059" s="136"/>
      <c r="G1059" s="136"/>
      <c r="H1059" s="136"/>
      <c r="I1059" s="136"/>
      <c r="J1059" s="136"/>
      <c r="K1059" s="136"/>
      <c r="L1059" s="137"/>
      <c r="M1059" s="222" t="str">
        <f t="shared" si="17"/>
        <v/>
      </c>
      <c r="N1059" s="207">
        <f>IF(M1059&lt;&gt;"",0,IF(D1059&gt;14,Cover!$E$25,D1059/15*Cover!$E$25))</f>
        <v>0</v>
      </c>
      <c r="O1059" s="129"/>
      <c r="P1059" s="129"/>
    </row>
    <row r="1060" spans="1:16" s="130" customFormat="1" ht="12.75" x14ac:dyDescent="0.2">
      <c r="A1060" s="75">
        <v>1052</v>
      </c>
      <c r="B1060" s="234" t="str">
        <f>IF(ISBLANK('Schedule 2 - Pupil List'!A1058),"",('Schedule 2 - Pupil List'!A1058))</f>
        <v/>
      </c>
      <c r="C1060" s="234" t="str">
        <f>IF(ISBLANK('Schedule 2 - Pupil List'!B1058),"",('Schedule 2 - Pupil List'!B1058))</f>
        <v/>
      </c>
      <c r="D1060" s="61"/>
      <c r="E1060" s="135"/>
      <c r="F1060" s="136"/>
      <c r="G1060" s="136"/>
      <c r="H1060" s="136"/>
      <c r="I1060" s="136"/>
      <c r="J1060" s="136"/>
      <c r="K1060" s="136"/>
      <c r="L1060" s="137"/>
      <c r="M1060" s="222" t="str">
        <f t="shared" si="17"/>
        <v/>
      </c>
      <c r="N1060" s="207">
        <f>IF(M1060&lt;&gt;"",0,IF(D1060&gt;14,Cover!$E$25,D1060/15*Cover!$E$25))</f>
        <v>0</v>
      </c>
      <c r="O1060" s="129"/>
      <c r="P1060" s="129"/>
    </row>
    <row r="1061" spans="1:16" s="130" customFormat="1" ht="12.75" x14ac:dyDescent="0.2">
      <c r="A1061" s="75">
        <v>1053</v>
      </c>
      <c r="B1061" s="234" t="str">
        <f>IF(ISBLANK('Schedule 2 - Pupil List'!A1059),"",('Schedule 2 - Pupil List'!A1059))</f>
        <v/>
      </c>
      <c r="C1061" s="234" t="str">
        <f>IF(ISBLANK('Schedule 2 - Pupil List'!B1059),"",('Schedule 2 - Pupil List'!B1059))</f>
        <v/>
      </c>
      <c r="D1061" s="61"/>
      <c r="E1061" s="135"/>
      <c r="F1061" s="136"/>
      <c r="G1061" s="136"/>
      <c r="H1061" s="136"/>
      <c r="I1061" s="136"/>
      <c r="J1061" s="136"/>
      <c r="K1061" s="136"/>
      <c r="L1061" s="137"/>
      <c r="M1061" s="222" t="str">
        <f t="shared" si="17"/>
        <v/>
      </c>
      <c r="N1061" s="207">
        <f>IF(M1061&lt;&gt;"",0,IF(D1061&gt;14,Cover!$E$25,D1061/15*Cover!$E$25))</f>
        <v>0</v>
      </c>
      <c r="O1061" s="129"/>
      <c r="P1061" s="129"/>
    </row>
    <row r="1062" spans="1:16" s="130" customFormat="1" ht="12.75" x14ac:dyDescent="0.2">
      <c r="A1062" s="75">
        <v>1054</v>
      </c>
      <c r="B1062" s="234" t="str">
        <f>IF(ISBLANK('Schedule 2 - Pupil List'!A1060),"",('Schedule 2 - Pupil List'!A1060))</f>
        <v/>
      </c>
      <c r="C1062" s="234" t="str">
        <f>IF(ISBLANK('Schedule 2 - Pupil List'!B1060),"",('Schedule 2 - Pupil List'!B1060))</f>
        <v/>
      </c>
      <c r="D1062" s="61"/>
      <c r="E1062" s="135"/>
      <c r="F1062" s="136"/>
      <c r="G1062" s="136"/>
      <c r="H1062" s="136"/>
      <c r="I1062" s="136"/>
      <c r="J1062" s="136"/>
      <c r="K1062" s="136"/>
      <c r="L1062" s="137"/>
      <c r="M1062" s="222" t="str">
        <f t="shared" si="17"/>
        <v/>
      </c>
      <c r="N1062" s="207">
        <f>IF(M1062&lt;&gt;"",0,IF(D1062&gt;14,Cover!$E$25,D1062/15*Cover!$E$25))</f>
        <v>0</v>
      </c>
      <c r="O1062" s="129"/>
      <c r="P1062" s="129"/>
    </row>
    <row r="1063" spans="1:16" s="130" customFormat="1" ht="12.75" x14ac:dyDescent="0.2">
      <c r="A1063" s="75">
        <v>1055</v>
      </c>
      <c r="B1063" s="234" t="str">
        <f>IF(ISBLANK('Schedule 2 - Pupil List'!A1061),"",('Schedule 2 - Pupil List'!A1061))</f>
        <v/>
      </c>
      <c r="C1063" s="234" t="str">
        <f>IF(ISBLANK('Schedule 2 - Pupil List'!B1061),"",('Schedule 2 - Pupil List'!B1061))</f>
        <v/>
      </c>
      <c r="D1063" s="61"/>
      <c r="E1063" s="135"/>
      <c r="F1063" s="136"/>
      <c r="G1063" s="136"/>
      <c r="H1063" s="136"/>
      <c r="I1063" s="136"/>
      <c r="J1063" s="136"/>
      <c r="K1063" s="136"/>
      <c r="L1063" s="137"/>
      <c r="M1063" s="222" t="str">
        <f t="shared" si="17"/>
        <v/>
      </c>
      <c r="N1063" s="207">
        <f>IF(M1063&lt;&gt;"",0,IF(D1063&gt;14,Cover!$E$25,D1063/15*Cover!$E$25))</f>
        <v>0</v>
      </c>
      <c r="O1063" s="129"/>
      <c r="P1063" s="129"/>
    </row>
    <row r="1064" spans="1:16" s="130" customFormat="1" ht="12.75" x14ac:dyDescent="0.2">
      <c r="A1064" s="75">
        <v>1056</v>
      </c>
      <c r="B1064" s="234" t="str">
        <f>IF(ISBLANK('Schedule 2 - Pupil List'!A1062),"",('Schedule 2 - Pupil List'!A1062))</f>
        <v/>
      </c>
      <c r="C1064" s="234" t="str">
        <f>IF(ISBLANK('Schedule 2 - Pupil List'!B1062),"",('Schedule 2 - Pupil List'!B1062))</f>
        <v/>
      </c>
      <c r="D1064" s="61"/>
      <c r="E1064" s="135"/>
      <c r="F1064" s="136"/>
      <c r="G1064" s="136"/>
      <c r="H1064" s="136"/>
      <c r="I1064" s="136"/>
      <c r="J1064" s="136"/>
      <c r="K1064" s="136"/>
      <c r="L1064" s="137"/>
      <c r="M1064" s="222" t="str">
        <f t="shared" si="17"/>
        <v/>
      </c>
      <c r="N1064" s="207">
        <f>IF(M1064&lt;&gt;"",0,IF(D1064&gt;14,Cover!$E$25,D1064/15*Cover!$E$25))</f>
        <v>0</v>
      </c>
      <c r="O1064" s="129"/>
      <c r="P1064" s="129"/>
    </row>
    <row r="1065" spans="1:16" s="130" customFormat="1" ht="12.75" x14ac:dyDescent="0.2">
      <c r="A1065" s="75">
        <v>1057</v>
      </c>
      <c r="B1065" s="234" t="str">
        <f>IF(ISBLANK('Schedule 2 - Pupil List'!A1063),"",('Schedule 2 - Pupil List'!A1063))</f>
        <v/>
      </c>
      <c r="C1065" s="234" t="str">
        <f>IF(ISBLANK('Schedule 2 - Pupil List'!B1063),"",('Schedule 2 - Pupil List'!B1063))</f>
        <v/>
      </c>
      <c r="D1065" s="61"/>
      <c r="E1065" s="135"/>
      <c r="F1065" s="136"/>
      <c r="G1065" s="136"/>
      <c r="H1065" s="136"/>
      <c r="I1065" s="136"/>
      <c r="J1065" s="136"/>
      <c r="K1065" s="136"/>
      <c r="L1065" s="137"/>
      <c r="M1065" s="222" t="str">
        <f t="shared" si="17"/>
        <v/>
      </c>
      <c r="N1065" s="207">
        <f>IF(M1065&lt;&gt;"",0,IF(D1065&gt;14,Cover!$E$25,D1065/15*Cover!$E$25))</f>
        <v>0</v>
      </c>
      <c r="O1065" s="129"/>
      <c r="P1065" s="129"/>
    </row>
    <row r="1066" spans="1:16" s="130" customFormat="1" ht="12.75" x14ac:dyDescent="0.2">
      <c r="A1066" s="75">
        <v>1058</v>
      </c>
      <c r="B1066" s="234" t="str">
        <f>IF(ISBLANK('Schedule 2 - Pupil List'!A1064),"",('Schedule 2 - Pupil List'!A1064))</f>
        <v/>
      </c>
      <c r="C1066" s="234" t="str">
        <f>IF(ISBLANK('Schedule 2 - Pupil List'!B1064),"",('Schedule 2 - Pupil List'!B1064))</f>
        <v/>
      </c>
      <c r="D1066" s="61"/>
      <c r="E1066" s="135"/>
      <c r="F1066" s="136"/>
      <c r="G1066" s="136"/>
      <c r="H1066" s="136"/>
      <c r="I1066" s="136"/>
      <c r="J1066" s="136"/>
      <c r="K1066" s="136"/>
      <c r="L1066" s="137"/>
      <c r="M1066" s="222" t="str">
        <f t="shared" si="17"/>
        <v/>
      </c>
      <c r="N1066" s="207">
        <f>IF(M1066&lt;&gt;"",0,IF(D1066&gt;14,Cover!$E$25,D1066/15*Cover!$E$25))</f>
        <v>0</v>
      </c>
      <c r="O1066" s="129"/>
      <c r="P1066" s="129"/>
    </row>
    <row r="1067" spans="1:16" s="130" customFormat="1" ht="12.75" x14ac:dyDescent="0.2">
      <c r="A1067" s="75">
        <v>1059</v>
      </c>
      <c r="B1067" s="234" t="str">
        <f>IF(ISBLANK('Schedule 2 - Pupil List'!A1065),"",('Schedule 2 - Pupil List'!A1065))</f>
        <v/>
      </c>
      <c r="C1067" s="234" t="str">
        <f>IF(ISBLANK('Schedule 2 - Pupil List'!B1065),"",('Schedule 2 - Pupil List'!B1065))</f>
        <v/>
      </c>
      <c r="D1067" s="61"/>
      <c r="E1067" s="135"/>
      <c r="F1067" s="136"/>
      <c r="G1067" s="136"/>
      <c r="H1067" s="136"/>
      <c r="I1067" s="136"/>
      <c r="J1067" s="136"/>
      <c r="K1067" s="136"/>
      <c r="L1067" s="137"/>
      <c r="M1067" s="222" t="str">
        <f t="shared" si="17"/>
        <v/>
      </c>
      <c r="N1067" s="207">
        <f>IF(M1067&lt;&gt;"",0,IF(D1067&gt;14,Cover!$E$25,D1067/15*Cover!$E$25))</f>
        <v>0</v>
      </c>
      <c r="O1067" s="129"/>
      <c r="P1067" s="129"/>
    </row>
    <row r="1068" spans="1:16" s="130" customFormat="1" ht="12.75" x14ac:dyDescent="0.2">
      <c r="A1068" s="75">
        <v>1060</v>
      </c>
      <c r="B1068" s="234" t="str">
        <f>IF(ISBLANK('Schedule 2 - Pupil List'!A1066),"",('Schedule 2 - Pupil List'!A1066))</f>
        <v/>
      </c>
      <c r="C1068" s="234" t="str">
        <f>IF(ISBLANK('Schedule 2 - Pupil List'!B1066),"",('Schedule 2 - Pupil List'!B1066))</f>
        <v/>
      </c>
      <c r="D1068" s="61"/>
      <c r="E1068" s="135"/>
      <c r="F1068" s="136"/>
      <c r="G1068" s="136"/>
      <c r="H1068" s="136"/>
      <c r="I1068" s="136"/>
      <c r="J1068" s="136"/>
      <c r="K1068" s="136"/>
      <c r="L1068" s="137"/>
      <c r="M1068" s="222" t="str">
        <f t="shared" si="17"/>
        <v/>
      </c>
      <c r="N1068" s="207">
        <f>IF(M1068&lt;&gt;"",0,IF(D1068&gt;14,Cover!$E$25,D1068/15*Cover!$E$25))</f>
        <v>0</v>
      </c>
      <c r="O1068" s="129"/>
      <c r="P1068" s="129"/>
    </row>
    <row r="1069" spans="1:16" s="130" customFormat="1" ht="12.75" x14ac:dyDescent="0.2">
      <c r="A1069" s="75">
        <v>1061</v>
      </c>
      <c r="B1069" s="234" t="str">
        <f>IF(ISBLANK('Schedule 2 - Pupil List'!A1067),"",('Schedule 2 - Pupil List'!A1067))</f>
        <v/>
      </c>
      <c r="C1069" s="234" t="str">
        <f>IF(ISBLANK('Schedule 2 - Pupil List'!B1067),"",('Schedule 2 - Pupil List'!B1067))</f>
        <v/>
      </c>
      <c r="D1069" s="61"/>
      <c r="E1069" s="135"/>
      <c r="F1069" s="136"/>
      <c r="G1069" s="136"/>
      <c r="H1069" s="136"/>
      <c r="I1069" s="136"/>
      <c r="J1069" s="136"/>
      <c r="K1069" s="136"/>
      <c r="L1069" s="137"/>
      <c r="M1069" s="222" t="str">
        <f t="shared" si="17"/>
        <v/>
      </c>
      <c r="N1069" s="207">
        <f>IF(M1069&lt;&gt;"",0,IF(D1069&gt;14,Cover!$E$25,D1069/15*Cover!$E$25))</f>
        <v>0</v>
      </c>
      <c r="O1069" s="129"/>
      <c r="P1069" s="129"/>
    </row>
    <row r="1070" spans="1:16" s="130" customFormat="1" ht="12.75" x14ac:dyDescent="0.2">
      <c r="A1070" s="75">
        <v>1062</v>
      </c>
      <c r="B1070" s="234" t="str">
        <f>IF(ISBLANK('Schedule 2 - Pupil List'!A1068),"",('Schedule 2 - Pupil List'!A1068))</f>
        <v/>
      </c>
      <c r="C1070" s="234" t="str">
        <f>IF(ISBLANK('Schedule 2 - Pupil List'!B1068),"",('Schedule 2 - Pupil List'!B1068))</f>
        <v/>
      </c>
      <c r="D1070" s="61"/>
      <c r="E1070" s="135"/>
      <c r="F1070" s="136"/>
      <c r="G1070" s="136"/>
      <c r="H1070" s="136"/>
      <c r="I1070" s="136"/>
      <c r="J1070" s="136"/>
      <c r="K1070" s="136"/>
      <c r="L1070" s="137"/>
      <c r="M1070" s="222" t="str">
        <f t="shared" si="17"/>
        <v/>
      </c>
      <c r="N1070" s="207">
        <f>IF(M1070&lt;&gt;"",0,IF(D1070&gt;14,Cover!$E$25,D1070/15*Cover!$E$25))</f>
        <v>0</v>
      </c>
      <c r="O1070" s="129"/>
      <c r="P1070" s="129"/>
    </row>
    <row r="1071" spans="1:16" s="130" customFormat="1" ht="12.75" x14ac:dyDescent="0.2">
      <c r="A1071" s="75">
        <v>1063</v>
      </c>
      <c r="B1071" s="234" t="str">
        <f>IF(ISBLANK('Schedule 2 - Pupil List'!A1069),"",('Schedule 2 - Pupil List'!A1069))</f>
        <v/>
      </c>
      <c r="C1071" s="234" t="str">
        <f>IF(ISBLANK('Schedule 2 - Pupil List'!B1069),"",('Schedule 2 - Pupil List'!B1069))</f>
        <v/>
      </c>
      <c r="D1071" s="61"/>
      <c r="E1071" s="135"/>
      <c r="F1071" s="136"/>
      <c r="G1071" s="136"/>
      <c r="H1071" s="136"/>
      <c r="I1071" s="136"/>
      <c r="J1071" s="136"/>
      <c r="K1071" s="136"/>
      <c r="L1071" s="137"/>
      <c r="M1071" s="222" t="str">
        <f t="shared" si="17"/>
        <v/>
      </c>
      <c r="N1071" s="207">
        <f>IF(M1071&lt;&gt;"",0,IF(D1071&gt;14,Cover!$E$25,D1071/15*Cover!$E$25))</f>
        <v>0</v>
      </c>
      <c r="O1071" s="129"/>
      <c r="P1071" s="129"/>
    </row>
    <row r="1072" spans="1:16" s="130" customFormat="1" ht="12.75" x14ac:dyDescent="0.2">
      <c r="A1072" s="75">
        <v>1064</v>
      </c>
      <c r="B1072" s="234" t="str">
        <f>IF(ISBLANK('Schedule 2 - Pupil List'!A1070),"",('Schedule 2 - Pupil List'!A1070))</f>
        <v/>
      </c>
      <c r="C1072" s="234" t="str">
        <f>IF(ISBLANK('Schedule 2 - Pupil List'!B1070),"",('Schedule 2 - Pupil List'!B1070))</f>
        <v/>
      </c>
      <c r="D1072" s="61"/>
      <c r="E1072" s="135"/>
      <c r="F1072" s="136"/>
      <c r="G1072" s="136"/>
      <c r="H1072" s="136"/>
      <c r="I1072" s="136"/>
      <c r="J1072" s="136"/>
      <c r="K1072" s="136"/>
      <c r="L1072" s="137"/>
      <c r="M1072" s="222" t="str">
        <f t="shared" si="17"/>
        <v/>
      </c>
      <c r="N1072" s="207">
        <f>IF(M1072&lt;&gt;"",0,IF(D1072&gt;14,Cover!$E$25,D1072/15*Cover!$E$25))</f>
        <v>0</v>
      </c>
      <c r="O1072" s="129"/>
      <c r="P1072" s="129"/>
    </row>
    <row r="1073" spans="1:16" s="130" customFormat="1" ht="12.75" x14ac:dyDescent="0.2">
      <c r="A1073" s="75">
        <v>1065</v>
      </c>
      <c r="B1073" s="234" t="str">
        <f>IF(ISBLANK('Schedule 2 - Pupil List'!A1071),"",('Schedule 2 - Pupil List'!A1071))</f>
        <v/>
      </c>
      <c r="C1073" s="234" t="str">
        <f>IF(ISBLANK('Schedule 2 - Pupil List'!B1071),"",('Schedule 2 - Pupil List'!B1071))</f>
        <v/>
      </c>
      <c r="D1073" s="61"/>
      <c r="E1073" s="135"/>
      <c r="F1073" s="136"/>
      <c r="G1073" s="136"/>
      <c r="H1073" s="136"/>
      <c r="I1073" s="136"/>
      <c r="J1073" s="136"/>
      <c r="K1073" s="136"/>
      <c r="L1073" s="137"/>
      <c r="M1073" s="222" t="str">
        <f t="shared" si="17"/>
        <v/>
      </c>
      <c r="N1073" s="207">
        <f>IF(M1073&lt;&gt;"",0,IF(D1073&gt;14,Cover!$E$25,D1073/15*Cover!$E$25))</f>
        <v>0</v>
      </c>
      <c r="O1073" s="129"/>
      <c r="P1073" s="129"/>
    </row>
    <row r="1074" spans="1:16" s="130" customFormat="1" ht="12.75" x14ac:dyDescent="0.2">
      <c r="A1074" s="75">
        <v>1066</v>
      </c>
      <c r="B1074" s="234" t="str">
        <f>IF(ISBLANK('Schedule 2 - Pupil List'!A1072),"",('Schedule 2 - Pupil List'!A1072))</f>
        <v/>
      </c>
      <c r="C1074" s="234" t="str">
        <f>IF(ISBLANK('Schedule 2 - Pupil List'!B1072),"",('Schedule 2 - Pupil List'!B1072))</f>
        <v/>
      </c>
      <c r="D1074" s="61"/>
      <c r="E1074" s="135"/>
      <c r="F1074" s="136"/>
      <c r="G1074" s="136"/>
      <c r="H1074" s="136"/>
      <c r="I1074" s="136"/>
      <c r="J1074" s="136"/>
      <c r="K1074" s="136"/>
      <c r="L1074" s="137"/>
      <c r="M1074" s="222" t="str">
        <f t="shared" si="17"/>
        <v/>
      </c>
      <c r="N1074" s="207">
        <f>IF(M1074&lt;&gt;"",0,IF(D1074&gt;14,Cover!$E$25,D1074/15*Cover!$E$25))</f>
        <v>0</v>
      </c>
      <c r="O1074" s="129"/>
      <c r="P1074" s="129"/>
    </row>
    <row r="1075" spans="1:16" s="130" customFormat="1" ht="12.75" x14ac:dyDescent="0.2">
      <c r="A1075" s="75">
        <v>1067</v>
      </c>
      <c r="B1075" s="234" t="str">
        <f>IF(ISBLANK('Schedule 2 - Pupil List'!A1073),"",('Schedule 2 - Pupil List'!A1073))</f>
        <v/>
      </c>
      <c r="C1075" s="234" t="str">
        <f>IF(ISBLANK('Schedule 2 - Pupil List'!B1073),"",('Schedule 2 - Pupil List'!B1073))</f>
        <v/>
      </c>
      <c r="D1075" s="61"/>
      <c r="E1075" s="135"/>
      <c r="F1075" s="136"/>
      <c r="G1075" s="136"/>
      <c r="H1075" s="136"/>
      <c r="I1075" s="136"/>
      <c r="J1075" s="136"/>
      <c r="K1075" s="136"/>
      <c r="L1075" s="137"/>
      <c r="M1075" s="222" t="str">
        <f t="shared" si="17"/>
        <v/>
      </c>
      <c r="N1075" s="207">
        <f>IF(M1075&lt;&gt;"",0,IF(D1075&gt;14,Cover!$E$25,D1075/15*Cover!$E$25))</f>
        <v>0</v>
      </c>
      <c r="O1075" s="129"/>
      <c r="P1075" s="129"/>
    </row>
    <row r="1076" spans="1:16" s="130" customFormat="1" ht="12.75" x14ac:dyDescent="0.2">
      <c r="A1076" s="75">
        <v>1068</v>
      </c>
      <c r="B1076" s="234" t="str">
        <f>IF(ISBLANK('Schedule 2 - Pupil List'!A1074),"",('Schedule 2 - Pupil List'!A1074))</f>
        <v/>
      </c>
      <c r="C1076" s="234" t="str">
        <f>IF(ISBLANK('Schedule 2 - Pupil List'!B1074),"",('Schedule 2 - Pupil List'!B1074))</f>
        <v/>
      </c>
      <c r="D1076" s="61"/>
      <c r="E1076" s="135"/>
      <c r="F1076" s="136"/>
      <c r="G1076" s="136"/>
      <c r="H1076" s="136"/>
      <c r="I1076" s="136"/>
      <c r="J1076" s="136"/>
      <c r="K1076" s="136"/>
      <c r="L1076" s="137"/>
      <c r="M1076" s="222" t="str">
        <f t="shared" si="17"/>
        <v/>
      </c>
      <c r="N1076" s="207">
        <f>IF(M1076&lt;&gt;"",0,IF(D1076&gt;14,Cover!$E$25,D1076/15*Cover!$E$25))</f>
        <v>0</v>
      </c>
      <c r="O1076" s="129"/>
      <c r="P1076" s="129"/>
    </row>
    <row r="1077" spans="1:16" s="130" customFormat="1" ht="12.75" x14ac:dyDescent="0.2">
      <c r="A1077" s="75">
        <v>1069</v>
      </c>
      <c r="B1077" s="234" t="str">
        <f>IF(ISBLANK('Schedule 2 - Pupil List'!A1075),"",('Schedule 2 - Pupil List'!A1075))</f>
        <v/>
      </c>
      <c r="C1077" s="234" t="str">
        <f>IF(ISBLANK('Schedule 2 - Pupil List'!B1075),"",('Schedule 2 - Pupil List'!B1075))</f>
        <v/>
      </c>
      <c r="D1077" s="61"/>
      <c r="E1077" s="135"/>
      <c r="F1077" s="136"/>
      <c r="G1077" s="136"/>
      <c r="H1077" s="136"/>
      <c r="I1077" s="136"/>
      <c r="J1077" s="136"/>
      <c r="K1077" s="136"/>
      <c r="L1077" s="137"/>
      <c r="M1077" s="222" t="str">
        <f t="shared" si="17"/>
        <v/>
      </c>
      <c r="N1077" s="207">
        <f>IF(M1077&lt;&gt;"",0,IF(D1077&gt;14,Cover!$E$25,D1077/15*Cover!$E$25))</f>
        <v>0</v>
      </c>
      <c r="O1077" s="129"/>
      <c r="P1077" s="129"/>
    </row>
    <row r="1078" spans="1:16" s="130" customFormat="1" ht="12.75" x14ac:dyDescent="0.2">
      <c r="A1078" s="75">
        <v>1070</v>
      </c>
      <c r="B1078" s="234" t="str">
        <f>IF(ISBLANK('Schedule 2 - Pupil List'!A1076),"",('Schedule 2 - Pupil List'!A1076))</f>
        <v/>
      </c>
      <c r="C1078" s="234" t="str">
        <f>IF(ISBLANK('Schedule 2 - Pupil List'!B1076),"",('Schedule 2 - Pupil List'!B1076))</f>
        <v/>
      </c>
      <c r="D1078" s="61"/>
      <c r="E1078" s="135"/>
      <c r="F1078" s="136"/>
      <c r="G1078" s="136"/>
      <c r="H1078" s="136"/>
      <c r="I1078" s="136"/>
      <c r="J1078" s="136"/>
      <c r="K1078" s="136"/>
      <c r="L1078" s="137"/>
      <c r="M1078" s="222" t="str">
        <f t="shared" si="17"/>
        <v/>
      </c>
      <c r="N1078" s="207">
        <f>IF(M1078&lt;&gt;"",0,IF(D1078&gt;14,Cover!$E$25,D1078/15*Cover!$E$25))</f>
        <v>0</v>
      </c>
      <c r="O1078" s="129"/>
      <c r="P1078" s="129"/>
    </row>
    <row r="1079" spans="1:16" s="130" customFormat="1" ht="12.75" x14ac:dyDescent="0.2">
      <c r="A1079" s="75">
        <v>1071</v>
      </c>
      <c r="B1079" s="234" t="str">
        <f>IF(ISBLANK('Schedule 2 - Pupil List'!A1077),"",('Schedule 2 - Pupil List'!A1077))</f>
        <v/>
      </c>
      <c r="C1079" s="234" t="str">
        <f>IF(ISBLANK('Schedule 2 - Pupil List'!B1077),"",('Schedule 2 - Pupil List'!B1077))</f>
        <v/>
      </c>
      <c r="D1079" s="61"/>
      <c r="E1079" s="135"/>
      <c r="F1079" s="136"/>
      <c r="G1079" s="136"/>
      <c r="H1079" s="136"/>
      <c r="I1079" s="136"/>
      <c r="J1079" s="136"/>
      <c r="K1079" s="136"/>
      <c r="L1079" s="137"/>
      <c r="M1079" s="222" t="str">
        <f t="shared" si="17"/>
        <v/>
      </c>
      <c r="N1079" s="207">
        <f>IF(M1079&lt;&gt;"",0,IF(D1079&gt;14,Cover!$E$25,D1079/15*Cover!$E$25))</f>
        <v>0</v>
      </c>
      <c r="O1079" s="129"/>
      <c r="P1079" s="129"/>
    </row>
    <row r="1080" spans="1:16" s="130" customFormat="1" ht="12.75" x14ac:dyDescent="0.2">
      <c r="A1080" s="75">
        <v>1072</v>
      </c>
      <c r="B1080" s="234" t="str">
        <f>IF(ISBLANK('Schedule 2 - Pupil List'!A1078),"",('Schedule 2 - Pupil List'!A1078))</f>
        <v/>
      </c>
      <c r="C1080" s="234" t="str">
        <f>IF(ISBLANK('Schedule 2 - Pupil List'!B1078),"",('Schedule 2 - Pupil List'!B1078))</f>
        <v/>
      </c>
      <c r="D1080" s="61"/>
      <c r="E1080" s="135"/>
      <c r="F1080" s="136"/>
      <c r="G1080" s="136"/>
      <c r="H1080" s="136"/>
      <c r="I1080" s="136"/>
      <c r="J1080" s="136"/>
      <c r="K1080" s="136"/>
      <c r="L1080" s="137"/>
      <c r="M1080" s="222" t="str">
        <f t="shared" si="17"/>
        <v/>
      </c>
      <c r="N1080" s="207">
        <f>IF(M1080&lt;&gt;"",0,IF(D1080&gt;14,Cover!$E$25,D1080/15*Cover!$E$25))</f>
        <v>0</v>
      </c>
      <c r="O1080" s="129"/>
      <c r="P1080" s="129"/>
    </row>
    <row r="1081" spans="1:16" s="130" customFormat="1" ht="12.75" x14ac:dyDescent="0.2">
      <c r="A1081" s="75">
        <v>1073</v>
      </c>
      <c r="B1081" s="234" t="str">
        <f>IF(ISBLANK('Schedule 2 - Pupil List'!A1079),"",('Schedule 2 - Pupil List'!A1079))</f>
        <v/>
      </c>
      <c r="C1081" s="234" t="str">
        <f>IF(ISBLANK('Schedule 2 - Pupil List'!B1079),"",('Schedule 2 - Pupil List'!B1079))</f>
        <v/>
      </c>
      <c r="D1081" s="61"/>
      <c r="E1081" s="135"/>
      <c r="F1081" s="136"/>
      <c r="G1081" s="136"/>
      <c r="H1081" s="136"/>
      <c r="I1081" s="136"/>
      <c r="J1081" s="136"/>
      <c r="K1081" s="136"/>
      <c r="L1081" s="137"/>
      <c r="M1081" s="222" t="str">
        <f t="shared" si="17"/>
        <v/>
      </c>
      <c r="N1081" s="207">
        <f>IF(M1081&lt;&gt;"",0,IF(D1081&gt;14,Cover!$E$25,D1081/15*Cover!$E$25))</f>
        <v>0</v>
      </c>
      <c r="O1081" s="129"/>
      <c r="P1081" s="129"/>
    </row>
    <row r="1082" spans="1:16" s="130" customFormat="1" ht="12.75" x14ac:dyDescent="0.2">
      <c r="A1082" s="75">
        <v>1074</v>
      </c>
      <c r="B1082" s="234" t="str">
        <f>IF(ISBLANK('Schedule 2 - Pupil List'!A1080),"",('Schedule 2 - Pupil List'!A1080))</f>
        <v/>
      </c>
      <c r="C1082" s="234" t="str">
        <f>IF(ISBLANK('Schedule 2 - Pupil List'!B1080),"",('Schedule 2 - Pupil List'!B1080))</f>
        <v/>
      </c>
      <c r="D1082" s="61"/>
      <c r="E1082" s="135"/>
      <c r="F1082" s="136"/>
      <c r="G1082" s="136"/>
      <c r="H1082" s="136"/>
      <c r="I1082" s="136"/>
      <c r="J1082" s="136"/>
      <c r="K1082" s="136"/>
      <c r="L1082" s="137"/>
      <c r="M1082" s="222" t="str">
        <f t="shared" si="17"/>
        <v/>
      </c>
      <c r="N1082" s="207">
        <f>IF(M1082&lt;&gt;"",0,IF(D1082&gt;14,Cover!$E$25,D1082/15*Cover!$E$25))</f>
        <v>0</v>
      </c>
      <c r="O1082" s="129"/>
      <c r="P1082" s="129"/>
    </row>
    <row r="1083" spans="1:16" s="130" customFormat="1" ht="12.75" x14ac:dyDescent="0.2">
      <c r="A1083" s="75">
        <v>1075</v>
      </c>
      <c r="B1083" s="234" t="str">
        <f>IF(ISBLANK('Schedule 2 - Pupil List'!A1081),"",('Schedule 2 - Pupil List'!A1081))</f>
        <v/>
      </c>
      <c r="C1083" s="234" t="str">
        <f>IF(ISBLANK('Schedule 2 - Pupil List'!B1081),"",('Schedule 2 - Pupil List'!B1081))</f>
        <v/>
      </c>
      <c r="D1083" s="61"/>
      <c r="E1083" s="135"/>
      <c r="F1083" s="136"/>
      <c r="G1083" s="136"/>
      <c r="H1083" s="136"/>
      <c r="I1083" s="136"/>
      <c r="J1083" s="136"/>
      <c r="K1083" s="136"/>
      <c r="L1083" s="137"/>
      <c r="M1083" s="222" t="str">
        <f t="shared" si="17"/>
        <v/>
      </c>
      <c r="N1083" s="207">
        <f>IF(M1083&lt;&gt;"",0,IF(D1083&gt;14,Cover!$E$25,D1083/15*Cover!$E$25))</f>
        <v>0</v>
      </c>
      <c r="O1083" s="129"/>
      <c r="P1083" s="129"/>
    </row>
    <row r="1084" spans="1:16" s="130" customFormat="1" ht="12.75" x14ac:dyDescent="0.2">
      <c r="A1084" s="75">
        <v>1076</v>
      </c>
      <c r="B1084" s="234" t="str">
        <f>IF(ISBLANK('Schedule 2 - Pupil List'!A1082),"",('Schedule 2 - Pupil List'!A1082))</f>
        <v/>
      </c>
      <c r="C1084" s="234" t="str">
        <f>IF(ISBLANK('Schedule 2 - Pupil List'!B1082),"",('Schedule 2 - Pupil List'!B1082))</f>
        <v/>
      </c>
      <c r="D1084" s="61"/>
      <c r="E1084" s="135"/>
      <c r="F1084" s="136"/>
      <c r="G1084" s="136"/>
      <c r="H1084" s="136"/>
      <c r="I1084" s="136"/>
      <c r="J1084" s="136"/>
      <c r="K1084" s="136"/>
      <c r="L1084" s="137"/>
      <c r="M1084" s="222" t="str">
        <f t="shared" si="17"/>
        <v/>
      </c>
      <c r="N1084" s="207">
        <f>IF(M1084&lt;&gt;"",0,IF(D1084&gt;14,Cover!$E$25,D1084/15*Cover!$E$25))</f>
        <v>0</v>
      </c>
      <c r="O1084" s="129"/>
      <c r="P1084" s="129"/>
    </row>
    <row r="1085" spans="1:16" s="130" customFormat="1" ht="12.75" x14ac:dyDescent="0.2">
      <c r="A1085" s="75">
        <v>1077</v>
      </c>
      <c r="B1085" s="234" t="str">
        <f>IF(ISBLANK('Schedule 2 - Pupil List'!A1083),"",('Schedule 2 - Pupil List'!A1083))</f>
        <v/>
      </c>
      <c r="C1085" s="234" t="str">
        <f>IF(ISBLANK('Schedule 2 - Pupil List'!B1083),"",('Schedule 2 - Pupil List'!B1083))</f>
        <v/>
      </c>
      <c r="D1085" s="61"/>
      <c r="E1085" s="135"/>
      <c r="F1085" s="136"/>
      <c r="G1085" s="136"/>
      <c r="H1085" s="136"/>
      <c r="I1085" s="136"/>
      <c r="J1085" s="136"/>
      <c r="K1085" s="136"/>
      <c r="L1085" s="137"/>
      <c r="M1085" s="222" t="str">
        <f t="shared" si="17"/>
        <v/>
      </c>
      <c r="N1085" s="207">
        <f>IF(M1085&lt;&gt;"",0,IF(D1085&gt;14,Cover!$E$25,D1085/15*Cover!$E$25))</f>
        <v>0</v>
      </c>
      <c r="O1085" s="129"/>
      <c r="P1085" s="129"/>
    </row>
    <row r="1086" spans="1:16" s="130" customFormat="1" ht="12.75" x14ac:dyDescent="0.2">
      <c r="A1086" s="75">
        <v>1078</v>
      </c>
      <c r="B1086" s="234" t="str">
        <f>IF(ISBLANK('Schedule 2 - Pupil List'!A1084),"",('Schedule 2 - Pupil List'!A1084))</f>
        <v/>
      </c>
      <c r="C1086" s="234" t="str">
        <f>IF(ISBLANK('Schedule 2 - Pupil List'!B1084),"",('Schedule 2 - Pupil List'!B1084))</f>
        <v/>
      </c>
      <c r="D1086" s="61"/>
      <c r="E1086" s="135"/>
      <c r="F1086" s="136"/>
      <c r="G1086" s="136"/>
      <c r="H1086" s="136"/>
      <c r="I1086" s="136"/>
      <c r="J1086" s="136"/>
      <c r="K1086" s="136"/>
      <c r="L1086" s="137"/>
      <c r="M1086" s="222" t="str">
        <f t="shared" si="17"/>
        <v/>
      </c>
      <c r="N1086" s="207">
        <f>IF(M1086&lt;&gt;"",0,IF(D1086&gt;14,Cover!$E$25,D1086/15*Cover!$E$25))</f>
        <v>0</v>
      </c>
      <c r="O1086" s="129"/>
      <c r="P1086" s="129"/>
    </row>
    <row r="1087" spans="1:16" s="130" customFormat="1" ht="12.75" x14ac:dyDescent="0.2">
      <c r="A1087" s="75">
        <v>1079</v>
      </c>
      <c r="B1087" s="234" t="str">
        <f>IF(ISBLANK('Schedule 2 - Pupil List'!A1085),"",('Schedule 2 - Pupil List'!A1085))</f>
        <v/>
      </c>
      <c r="C1087" s="234" t="str">
        <f>IF(ISBLANK('Schedule 2 - Pupil List'!B1085),"",('Schedule 2 - Pupil List'!B1085))</f>
        <v/>
      </c>
      <c r="D1087" s="61"/>
      <c r="E1087" s="135"/>
      <c r="F1087" s="136"/>
      <c r="G1087" s="136"/>
      <c r="H1087" s="136"/>
      <c r="I1087" s="136"/>
      <c r="J1087" s="136"/>
      <c r="K1087" s="136"/>
      <c r="L1087" s="137"/>
      <c r="M1087" s="222" t="str">
        <f t="shared" si="17"/>
        <v/>
      </c>
      <c r="N1087" s="207">
        <f>IF(M1087&lt;&gt;"",0,IF(D1087&gt;14,Cover!$E$25,D1087/15*Cover!$E$25))</f>
        <v>0</v>
      </c>
      <c r="O1087" s="129"/>
      <c r="P1087" s="129"/>
    </row>
    <row r="1088" spans="1:16" s="130" customFormat="1" ht="12.75" x14ac:dyDescent="0.2">
      <c r="A1088" s="75">
        <v>1080</v>
      </c>
      <c r="B1088" s="234" t="str">
        <f>IF(ISBLANK('Schedule 2 - Pupil List'!A1086),"",('Schedule 2 - Pupil List'!A1086))</f>
        <v/>
      </c>
      <c r="C1088" s="234" t="str">
        <f>IF(ISBLANK('Schedule 2 - Pupil List'!B1086),"",('Schedule 2 - Pupil List'!B1086))</f>
        <v/>
      </c>
      <c r="D1088" s="61"/>
      <c r="E1088" s="135"/>
      <c r="F1088" s="136"/>
      <c r="G1088" s="136"/>
      <c r="H1088" s="136"/>
      <c r="I1088" s="136"/>
      <c r="J1088" s="136"/>
      <c r="K1088" s="136"/>
      <c r="L1088" s="137"/>
      <c r="M1088" s="222" t="str">
        <f t="shared" si="17"/>
        <v/>
      </c>
      <c r="N1088" s="207">
        <f>IF(M1088&lt;&gt;"",0,IF(D1088&gt;14,Cover!$E$25,D1088/15*Cover!$E$25))</f>
        <v>0</v>
      </c>
      <c r="O1088" s="129"/>
      <c r="P1088" s="129"/>
    </row>
    <row r="1089" spans="1:16" s="130" customFormat="1" ht="12.75" x14ac:dyDescent="0.2">
      <c r="A1089" s="75">
        <v>1081</v>
      </c>
      <c r="B1089" s="234" t="str">
        <f>IF(ISBLANK('Schedule 2 - Pupil List'!A1087),"",('Schedule 2 - Pupil List'!A1087))</f>
        <v/>
      </c>
      <c r="C1089" s="234" t="str">
        <f>IF(ISBLANK('Schedule 2 - Pupil List'!B1087),"",('Schedule 2 - Pupil List'!B1087))</f>
        <v/>
      </c>
      <c r="D1089" s="61"/>
      <c r="E1089" s="135"/>
      <c r="F1089" s="136"/>
      <c r="G1089" s="136"/>
      <c r="H1089" s="136"/>
      <c r="I1089" s="136"/>
      <c r="J1089" s="136"/>
      <c r="K1089" s="136"/>
      <c r="L1089" s="137"/>
      <c r="M1089" s="222" t="str">
        <f t="shared" ref="M1089:M1152" si="18">IF(COUNTIFS(B1089:L1089,"")=11, "", IF(B1089="", "No Name ", "")&amp;IF(D1089="", "No Days ", "")&amp;IF(COUNTIFS(E1089:L1089, "")=8, "No Courses", ""))</f>
        <v/>
      </c>
      <c r="N1089" s="207">
        <f>IF(M1089&lt;&gt;"",0,IF(D1089&gt;14,Cover!$E$25,D1089/15*Cover!$E$25))</f>
        <v>0</v>
      </c>
      <c r="O1089" s="129"/>
      <c r="P1089" s="129"/>
    </row>
    <row r="1090" spans="1:16" s="130" customFormat="1" ht="12.75" x14ac:dyDescent="0.2">
      <c r="A1090" s="75">
        <v>1082</v>
      </c>
      <c r="B1090" s="234" t="str">
        <f>IF(ISBLANK('Schedule 2 - Pupil List'!A1088),"",('Schedule 2 - Pupil List'!A1088))</f>
        <v/>
      </c>
      <c r="C1090" s="234" t="str">
        <f>IF(ISBLANK('Schedule 2 - Pupil List'!B1088),"",('Schedule 2 - Pupil List'!B1088))</f>
        <v/>
      </c>
      <c r="D1090" s="61"/>
      <c r="E1090" s="135"/>
      <c r="F1090" s="136"/>
      <c r="G1090" s="136"/>
      <c r="H1090" s="136"/>
      <c r="I1090" s="136"/>
      <c r="J1090" s="136"/>
      <c r="K1090" s="136"/>
      <c r="L1090" s="137"/>
      <c r="M1090" s="222" t="str">
        <f t="shared" si="18"/>
        <v/>
      </c>
      <c r="N1090" s="207">
        <f>IF(M1090&lt;&gt;"",0,IF(D1090&gt;14,Cover!$E$25,D1090/15*Cover!$E$25))</f>
        <v>0</v>
      </c>
      <c r="O1090" s="129"/>
      <c r="P1090" s="129"/>
    </row>
    <row r="1091" spans="1:16" s="130" customFormat="1" ht="12.75" x14ac:dyDescent="0.2">
      <c r="A1091" s="75">
        <v>1083</v>
      </c>
      <c r="B1091" s="234" t="str">
        <f>IF(ISBLANK('Schedule 2 - Pupil List'!A1089),"",('Schedule 2 - Pupil List'!A1089))</f>
        <v/>
      </c>
      <c r="C1091" s="234" t="str">
        <f>IF(ISBLANK('Schedule 2 - Pupil List'!B1089),"",('Schedule 2 - Pupil List'!B1089))</f>
        <v/>
      </c>
      <c r="D1091" s="61"/>
      <c r="E1091" s="135"/>
      <c r="F1091" s="136"/>
      <c r="G1091" s="136"/>
      <c r="H1091" s="136"/>
      <c r="I1091" s="136"/>
      <c r="J1091" s="136"/>
      <c r="K1091" s="136"/>
      <c r="L1091" s="137"/>
      <c r="M1091" s="222" t="str">
        <f t="shared" si="18"/>
        <v/>
      </c>
      <c r="N1091" s="207">
        <f>IF(M1091&lt;&gt;"",0,IF(D1091&gt;14,Cover!$E$25,D1091/15*Cover!$E$25))</f>
        <v>0</v>
      </c>
      <c r="O1091" s="129"/>
      <c r="P1091" s="129"/>
    </row>
    <row r="1092" spans="1:16" s="130" customFormat="1" ht="12.75" x14ac:dyDescent="0.2">
      <c r="A1092" s="75">
        <v>1084</v>
      </c>
      <c r="B1092" s="234" t="str">
        <f>IF(ISBLANK('Schedule 2 - Pupil List'!A1090),"",('Schedule 2 - Pupil List'!A1090))</f>
        <v/>
      </c>
      <c r="C1092" s="234" t="str">
        <f>IF(ISBLANK('Schedule 2 - Pupil List'!B1090),"",('Schedule 2 - Pupil List'!B1090))</f>
        <v/>
      </c>
      <c r="D1092" s="61"/>
      <c r="E1092" s="135"/>
      <c r="F1092" s="136"/>
      <c r="G1092" s="136"/>
      <c r="H1092" s="136"/>
      <c r="I1092" s="136"/>
      <c r="J1092" s="136"/>
      <c r="K1092" s="136"/>
      <c r="L1092" s="137"/>
      <c r="M1092" s="222" t="str">
        <f t="shared" si="18"/>
        <v/>
      </c>
      <c r="N1092" s="207">
        <f>IF(M1092&lt;&gt;"",0,IF(D1092&gt;14,Cover!$E$25,D1092/15*Cover!$E$25))</f>
        <v>0</v>
      </c>
      <c r="O1092" s="129"/>
      <c r="P1092" s="129"/>
    </row>
    <row r="1093" spans="1:16" s="130" customFormat="1" ht="12.75" x14ac:dyDescent="0.2">
      <c r="A1093" s="75">
        <v>1085</v>
      </c>
      <c r="B1093" s="234" t="str">
        <f>IF(ISBLANK('Schedule 2 - Pupil List'!A1091),"",('Schedule 2 - Pupil List'!A1091))</f>
        <v/>
      </c>
      <c r="C1093" s="234" t="str">
        <f>IF(ISBLANK('Schedule 2 - Pupil List'!B1091),"",('Schedule 2 - Pupil List'!B1091))</f>
        <v/>
      </c>
      <c r="D1093" s="61"/>
      <c r="E1093" s="135"/>
      <c r="F1093" s="136"/>
      <c r="G1093" s="136"/>
      <c r="H1093" s="136"/>
      <c r="I1093" s="136"/>
      <c r="J1093" s="136"/>
      <c r="K1093" s="136"/>
      <c r="L1093" s="137"/>
      <c r="M1093" s="222" t="str">
        <f t="shared" si="18"/>
        <v/>
      </c>
      <c r="N1093" s="207">
        <f>IF(M1093&lt;&gt;"",0,IF(D1093&gt;14,Cover!$E$25,D1093/15*Cover!$E$25))</f>
        <v>0</v>
      </c>
      <c r="O1093" s="129"/>
      <c r="P1093" s="129"/>
    </row>
    <row r="1094" spans="1:16" s="130" customFormat="1" ht="12.75" x14ac:dyDescent="0.2">
      <c r="A1094" s="75">
        <v>1086</v>
      </c>
      <c r="B1094" s="234" t="str">
        <f>IF(ISBLANK('Schedule 2 - Pupil List'!A1092),"",('Schedule 2 - Pupil List'!A1092))</f>
        <v/>
      </c>
      <c r="C1094" s="234" t="str">
        <f>IF(ISBLANK('Schedule 2 - Pupil List'!B1092),"",('Schedule 2 - Pupil List'!B1092))</f>
        <v/>
      </c>
      <c r="D1094" s="61"/>
      <c r="E1094" s="135"/>
      <c r="F1094" s="136"/>
      <c r="G1094" s="136"/>
      <c r="H1094" s="136"/>
      <c r="I1094" s="136"/>
      <c r="J1094" s="136"/>
      <c r="K1094" s="136"/>
      <c r="L1094" s="137"/>
      <c r="M1094" s="222" t="str">
        <f t="shared" si="18"/>
        <v/>
      </c>
      <c r="N1094" s="207">
        <f>IF(M1094&lt;&gt;"",0,IF(D1094&gt;14,Cover!$E$25,D1094/15*Cover!$E$25))</f>
        <v>0</v>
      </c>
      <c r="O1094" s="129"/>
      <c r="P1094" s="129"/>
    </row>
    <row r="1095" spans="1:16" s="130" customFormat="1" ht="12.75" x14ac:dyDescent="0.2">
      <c r="A1095" s="75">
        <v>1087</v>
      </c>
      <c r="B1095" s="234" t="str">
        <f>IF(ISBLANK('Schedule 2 - Pupil List'!A1093),"",('Schedule 2 - Pupil List'!A1093))</f>
        <v/>
      </c>
      <c r="C1095" s="234" t="str">
        <f>IF(ISBLANK('Schedule 2 - Pupil List'!B1093),"",('Schedule 2 - Pupil List'!B1093))</f>
        <v/>
      </c>
      <c r="D1095" s="61"/>
      <c r="E1095" s="135"/>
      <c r="F1095" s="136"/>
      <c r="G1095" s="136"/>
      <c r="H1095" s="136"/>
      <c r="I1095" s="136"/>
      <c r="J1095" s="136"/>
      <c r="K1095" s="136"/>
      <c r="L1095" s="137"/>
      <c r="M1095" s="222" t="str">
        <f t="shared" si="18"/>
        <v/>
      </c>
      <c r="N1095" s="207">
        <f>IF(M1095&lt;&gt;"",0,IF(D1095&gt;14,Cover!$E$25,D1095/15*Cover!$E$25))</f>
        <v>0</v>
      </c>
      <c r="O1095" s="129"/>
      <c r="P1095" s="129"/>
    </row>
    <row r="1096" spans="1:16" s="130" customFormat="1" ht="12.75" x14ac:dyDescent="0.2">
      <c r="A1096" s="75">
        <v>1088</v>
      </c>
      <c r="B1096" s="234" t="str">
        <f>IF(ISBLANK('Schedule 2 - Pupil List'!A1094),"",('Schedule 2 - Pupil List'!A1094))</f>
        <v/>
      </c>
      <c r="C1096" s="234" t="str">
        <f>IF(ISBLANK('Schedule 2 - Pupil List'!B1094),"",('Schedule 2 - Pupil List'!B1094))</f>
        <v/>
      </c>
      <c r="D1096" s="61"/>
      <c r="E1096" s="135"/>
      <c r="F1096" s="136"/>
      <c r="G1096" s="136"/>
      <c r="H1096" s="136"/>
      <c r="I1096" s="136"/>
      <c r="J1096" s="136"/>
      <c r="K1096" s="136"/>
      <c r="L1096" s="137"/>
      <c r="M1096" s="222" t="str">
        <f t="shared" si="18"/>
        <v/>
      </c>
      <c r="N1096" s="207">
        <f>IF(M1096&lt;&gt;"",0,IF(D1096&gt;14,Cover!$E$25,D1096/15*Cover!$E$25))</f>
        <v>0</v>
      </c>
      <c r="O1096" s="129"/>
      <c r="P1096" s="129"/>
    </row>
    <row r="1097" spans="1:16" s="130" customFormat="1" ht="12.75" x14ac:dyDescent="0.2">
      <c r="A1097" s="75">
        <v>1089</v>
      </c>
      <c r="B1097" s="234" t="str">
        <f>IF(ISBLANK('Schedule 2 - Pupil List'!A1095),"",('Schedule 2 - Pupil List'!A1095))</f>
        <v/>
      </c>
      <c r="C1097" s="234" t="str">
        <f>IF(ISBLANK('Schedule 2 - Pupil List'!B1095),"",('Schedule 2 - Pupil List'!B1095))</f>
        <v/>
      </c>
      <c r="D1097" s="61"/>
      <c r="E1097" s="135"/>
      <c r="F1097" s="136"/>
      <c r="G1097" s="136"/>
      <c r="H1097" s="136"/>
      <c r="I1097" s="136"/>
      <c r="J1097" s="136"/>
      <c r="K1097" s="136"/>
      <c r="L1097" s="137"/>
      <c r="M1097" s="222" t="str">
        <f t="shared" si="18"/>
        <v/>
      </c>
      <c r="N1097" s="207">
        <f>IF(M1097&lt;&gt;"",0,IF(D1097&gt;14,Cover!$E$25,D1097/15*Cover!$E$25))</f>
        <v>0</v>
      </c>
      <c r="O1097" s="129"/>
      <c r="P1097" s="129"/>
    </row>
    <row r="1098" spans="1:16" s="130" customFormat="1" ht="12.75" x14ac:dyDescent="0.2">
      <c r="A1098" s="75">
        <v>1090</v>
      </c>
      <c r="B1098" s="234" t="str">
        <f>IF(ISBLANK('Schedule 2 - Pupil List'!A1096),"",('Schedule 2 - Pupil List'!A1096))</f>
        <v/>
      </c>
      <c r="C1098" s="234" t="str">
        <f>IF(ISBLANK('Schedule 2 - Pupil List'!B1096),"",('Schedule 2 - Pupil List'!B1096))</f>
        <v/>
      </c>
      <c r="D1098" s="61"/>
      <c r="E1098" s="135"/>
      <c r="F1098" s="136"/>
      <c r="G1098" s="136"/>
      <c r="H1098" s="136"/>
      <c r="I1098" s="136"/>
      <c r="J1098" s="136"/>
      <c r="K1098" s="136"/>
      <c r="L1098" s="137"/>
      <c r="M1098" s="222" t="str">
        <f t="shared" si="18"/>
        <v/>
      </c>
      <c r="N1098" s="207">
        <f>IF(M1098&lt;&gt;"",0,IF(D1098&gt;14,Cover!$E$25,D1098/15*Cover!$E$25))</f>
        <v>0</v>
      </c>
      <c r="O1098" s="129"/>
      <c r="P1098" s="129"/>
    </row>
    <row r="1099" spans="1:16" s="130" customFormat="1" ht="12.75" x14ac:dyDescent="0.2">
      <c r="A1099" s="75">
        <v>1091</v>
      </c>
      <c r="B1099" s="234" t="str">
        <f>IF(ISBLANK('Schedule 2 - Pupil List'!A1097),"",('Schedule 2 - Pupil List'!A1097))</f>
        <v/>
      </c>
      <c r="C1099" s="234" t="str">
        <f>IF(ISBLANK('Schedule 2 - Pupil List'!B1097),"",('Schedule 2 - Pupil List'!B1097))</f>
        <v/>
      </c>
      <c r="D1099" s="61"/>
      <c r="E1099" s="135"/>
      <c r="F1099" s="136"/>
      <c r="G1099" s="136"/>
      <c r="H1099" s="136"/>
      <c r="I1099" s="136"/>
      <c r="J1099" s="136"/>
      <c r="K1099" s="136"/>
      <c r="L1099" s="137"/>
      <c r="M1099" s="222" t="str">
        <f t="shared" si="18"/>
        <v/>
      </c>
      <c r="N1099" s="207">
        <f>IF(M1099&lt;&gt;"",0,IF(D1099&gt;14,Cover!$E$25,D1099/15*Cover!$E$25))</f>
        <v>0</v>
      </c>
      <c r="O1099" s="129"/>
      <c r="P1099" s="129"/>
    </row>
    <row r="1100" spans="1:16" s="130" customFormat="1" ht="12.75" x14ac:dyDescent="0.2">
      <c r="A1100" s="75">
        <v>1092</v>
      </c>
      <c r="B1100" s="234" t="str">
        <f>IF(ISBLANK('Schedule 2 - Pupil List'!A1098),"",('Schedule 2 - Pupil List'!A1098))</f>
        <v/>
      </c>
      <c r="C1100" s="234" t="str">
        <f>IF(ISBLANK('Schedule 2 - Pupil List'!B1098),"",('Schedule 2 - Pupil List'!B1098))</f>
        <v/>
      </c>
      <c r="D1100" s="61"/>
      <c r="E1100" s="135"/>
      <c r="F1100" s="136"/>
      <c r="G1100" s="136"/>
      <c r="H1100" s="136"/>
      <c r="I1100" s="136"/>
      <c r="J1100" s="136"/>
      <c r="K1100" s="136"/>
      <c r="L1100" s="137"/>
      <c r="M1100" s="222" t="str">
        <f t="shared" si="18"/>
        <v/>
      </c>
      <c r="N1100" s="207">
        <f>IF(M1100&lt;&gt;"",0,IF(D1100&gt;14,Cover!$E$25,D1100/15*Cover!$E$25))</f>
        <v>0</v>
      </c>
      <c r="O1100" s="129"/>
      <c r="P1100" s="129"/>
    </row>
    <row r="1101" spans="1:16" s="130" customFormat="1" ht="12.75" x14ac:dyDescent="0.2">
      <c r="A1101" s="75">
        <v>1093</v>
      </c>
      <c r="B1101" s="234" t="str">
        <f>IF(ISBLANK('Schedule 2 - Pupil List'!A1099),"",('Schedule 2 - Pupil List'!A1099))</f>
        <v/>
      </c>
      <c r="C1101" s="234" t="str">
        <f>IF(ISBLANK('Schedule 2 - Pupil List'!B1099),"",('Schedule 2 - Pupil List'!B1099))</f>
        <v/>
      </c>
      <c r="D1101" s="61"/>
      <c r="E1101" s="135"/>
      <c r="F1101" s="136"/>
      <c r="G1101" s="136"/>
      <c r="H1101" s="136"/>
      <c r="I1101" s="136"/>
      <c r="J1101" s="136"/>
      <c r="K1101" s="136"/>
      <c r="L1101" s="137"/>
      <c r="M1101" s="222" t="str">
        <f t="shared" si="18"/>
        <v/>
      </c>
      <c r="N1101" s="207">
        <f>IF(M1101&lt;&gt;"",0,IF(D1101&gt;14,Cover!$E$25,D1101/15*Cover!$E$25))</f>
        <v>0</v>
      </c>
      <c r="O1101" s="129"/>
      <c r="P1101" s="129"/>
    </row>
    <row r="1102" spans="1:16" s="130" customFormat="1" ht="12.75" x14ac:dyDescent="0.2">
      <c r="A1102" s="75">
        <v>1094</v>
      </c>
      <c r="B1102" s="234" t="str">
        <f>IF(ISBLANK('Schedule 2 - Pupil List'!A1100),"",('Schedule 2 - Pupil List'!A1100))</f>
        <v/>
      </c>
      <c r="C1102" s="234" t="str">
        <f>IF(ISBLANK('Schedule 2 - Pupil List'!B1100),"",('Schedule 2 - Pupil List'!B1100))</f>
        <v/>
      </c>
      <c r="D1102" s="61"/>
      <c r="E1102" s="135"/>
      <c r="F1102" s="136"/>
      <c r="G1102" s="136"/>
      <c r="H1102" s="136"/>
      <c r="I1102" s="136"/>
      <c r="J1102" s="136"/>
      <c r="K1102" s="136"/>
      <c r="L1102" s="137"/>
      <c r="M1102" s="222" t="str">
        <f t="shared" si="18"/>
        <v/>
      </c>
      <c r="N1102" s="207">
        <f>IF(M1102&lt;&gt;"",0,IF(D1102&gt;14,Cover!$E$25,D1102/15*Cover!$E$25))</f>
        <v>0</v>
      </c>
      <c r="O1102" s="129"/>
      <c r="P1102" s="129"/>
    </row>
    <row r="1103" spans="1:16" s="130" customFormat="1" ht="12.75" x14ac:dyDescent="0.2">
      <c r="A1103" s="75">
        <v>1095</v>
      </c>
      <c r="B1103" s="234" t="str">
        <f>IF(ISBLANK('Schedule 2 - Pupil List'!A1101),"",('Schedule 2 - Pupil List'!A1101))</f>
        <v/>
      </c>
      <c r="C1103" s="234" t="str">
        <f>IF(ISBLANK('Schedule 2 - Pupil List'!B1101),"",('Schedule 2 - Pupil List'!B1101))</f>
        <v/>
      </c>
      <c r="D1103" s="61"/>
      <c r="E1103" s="135"/>
      <c r="F1103" s="136"/>
      <c r="G1103" s="136"/>
      <c r="H1103" s="136"/>
      <c r="I1103" s="136"/>
      <c r="J1103" s="136"/>
      <c r="K1103" s="136"/>
      <c r="L1103" s="137"/>
      <c r="M1103" s="222" t="str">
        <f t="shared" si="18"/>
        <v/>
      </c>
      <c r="N1103" s="207">
        <f>IF(M1103&lt;&gt;"",0,IF(D1103&gt;14,Cover!$E$25,D1103/15*Cover!$E$25))</f>
        <v>0</v>
      </c>
      <c r="O1103" s="129"/>
      <c r="P1103" s="129"/>
    </row>
    <row r="1104" spans="1:16" s="130" customFormat="1" ht="12.75" x14ac:dyDescent="0.2">
      <c r="A1104" s="75">
        <v>1096</v>
      </c>
      <c r="B1104" s="234" t="str">
        <f>IF(ISBLANK('Schedule 2 - Pupil List'!A1102),"",('Schedule 2 - Pupil List'!A1102))</f>
        <v/>
      </c>
      <c r="C1104" s="234" t="str">
        <f>IF(ISBLANK('Schedule 2 - Pupil List'!B1102),"",('Schedule 2 - Pupil List'!B1102))</f>
        <v/>
      </c>
      <c r="D1104" s="61"/>
      <c r="E1104" s="135"/>
      <c r="F1104" s="136"/>
      <c r="G1104" s="136"/>
      <c r="H1104" s="136"/>
      <c r="I1104" s="136"/>
      <c r="J1104" s="136"/>
      <c r="K1104" s="136"/>
      <c r="L1104" s="137"/>
      <c r="M1104" s="222" t="str">
        <f t="shared" si="18"/>
        <v/>
      </c>
      <c r="N1104" s="207">
        <f>IF(M1104&lt;&gt;"",0,IF(D1104&gt;14,Cover!$E$25,D1104/15*Cover!$E$25))</f>
        <v>0</v>
      </c>
      <c r="O1104" s="129"/>
      <c r="P1104" s="129"/>
    </row>
    <row r="1105" spans="1:16" s="130" customFormat="1" ht="12.75" x14ac:dyDescent="0.2">
      <c r="A1105" s="75">
        <v>1097</v>
      </c>
      <c r="B1105" s="234" t="str">
        <f>IF(ISBLANK('Schedule 2 - Pupil List'!A1103),"",('Schedule 2 - Pupil List'!A1103))</f>
        <v/>
      </c>
      <c r="C1105" s="234" t="str">
        <f>IF(ISBLANK('Schedule 2 - Pupil List'!B1103),"",('Schedule 2 - Pupil List'!B1103))</f>
        <v/>
      </c>
      <c r="D1105" s="61"/>
      <c r="E1105" s="135"/>
      <c r="F1105" s="136"/>
      <c r="G1105" s="136"/>
      <c r="H1105" s="136"/>
      <c r="I1105" s="136"/>
      <c r="J1105" s="136"/>
      <c r="K1105" s="136"/>
      <c r="L1105" s="137"/>
      <c r="M1105" s="222" t="str">
        <f t="shared" si="18"/>
        <v/>
      </c>
      <c r="N1105" s="207">
        <f>IF(M1105&lt;&gt;"",0,IF(D1105&gt;14,Cover!$E$25,D1105/15*Cover!$E$25))</f>
        <v>0</v>
      </c>
      <c r="O1105" s="129"/>
      <c r="P1105" s="129"/>
    </row>
    <row r="1106" spans="1:16" s="130" customFormat="1" ht="12.75" x14ac:dyDescent="0.2">
      <c r="A1106" s="75">
        <v>1098</v>
      </c>
      <c r="B1106" s="234" t="str">
        <f>IF(ISBLANK('Schedule 2 - Pupil List'!A1104),"",('Schedule 2 - Pupil List'!A1104))</f>
        <v/>
      </c>
      <c r="C1106" s="234" t="str">
        <f>IF(ISBLANK('Schedule 2 - Pupil List'!B1104),"",('Schedule 2 - Pupil List'!B1104))</f>
        <v/>
      </c>
      <c r="D1106" s="61"/>
      <c r="E1106" s="135"/>
      <c r="F1106" s="136"/>
      <c r="G1106" s="136"/>
      <c r="H1106" s="136"/>
      <c r="I1106" s="136"/>
      <c r="J1106" s="136"/>
      <c r="K1106" s="136"/>
      <c r="L1106" s="137"/>
      <c r="M1106" s="222" t="str">
        <f t="shared" si="18"/>
        <v/>
      </c>
      <c r="N1106" s="207">
        <f>IF(M1106&lt;&gt;"",0,IF(D1106&gt;14,Cover!$E$25,D1106/15*Cover!$E$25))</f>
        <v>0</v>
      </c>
      <c r="O1106" s="129"/>
      <c r="P1106" s="129"/>
    </row>
    <row r="1107" spans="1:16" s="130" customFormat="1" ht="12.75" x14ac:dyDescent="0.2">
      <c r="A1107" s="75">
        <v>1099</v>
      </c>
      <c r="B1107" s="234" t="str">
        <f>IF(ISBLANK('Schedule 2 - Pupil List'!A1105),"",('Schedule 2 - Pupil List'!A1105))</f>
        <v/>
      </c>
      <c r="C1107" s="234" t="str">
        <f>IF(ISBLANK('Schedule 2 - Pupil List'!B1105),"",('Schedule 2 - Pupil List'!B1105))</f>
        <v/>
      </c>
      <c r="D1107" s="61"/>
      <c r="E1107" s="135"/>
      <c r="F1107" s="136"/>
      <c r="G1107" s="136"/>
      <c r="H1107" s="136"/>
      <c r="I1107" s="136"/>
      <c r="J1107" s="136"/>
      <c r="K1107" s="136"/>
      <c r="L1107" s="137"/>
      <c r="M1107" s="222" t="str">
        <f t="shared" si="18"/>
        <v/>
      </c>
      <c r="N1107" s="207">
        <f>IF(M1107&lt;&gt;"",0,IF(D1107&gt;14,Cover!$E$25,D1107/15*Cover!$E$25))</f>
        <v>0</v>
      </c>
      <c r="O1107" s="129"/>
      <c r="P1107" s="129"/>
    </row>
    <row r="1108" spans="1:16" s="130" customFormat="1" ht="12.75" x14ac:dyDescent="0.2">
      <c r="A1108" s="75">
        <v>1100</v>
      </c>
      <c r="B1108" s="234" t="str">
        <f>IF(ISBLANK('Schedule 2 - Pupil List'!A1106),"",('Schedule 2 - Pupil List'!A1106))</f>
        <v/>
      </c>
      <c r="C1108" s="234" t="str">
        <f>IF(ISBLANK('Schedule 2 - Pupil List'!B1106),"",('Schedule 2 - Pupil List'!B1106))</f>
        <v/>
      </c>
      <c r="D1108" s="61"/>
      <c r="E1108" s="135"/>
      <c r="F1108" s="136"/>
      <c r="G1108" s="136"/>
      <c r="H1108" s="136"/>
      <c r="I1108" s="136"/>
      <c r="J1108" s="136"/>
      <c r="K1108" s="136"/>
      <c r="L1108" s="137"/>
      <c r="M1108" s="222" t="str">
        <f t="shared" si="18"/>
        <v/>
      </c>
      <c r="N1108" s="207">
        <f>IF(M1108&lt;&gt;"",0,IF(D1108&gt;14,Cover!$E$25,D1108/15*Cover!$E$25))</f>
        <v>0</v>
      </c>
      <c r="O1108" s="129"/>
      <c r="P1108" s="129"/>
    </row>
    <row r="1109" spans="1:16" s="130" customFormat="1" ht="13.5" thickBot="1" x14ac:dyDescent="0.25">
      <c r="A1109" s="75">
        <v>1101</v>
      </c>
      <c r="B1109" s="234" t="str">
        <f>IF(ISBLANK('Schedule 2 - Pupil List'!A1107),"",('Schedule 2 - Pupil List'!A1107))</f>
        <v/>
      </c>
      <c r="C1109" s="234" t="str">
        <f>IF(ISBLANK('Schedule 2 - Pupil List'!B1107),"",('Schedule 2 - Pupil List'!B1107))</f>
        <v/>
      </c>
      <c r="D1109" s="68"/>
      <c r="E1109" s="138"/>
      <c r="F1109" s="139"/>
      <c r="G1109" s="139"/>
      <c r="H1109" s="139"/>
      <c r="I1109" s="139"/>
      <c r="J1109" s="139"/>
      <c r="K1109" s="139"/>
      <c r="L1109" s="140"/>
      <c r="M1109" s="222" t="str">
        <f t="shared" si="18"/>
        <v/>
      </c>
      <c r="N1109" s="207">
        <f>IF(M1109&lt;&gt;"",0,IF(D1109&gt;14,Cover!$E$25,D1109/15*Cover!$E$25))</f>
        <v>0</v>
      </c>
      <c r="O1109" s="129"/>
      <c r="P1109" s="129"/>
    </row>
    <row r="1110" spans="1:16" s="130" customFormat="1" ht="13.5" thickTop="1" x14ac:dyDescent="0.2">
      <c r="A1110" s="75">
        <v>1102</v>
      </c>
      <c r="B1110" s="234" t="str">
        <f>IF(ISBLANK('Schedule 2 - Pupil List'!A1108),"",('Schedule 2 - Pupil List'!A1108))</f>
        <v/>
      </c>
      <c r="C1110" s="234" t="str">
        <f>IF(ISBLANK('Schedule 2 - Pupil List'!B1108),"",('Schedule 2 - Pupil List'!B1108))</f>
        <v/>
      </c>
      <c r="D1110" s="61"/>
      <c r="E1110" s="135"/>
      <c r="F1110" s="136"/>
      <c r="G1110" s="136"/>
      <c r="H1110" s="136"/>
      <c r="I1110" s="136"/>
      <c r="J1110" s="136"/>
      <c r="K1110" s="136"/>
      <c r="L1110" s="137"/>
      <c r="M1110" s="222" t="str">
        <f t="shared" si="18"/>
        <v/>
      </c>
      <c r="N1110" s="207">
        <f>IF(M1110&lt;&gt;"",0,IF(D1110&gt;14,Cover!$E$25,D1110/15*Cover!$E$25))</f>
        <v>0</v>
      </c>
      <c r="O1110" s="129"/>
      <c r="P1110" s="129"/>
    </row>
    <row r="1111" spans="1:16" s="130" customFormat="1" ht="12.75" x14ac:dyDescent="0.2">
      <c r="A1111" s="75">
        <v>1103</v>
      </c>
      <c r="B1111" s="234" t="str">
        <f>IF(ISBLANK('Schedule 2 - Pupil List'!A1109),"",('Schedule 2 - Pupil List'!A1109))</f>
        <v/>
      </c>
      <c r="C1111" s="234" t="str">
        <f>IF(ISBLANK('Schedule 2 - Pupil List'!B1109),"",('Schedule 2 - Pupil List'!B1109))</f>
        <v/>
      </c>
      <c r="D1111" s="61"/>
      <c r="E1111" s="135"/>
      <c r="F1111" s="136"/>
      <c r="G1111" s="136"/>
      <c r="H1111" s="136"/>
      <c r="I1111" s="136"/>
      <c r="J1111" s="136"/>
      <c r="K1111" s="136"/>
      <c r="L1111" s="137"/>
      <c r="M1111" s="222" t="str">
        <f t="shared" si="18"/>
        <v/>
      </c>
      <c r="N1111" s="207">
        <f>IF(M1111&lt;&gt;"",0,IF(D1111&gt;14,Cover!$E$25,D1111/15*Cover!$E$25))</f>
        <v>0</v>
      </c>
      <c r="O1111" s="129"/>
      <c r="P1111" s="129"/>
    </row>
    <row r="1112" spans="1:16" s="130" customFormat="1" ht="12.75" x14ac:dyDescent="0.2">
      <c r="A1112" s="75">
        <v>1104</v>
      </c>
      <c r="B1112" s="234" t="str">
        <f>IF(ISBLANK('Schedule 2 - Pupil List'!A1110),"",('Schedule 2 - Pupil List'!A1110))</f>
        <v/>
      </c>
      <c r="C1112" s="234" t="str">
        <f>IF(ISBLANK('Schedule 2 - Pupil List'!B1110),"",('Schedule 2 - Pupil List'!B1110))</f>
        <v/>
      </c>
      <c r="D1112" s="61"/>
      <c r="E1112" s="135"/>
      <c r="F1112" s="136"/>
      <c r="G1112" s="136"/>
      <c r="H1112" s="136"/>
      <c r="I1112" s="136"/>
      <c r="J1112" s="136"/>
      <c r="K1112" s="136"/>
      <c r="L1112" s="137"/>
      <c r="M1112" s="222" t="str">
        <f t="shared" si="18"/>
        <v/>
      </c>
      <c r="N1112" s="207">
        <f>IF(M1112&lt;&gt;"",0,IF(D1112&gt;14,Cover!$E$25,D1112/15*Cover!$E$25))</f>
        <v>0</v>
      </c>
      <c r="O1112" s="129"/>
      <c r="P1112" s="129"/>
    </row>
    <row r="1113" spans="1:16" s="130" customFormat="1" ht="12.75" x14ac:dyDescent="0.2">
      <c r="A1113" s="75">
        <v>1105</v>
      </c>
      <c r="B1113" s="234" t="str">
        <f>IF(ISBLANK('Schedule 2 - Pupil List'!A1111),"",('Schedule 2 - Pupil List'!A1111))</f>
        <v/>
      </c>
      <c r="C1113" s="234" t="str">
        <f>IF(ISBLANK('Schedule 2 - Pupil List'!B1111),"",('Schedule 2 - Pupil List'!B1111))</f>
        <v/>
      </c>
      <c r="D1113" s="61"/>
      <c r="E1113" s="135"/>
      <c r="F1113" s="136"/>
      <c r="G1113" s="136"/>
      <c r="H1113" s="136"/>
      <c r="I1113" s="136"/>
      <c r="J1113" s="136"/>
      <c r="K1113" s="136"/>
      <c r="L1113" s="137"/>
      <c r="M1113" s="222" t="str">
        <f t="shared" si="18"/>
        <v/>
      </c>
      <c r="N1113" s="207">
        <f>IF(M1113&lt;&gt;"",0,IF(D1113&gt;14,Cover!$E$25,D1113/15*Cover!$E$25))</f>
        <v>0</v>
      </c>
      <c r="O1113" s="129"/>
      <c r="P1113" s="129"/>
    </row>
    <row r="1114" spans="1:16" s="130" customFormat="1" ht="12.75" x14ac:dyDescent="0.2">
      <c r="A1114" s="75">
        <v>1106</v>
      </c>
      <c r="B1114" s="234" t="str">
        <f>IF(ISBLANK('Schedule 2 - Pupil List'!A1112),"",('Schedule 2 - Pupil List'!A1112))</f>
        <v/>
      </c>
      <c r="C1114" s="234" t="str">
        <f>IF(ISBLANK('Schedule 2 - Pupil List'!B1112),"",('Schedule 2 - Pupil List'!B1112))</f>
        <v/>
      </c>
      <c r="D1114" s="61"/>
      <c r="E1114" s="135"/>
      <c r="F1114" s="136"/>
      <c r="G1114" s="136"/>
      <c r="H1114" s="136"/>
      <c r="I1114" s="136"/>
      <c r="J1114" s="136"/>
      <c r="K1114" s="136"/>
      <c r="L1114" s="137"/>
      <c r="M1114" s="222" t="str">
        <f t="shared" si="18"/>
        <v/>
      </c>
      <c r="N1114" s="207">
        <f>IF(M1114&lt;&gt;"",0,IF(D1114&gt;14,Cover!$E$25,D1114/15*Cover!$E$25))</f>
        <v>0</v>
      </c>
      <c r="O1114" s="129"/>
      <c r="P1114" s="129"/>
    </row>
    <row r="1115" spans="1:16" s="130" customFormat="1" ht="12.75" x14ac:dyDescent="0.2">
      <c r="A1115" s="75">
        <v>1107</v>
      </c>
      <c r="B1115" s="234" t="str">
        <f>IF(ISBLANK('Schedule 2 - Pupil List'!A1113),"",('Schedule 2 - Pupil List'!A1113))</f>
        <v/>
      </c>
      <c r="C1115" s="234" t="str">
        <f>IF(ISBLANK('Schedule 2 - Pupil List'!B1113),"",('Schedule 2 - Pupil List'!B1113))</f>
        <v/>
      </c>
      <c r="D1115" s="61"/>
      <c r="E1115" s="135"/>
      <c r="F1115" s="136"/>
      <c r="G1115" s="136"/>
      <c r="H1115" s="136"/>
      <c r="I1115" s="136"/>
      <c r="J1115" s="136"/>
      <c r="K1115" s="136"/>
      <c r="L1115" s="137"/>
      <c r="M1115" s="222" t="str">
        <f t="shared" si="18"/>
        <v/>
      </c>
      <c r="N1115" s="207">
        <f>IF(M1115&lt;&gt;"",0,IF(D1115&gt;14,Cover!$E$25,D1115/15*Cover!$E$25))</f>
        <v>0</v>
      </c>
      <c r="O1115" s="129"/>
      <c r="P1115" s="129"/>
    </row>
    <row r="1116" spans="1:16" s="130" customFormat="1" ht="12.75" x14ac:dyDescent="0.2">
      <c r="A1116" s="75">
        <v>1108</v>
      </c>
      <c r="B1116" s="234" t="str">
        <f>IF(ISBLANK('Schedule 2 - Pupil List'!A1114),"",('Schedule 2 - Pupil List'!A1114))</f>
        <v/>
      </c>
      <c r="C1116" s="234" t="str">
        <f>IF(ISBLANK('Schedule 2 - Pupil List'!B1114),"",('Schedule 2 - Pupil List'!B1114))</f>
        <v/>
      </c>
      <c r="D1116" s="61"/>
      <c r="E1116" s="135"/>
      <c r="F1116" s="136"/>
      <c r="G1116" s="136"/>
      <c r="H1116" s="136"/>
      <c r="I1116" s="136"/>
      <c r="J1116" s="136"/>
      <c r="K1116" s="136"/>
      <c r="L1116" s="137"/>
      <c r="M1116" s="222" t="str">
        <f t="shared" si="18"/>
        <v/>
      </c>
      <c r="N1116" s="207">
        <f>IF(M1116&lt;&gt;"",0,IF(D1116&gt;14,Cover!$E$25,D1116/15*Cover!$E$25))</f>
        <v>0</v>
      </c>
      <c r="O1116" s="129"/>
      <c r="P1116" s="129"/>
    </row>
    <row r="1117" spans="1:16" s="130" customFormat="1" ht="12.75" x14ac:dyDescent="0.2">
      <c r="A1117" s="75">
        <v>1109</v>
      </c>
      <c r="B1117" s="234" t="str">
        <f>IF(ISBLANK('Schedule 2 - Pupil List'!A1115),"",('Schedule 2 - Pupil List'!A1115))</f>
        <v/>
      </c>
      <c r="C1117" s="234" t="str">
        <f>IF(ISBLANK('Schedule 2 - Pupil List'!B1115),"",('Schedule 2 - Pupil List'!B1115))</f>
        <v/>
      </c>
      <c r="D1117" s="61"/>
      <c r="E1117" s="135"/>
      <c r="F1117" s="136"/>
      <c r="G1117" s="136"/>
      <c r="H1117" s="136"/>
      <c r="I1117" s="136"/>
      <c r="J1117" s="136"/>
      <c r="K1117" s="136"/>
      <c r="L1117" s="137"/>
      <c r="M1117" s="222" t="str">
        <f t="shared" si="18"/>
        <v/>
      </c>
      <c r="N1117" s="207">
        <f>IF(M1117&lt;&gt;"",0,IF(D1117&gt;14,Cover!$E$25,D1117/15*Cover!$E$25))</f>
        <v>0</v>
      </c>
      <c r="O1117" s="129"/>
      <c r="P1117" s="129"/>
    </row>
    <row r="1118" spans="1:16" s="130" customFormat="1" ht="12.75" x14ac:dyDescent="0.2">
      <c r="A1118" s="75">
        <v>1110</v>
      </c>
      <c r="B1118" s="234" t="str">
        <f>IF(ISBLANK('Schedule 2 - Pupil List'!A1116),"",('Schedule 2 - Pupil List'!A1116))</f>
        <v/>
      </c>
      <c r="C1118" s="234" t="str">
        <f>IF(ISBLANK('Schedule 2 - Pupil List'!B1116),"",('Schedule 2 - Pupil List'!B1116))</f>
        <v/>
      </c>
      <c r="D1118" s="61"/>
      <c r="E1118" s="135"/>
      <c r="F1118" s="136"/>
      <c r="G1118" s="136"/>
      <c r="H1118" s="136"/>
      <c r="I1118" s="136"/>
      <c r="J1118" s="136"/>
      <c r="K1118" s="136"/>
      <c r="L1118" s="137"/>
      <c r="M1118" s="222" t="str">
        <f t="shared" si="18"/>
        <v/>
      </c>
      <c r="N1118" s="207">
        <f>IF(M1118&lt;&gt;"",0,IF(D1118&gt;14,Cover!$E$25,D1118/15*Cover!$E$25))</f>
        <v>0</v>
      </c>
      <c r="O1118" s="129"/>
      <c r="P1118" s="129"/>
    </row>
    <row r="1119" spans="1:16" s="130" customFormat="1" ht="12.75" x14ac:dyDescent="0.2">
      <c r="A1119" s="75">
        <v>1111</v>
      </c>
      <c r="B1119" s="234" t="str">
        <f>IF(ISBLANK('Schedule 2 - Pupil List'!A1117),"",('Schedule 2 - Pupil List'!A1117))</f>
        <v/>
      </c>
      <c r="C1119" s="234" t="str">
        <f>IF(ISBLANK('Schedule 2 - Pupil List'!B1117),"",('Schedule 2 - Pupil List'!B1117))</f>
        <v/>
      </c>
      <c r="D1119" s="61"/>
      <c r="E1119" s="135"/>
      <c r="F1119" s="136"/>
      <c r="G1119" s="136"/>
      <c r="H1119" s="136"/>
      <c r="I1119" s="136"/>
      <c r="J1119" s="136"/>
      <c r="K1119" s="136"/>
      <c r="L1119" s="137"/>
      <c r="M1119" s="222" t="str">
        <f t="shared" si="18"/>
        <v/>
      </c>
      <c r="N1119" s="207">
        <f>IF(M1119&lt;&gt;"",0,IF(D1119&gt;14,Cover!$E$25,D1119/15*Cover!$E$25))</f>
        <v>0</v>
      </c>
      <c r="O1119" s="129"/>
      <c r="P1119" s="129"/>
    </row>
    <row r="1120" spans="1:16" s="130" customFormat="1" ht="12.75" x14ac:dyDescent="0.2">
      <c r="A1120" s="75">
        <v>1112</v>
      </c>
      <c r="B1120" s="234" t="str">
        <f>IF(ISBLANK('Schedule 2 - Pupil List'!A1118),"",('Schedule 2 - Pupil List'!A1118))</f>
        <v/>
      </c>
      <c r="C1120" s="234" t="str">
        <f>IF(ISBLANK('Schedule 2 - Pupil List'!B1118),"",('Schedule 2 - Pupil List'!B1118))</f>
        <v/>
      </c>
      <c r="D1120" s="61"/>
      <c r="E1120" s="135"/>
      <c r="F1120" s="136"/>
      <c r="G1120" s="136"/>
      <c r="H1120" s="136"/>
      <c r="I1120" s="136"/>
      <c r="J1120" s="136"/>
      <c r="K1120" s="136"/>
      <c r="L1120" s="137"/>
      <c r="M1120" s="222" t="str">
        <f t="shared" si="18"/>
        <v/>
      </c>
      <c r="N1120" s="207">
        <f>IF(M1120&lt;&gt;"",0,IF(D1120&gt;14,Cover!$E$25,D1120/15*Cover!$E$25))</f>
        <v>0</v>
      </c>
      <c r="O1120" s="129"/>
      <c r="P1120" s="129"/>
    </row>
    <row r="1121" spans="1:16" s="130" customFormat="1" ht="12.75" x14ac:dyDescent="0.2">
      <c r="A1121" s="75">
        <v>1113</v>
      </c>
      <c r="B1121" s="234" t="str">
        <f>IF(ISBLANK('Schedule 2 - Pupil List'!A1119),"",('Schedule 2 - Pupil List'!A1119))</f>
        <v/>
      </c>
      <c r="C1121" s="234" t="str">
        <f>IF(ISBLANK('Schedule 2 - Pupil List'!B1119),"",('Schedule 2 - Pupil List'!B1119))</f>
        <v/>
      </c>
      <c r="D1121" s="61"/>
      <c r="E1121" s="135"/>
      <c r="F1121" s="136"/>
      <c r="G1121" s="136"/>
      <c r="H1121" s="136"/>
      <c r="I1121" s="136"/>
      <c r="J1121" s="136"/>
      <c r="K1121" s="136"/>
      <c r="L1121" s="137"/>
      <c r="M1121" s="222" t="str">
        <f t="shared" si="18"/>
        <v/>
      </c>
      <c r="N1121" s="207">
        <f>IF(M1121&lt;&gt;"",0,IF(D1121&gt;14,Cover!$E$25,D1121/15*Cover!$E$25))</f>
        <v>0</v>
      </c>
      <c r="O1121" s="129"/>
      <c r="P1121" s="129"/>
    </row>
    <row r="1122" spans="1:16" s="130" customFormat="1" ht="12.75" x14ac:dyDescent="0.2">
      <c r="A1122" s="75">
        <v>1114</v>
      </c>
      <c r="B1122" s="234" t="str">
        <f>IF(ISBLANK('Schedule 2 - Pupil List'!A1120),"",('Schedule 2 - Pupil List'!A1120))</f>
        <v/>
      </c>
      <c r="C1122" s="234" t="str">
        <f>IF(ISBLANK('Schedule 2 - Pupil List'!B1120),"",('Schedule 2 - Pupil List'!B1120))</f>
        <v/>
      </c>
      <c r="D1122" s="61"/>
      <c r="E1122" s="135"/>
      <c r="F1122" s="136"/>
      <c r="G1122" s="136"/>
      <c r="H1122" s="136"/>
      <c r="I1122" s="136"/>
      <c r="J1122" s="136"/>
      <c r="K1122" s="136"/>
      <c r="L1122" s="137"/>
      <c r="M1122" s="222" t="str">
        <f t="shared" si="18"/>
        <v/>
      </c>
      <c r="N1122" s="207">
        <f>IF(M1122&lt;&gt;"",0,IF(D1122&gt;14,Cover!$E$25,D1122/15*Cover!$E$25))</f>
        <v>0</v>
      </c>
      <c r="O1122" s="129"/>
      <c r="P1122" s="129"/>
    </row>
    <row r="1123" spans="1:16" s="130" customFormat="1" ht="12.75" x14ac:dyDescent="0.2">
      <c r="A1123" s="75">
        <v>1115</v>
      </c>
      <c r="B1123" s="234" t="str">
        <f>IF(ISBLANK('Schedule 2 - Pupil List'!A1121),"",('Schedule 2 - Pupil List'!A1121))</f>
        <v/>
      </c>
      <c r="C1123" s="234" t="str">
        <f>IF(ISBLANK('Schedule 2 - Pupil List'!B1121),"",('Schedule 2 - Pupil List'!B1121))</f>
        <v/>
      </c>
      <c r="D1123" s="61"/>
      <c r="E1123" s="135"/>
      <c r="F1123" s="136"/>
      <c r="G1123" s="136"/>
      <c r="H1123" s="136"/>
      <c r="I1123" s="136"/>
      <c r="J1123" s="136"/>
      <c r="K1123" s="136"/>
      <c r="L1123" s="137"/>
      <c r="M1123" s="222" t="str">
        <f t="shared" si="18"/>
        <v/>
      </c>
      <c r="N1123" s="207">
        <f>IF(M1123&lt;&gt;"",0,IF(D1123&gt;14,Cover!$E$25,D1123/15*Cover!$E$25))</f>
        <v>0</v>
      </c>
      <c r="O1123" s="129"/>
      <c r="P1123" s="129"/>
    </row>
    <row r="1124" spans="1:16" s="130" customFormat="1" ht="12.75" x14ac:dyDescent="0.2">
      <c r="A1124" s="75">
        <v>1116</v>
      </c>
      <c r="B1124" s="234" t="str">
        <f>IF(ISBLANK('Schedule 2 - Pupil List'!A1122),"",('Schedule 2 - Pupil List'!A1122))</f>
        <v/>
      </c>
      <c r="C1124" s="234" t="str">
        <f>IF(ISBLANK('Schedule 2 - Pupil List'!B1122),"",('Schedule 2 - Pupil List'!B1122))</f>
        <v/>
      </c>
      <c r="D1124" s="61"/>
      <c r="E1124" s="135"/>
      <c r="F1124" s="136"/>
      <c r="G1124" s="136"/>
      <c r="H1124" s="136"/>
      <c r="I1124" s="136"/>
      <c r="J1124" s="136"/>
      <c r="K1124" s="136"/>
      <c r="L1124" s="137"/>
      <c r="M1124" s="222" t="str">
        <f t="shared" si="18"/>
        <v/>
      </c>
      <c r="N1124" s="207">
        <f>IF(M1124&lt;&gt;"",0,IF(D1124&gt;14,Cover!$E$25,D1124/15*Cover!$E$25))</f>
        <v>0</v>
      </c>
      <c r="O1124" s="129"/>
      <c r="P1124" s="129"/>
    </row>
    <row r="1125" spans="1:16" s="130" customFormat="1" ht="12.75" x14ac:dyDescent="0.2">
      <c r="A1125" s="75">
        <v>1117</v>
      </c>
      <c r="B1125" s="234" t="str">
        <f>IF(ISBLANK('Schedule 2 - Pupil List'!A1123),"",('Schedule 2 - Pupil List'!A1123))</f>
        <v/>
      </c>
      <c r="C1125" s="234" t="str">
        <f>IF(ISBLANK('Schedule 2 - Pupil List'!B1123),"",('Schedule 2 - Pupil List'!B1123))</f>
        <v/>
      </c>
      <c r="D1125" s="61"/>
      <c r="E1125" s="135"/>
      <c r="F1125" s="136"/>
      <c r="G1125" s="136"/>
      <c r="H1125" s="136"/>
      <c r="I1125" s="136"/>
      <c r="J1125" s="136"/>
      <c r="K1125" s="136"/>
      <c r="L1125" s="137"/>
      <c r="M1125" s="222" t="str">
        <f t="shared" si="18"/>
        <v/>
      </c>
      <c r="N1125" s="207">
        <f>IF(M1125&lt;&gt;"",0,IF(D1125&gt;14,Cover!$E$25,D1125/15*Cover!$E$25))</f>
        <v>0</v>
      </c>
      <c r="O1125" s="129"/>
      <c r="P1125" s="129"/>
    </row>
    <row r="1126" spans="1:16" s="130" customFormat="1" ht="12.75" x14ac:dyDescent="0.2">
      <c r="A1126" s="75">
        <v>1118</v>
      </c>
      <c r="B1126" s="234" t="str">
        <f>IF(ISBLANK('Schedule 2 - Pupil List'!A1124),"",('Schedule 2 - Pupil List'!A1124))</f>
        <v/>
      </c>
      <c r="C1126" s="234" t="str">
        <f>IF(ISBLANK('Schedule 2 - Pupil List'!B1124),"",('Schedule 2 - Pupil List'!B1124))</f>
        <v/>
      </c>
      <c r="D1126" s="61"/>
      <c r="E1126" s="135"/>
      <c r="F1126" s="136"/>
      <c r="G1126" s="136"/>
      <c r="H1126" s="136"/>
      <c r="I1126" s="136"/>
      <c r="J1126" s="136"/>
      <c r="K1126" s="136"/>
      <c r="L1126" s="137"/>
      <c r="M1126" s="222" t="str">
        <f t="shared" si="18"/>
        <v/>
      </c>
      <c r="N1126" s="207">
        <f>IF(M1126&lt;&gt;"",0,IF(D1126&gt;14,Cover!$E$25,D1126/15*Cover!$E$25))</f>
        <v>0</v>
      </c>
      <c r="O1126" s="129"/>
      <c r="P1126" s="129"/>
    </row>
    <row r="1127" spans="1:16" s="130" customFormat="1" ht="12.75" x14ac:dyDescent="0.2">
      <c r="A1127" s="75">
        <v>1119</v>
      </c>
      <c r="B1127" s="234" t="str">
        <f>IF(ISBLANK('Schedule 2 - Pupil List'!A1125),"",('Schedule 2 - Pupil List'!A1125))</f>
        <v/>
      </c>
      <c r="C1127" s="234" t="str">
        <f>IF(ISBLANK('Schedule 2 - Pupil List'!B1125),"",('Schedule 2 - Pupil List'!B1125))</f>
        <v/>
      </c>
      <c r="D1127" s="61"/>
      <c r="E1127" s="135"/>
      <c r="F1127" s="136"/>
      <c r="G1127" s="136"/>
      <c r="H1127" s="136"/>
      <c r="I1127" s="136"/>
      <c r="J1127" s="136"/>
      <c r="K1127" s="136"/>
      <c r="L1127" s="137"/>
      <c r="M1127" s="222" t="str">
        <f t="shared" si="18"/>
        <v/>
      </c>
      <c r="N1127" s="207">
        <f>IF(M1127&lt;&gt;"",0,IF(D1127&gt;14,Cover!$E$25,D1127/15*Cover!$E$25))</f>
        <v>0</v>
      </c>
      <c r="O1127" s="129"/>
      <c r="P1127" s="129"/>
    </row>
    <row r="1128" spans="1:16" s="130" customFormat="1" ht="12.75" x14ac:dyDescent="0.2">
      <c r="A1128" s="75">
        <v>1120</v>
      </c>
      <c r="B1128" s="234" t="str">
        <f>IF(ISBLANK('Schedule 2 - Pupil List'!A1126),"",('Schedule 2 - Pupil List'!A1126))</f>
        <v/>
      </c>
      <c r="C1128" s="234" t="str">
        <f>IF(ISBLANK('Schedule 2 - Pupil List'!B1126),"",('Schedule 2 - Pupil List'!B1126))</f>
        <v/>
      </c>
      <c r="D1128" s="61"/>
      <c r="E1128" s="135"/>
      <c r="F1128" s="136"/>
      <c r="G1128" s="136"/>
      <c r="H1128" s="136"/>
      <c r="I1128" s="136"/>
      <c r="J1128" s="136"/>
      <c r="K1128" s="136"/>
      <c r="L1128" s="137"/>
      <c r="M1128" s="222" t="str">
        <f t="shared" si="18"/>
        <v/>
      </c>
      <c r="N1128" s="207">
        <f>IF(M1128&lt;&gt;"",0,IF(D1128&gt;14,Cover!$E$25,D1128/15*Cover!$E$25))</f>
        <v>0</v>
      </c>
      <c r="O1128" s="129"/>
      <c r="P1128" s="129"/>
    </row>
    <row r="1129" spans="1:16" s="130" customFormat="1" ht="12.75" x14ac:dyDescent="0.2">
      <c r="A1129" s="75">
        <v>1121</v>
      </c>
      <c r="B1129" s="234" t="str">
        <f>IF(ISBLANK('Schedule 2 - Pupil List'!A1127),"",('Schedule 2 - Pupil List'!A1127))</f>
        <v/>
      </c>
      <c r="C1129" s="234" t="str">
        <f>IF(ISBLANK('Schedule 2 - Pupil List'!B1127),"",('Schedule 2 - Pupil List'!B1127))</f>
        <v/>
      </c>
      <c r="D1129" s="61"/>
      <c r="E1129" s="135"/>
      <c r="F1129" s="136"/>
      <c r="G1129" s="136"/>
      <c r="H1129" s="136"/>
      <c r="I1129" s="136"/>
      <c r="J1129" s="136"/>
      <c r="K1129" s="136"/>
      <c r="L1129" s="137"/>
      <c r="M1129" s="222" t="str">
        <f t="shared" si="18"/>
        <v/>
      </c>
      <c r="N1129" s="207">
        <f>IF(M1129&lt;&gt;"",0,IF(D1129&gt;14,Cover!$E$25,D1129/15*Cover!$E$25))</f>
        <v>0</v>
      </c>
      <c r="O1129" s="129"/>
      <c r="P1129" s="129"/>
    </row>
    <row r="1130" spans="1:16" s="130" customFormat="1" ht="12.75" x14ac:dyDescent="0.2">
      <c r="A1130" s="75">
        <v>1122</v>
      </c>
      <c r="B1130" s="234" t="str">
        <f>IF(ISBLANK('Schedule 2 - Pupil List'!A1128),"",('Schedule 2 - Pupil List'!A1128))</f>
        <v/>
      </c>
      <c r="C1130" s="234" t="str">
        <f>IF(ISBLANK('Schedule 2 - Pupil List'!B1128),"",('Schedule 2 - Pupil List'!B1128))</f>
        <v/>
      </c>
      <c r="D1130" s="61"/>
      <c r="E1130" s="135"/>
      <c r="F1130" s="136"/>
      <c r="G1130" s="136"/>
      <c r="H1130" s="136"/>
      <c r="I1130" s="136"/>
      <c r="J1130" s="136"/>
      <c r="K1130" s="136"/>
      <c r="L1130" s="137"/>
      <c r="M1130" s="222" t="str">
        <f t="shared" si="18"/>
        <v/>
      </c>
      <c r="N1130" s="207">
        <f>IF(M1130&lt;&gt;"",0,IF(D1130&gt;14,Cover!$E$25,D1130/15*Cover!$E$25))</f>
        <v>0</v>
      </c>
      <c r="O1130" s="129"/>
      <c r="P1130" s="129"/>
    </row>
    <row r="1131" spans="1:16" s="130" customFormat="1" ht="12.75" x14ac:dyDescent="0.2">
      <c r="A1131" s="75">
        <v>1123</v>
      </c>
      <c r="B1131" s="234" t="str">
        <f>IF(ISBLANK('Schedule 2 - Pupil List'!A1129),"",('Schedule 2 - Pupil List'!A1129))</f>
        <v/>
      </c>
      <c r="C1131" s="234" t="str">
        <f>IF(ISBLANK('Schedule 2 - Pupil List'!B1129),"",('Schedule 2 - Pupil List'!B1129))</f>
        <v/>
      </c>
      <c r="D1131" s="61"/>
      <c r="E1131" s="135"/>
      <c r="F1131" s="136"/>
      <c r="G1131" s="136"/>
      <c r="H1131" s="136"/>
      <c r="I1131" s="136"/>
      <c r="J1131" s="136"/>
      <c r="K1131" s="136"/>
      <c r="L1131" s="137"/>
      <c r="M1131" s="222" t="str">
        <f t="shared" si="18"/>
        <v/>
      </c>
      <c r="N1131" s="207">
        <f>IF(M1131&lt;&gt;"",0,IF(D1131&gt;14,Cover!$E$25,D1131/15*Cover!$E$25))</f>
        <v>0</v>
      </c>
      <c r="O1131" s="129"/>
      <c r="P1131" s="129"/>
    </row>
    <row r="1132" spans="1:16" s="130" customFormat="1" ht="12.75" x14ac:dyDescent="0.2">
      <c r="A1132" s="75">
        <v>1124</v>
      </c>
      <c r="B1132" s="234" t="str">
        <f>IF(ISBLANK('Schedule 2 - Pupil List'!A1130),"",('Schedule 2 - Pupil List'!A1130))</f>
        <v/>
      </c>
      <c r="C1132" s="234" t="str">
        <f>IF(ISBLANK('Schedule 2 - Pupil List'!B1130),"",('Schedule 2 - Pupil List'!B1130))</f>
        <v/>
      </c>
      <c r="D1132" s="61"/>
      <c r="E1132" s="135"/>
      <c r="F1132" s="136"/>
      <c r="G1132" s="136"/>
      <c r="H1132" s="136"/>
      <c r="I1132" s="136"/>
      <c r="J1132" s="136"/>
      <c r="K1132" s="136"/>
      <c r="L1132" s="137"/>
      <c r="M1132" s="222" t="str">
        <f t="shared" si="18"/>
        <v/>
      </c>
      <c r="N1132" s="207">
        <f>IF(M1132&lt;&gt;"",0,IF(D1132&gt;14,Cover!$E$25,D1132/15*Cover!$E$25))</f>
        <v>0</v>
      </c>
      <c r="O1132" s="129"/>
      <c r="P1132" s="129"/>
    </row>
    <row r="1133" spans="1:16" s="130" customFormat="1" ht="12.75" x14ac:dyDescent="0.2">
      <c r="A1133" s="75">
        <v>1125</v>
      </c>
      <c r="B1133" s="234" t="str">
        <f>IF(ISBLANK('Schedule 2 - Pupil List'!A1131),"",('Schedule 2 - Pupil List'!A1131))</f>
        <v/>
      </c>
      <c r="C1133" s="234" t="str">
        <f>IF(ISBLANK('Schedule 2 - Pupil List'!B1131),"",('Schedule 2 - Pupil List'!B1131))</f>
        <v/>
      </c>
      <c r="D1133" s="61"/>
      <c r="E1133" s="135"/>
      <c r="F1133" s="136"/>
      <c r="G1133" s="136"/>
      <c r="H1133" s="136"/>
      <c r="I1133" s="136"/>
      <c r="J1133" s="136"/>
      <c r="K1133" s="136"/>
      <c r="L1133" s="137"/>
      <c r="M1133" s="222" t="str">
        <f t="shared" si="18"/>
        <v/>
      </c>
      <c r="N1133" s="207">
        <f>IF(M1133&lt;&gt;"",0,IF(D1133&gt;14,Cover!$E$25,D1133/15*Cover!$E$25))</f>
        <v>0</v>
      </c>
      <c r="O1133" s="129"/>
      <c r="P1133" s="129"/>
    </row>
    <row r="1134" spans="1:16" s="130" customFormat="1" ht="12.75" x14ac:dyDescent="0.2">
      <c r="A1134" s="75">
        <v>1126</v>
      </c>
      <c r="B1134" s="234" t="str">
        <f>IF(ISBLANK('Schedule 2 - Pupil List'!A1132),"",('Schedule 2 - Pupil List'!A1132))</f>
        <v/>
      </c>
      <c r="C1134" s="234" t="str">
        <f>IF(ISBLANK('Schedule 2 - Pupil List'!B1132),"",('Schedule 2 - Pupil List'!B1132))</f>
        <v/>
      </c>
      <c r="D1134" s="61"/>
      <c r="E1134" s="135"/>
      <c r="F1134" s="136"/>
      <c r="G1134" s="136"/>
      <c r="H1134" s="136"/>
      <c r="I1134" s="136"/>
      <c r="J1134" s="136"/>
      <c r="K1134" s="136"/>
      <c r="L1134" s="137"/>
      <c r="M1134" s="222" t="str">
        <f t="shared" si="18"/>
        <v/>
      </c>
      <c r="N1134" s="207">
        <f>IF(M1134&lt;&gt;"",0,IF(D1134&gt;14,Cover!$E$25,D1134/15*Cover!$E$25))</f>
        <v>0</v>
      </c>
      <c r="O1134" s="129"/>
      <c r="P1134" s="129"/>
    </row>
    <row r="1135" spans="1:16" s="130" customFormat="1" ht="12.75" x14ac:dyDescent="0.2">
      <c r="A1135" s="75">
        <v>1127</v>
      </c>
      <c r="B1135" s="234" t="str">
        <f>IF(ISBLANK('Schedule 2 - Pupil List'!A1133),"",('Schedule 2 - Pupil List'!A1133))</f>
        <v/>
      </c>
      <c r="C1135" s="234" t="str">
        <f>IF(ISBLANK('Schedule 2 - Pupil List'!B1133),"",('Schedule 2 - Pupil List'!B1133))</f>
        <v/>
      </c>
      <c r="D1135" s="61"/>
      <c r="E1135" s="135"/>
      <c r="F1135" s="136"/>
      <c r="G1135" s="136"/>
      <c r="H1135" s="136"/>
      <c r="I1135" s="136"/>
      <c r="J1135" s="136"/>
      <c r="K1135" s="136"/>
      <c r="L1135" s="137"/>
      <c r="M1135" s="222" t="str">
        <f t="shared" si="18"/>
        <v/>
      </c>
      <c r="N1135" s="207">
        <f>IF(M1135&lt;&gt;"",0,IF(D1135&gt;14,Cover!$E$25,D1135/15*Cover!$E$25))</f>
        <v>0</v>
      </c>
      <c r="O1135" s="129"/>
      <c r="P1135" s="129"/>
    </row>
    <row r="1136" spans="1:16" s="130" customFormat="1" ht="12.75" x14ac:dyDescent="0.2">
      <c r="A1136" s="75">
        <v>1128</v>
      </c>
      <c r="B1136" s="234" t="str">
        <f>IF(ISBLANK('Schedule 2 - Pupil List'!A1134),"",('Schedule 2 - Pupil List'!A1134))</f>
        <v/>
      </c>
      <c r="C1136" s="234" t="str">
        <f>IF(ISBLANK('Schedule 2 - Pupil List'!B1134),"",('Schedule 2 - Pupil List'!B1134))</f>
        <v/>
      </c>
      <c r="D1136" s="61"/>
      <c r="E1136" s="135"/>
      <c r="F1136" s="136"/>
      <c r="G1136" s="136"/>
      <c r="H1136" s="136"/>
      <c r="I1136" s="136"/>
      <c r="J1136" s="136"/>
      <c r="K1136" s="136"/>
      <c r="L1136" s="137"/>
      <c r="M1136" s="222" t="str">
        <f t="shared" si="18"/>
        <v/>
      </c>
      <c r="N1136" s="207">
        <f>IF(M1136&lt;&gt;"",0,IF(D1136&gt;14,Cover!$E$25,D1136/15*Cover!$E$25))</f>
        <v>0</v>
      </c>
      <c r="O1136" s="129"/>
      <c r="P1136" s="129"/>
    </row>
    <row r="1137" spans="1:16" s="130" customFormat="1" ht="12.75" x14ac:dyDescent="0.2">
      <c r="A1137" s="75">
        <v>1129</v>
      </c>
      <c r="B1137" s="234" t="str">
        <f>IF(ISBLANK('Schedule 2 - Pupil List'!A1135),"",('Schedule 2 - Pupil List'!A1135))</f>
        <v/>
      </c>
      <c r="C1137" s="234" t="str">
        <f>IF(ISBLANK('Schedule 2 - Pupil List'!B1135),"",('Schedule 2 - Pupil List'!B1135))</f>
        <v/>
      </c>
      <c r="D1137" s="61"/>
      <c r="E1137" s="135"/>
      <c r="F1137" s="136"/>
      <c r="G1137" s="136"/>
      <c r="H1137" s="136"/>
      <c r="I1137" s="136"/>
      <c r="J1137" s="136"/>
      <c r="K1137" s="136"/>
      <c r="L1137" s="137"/>
      <c r="M1137" s="222" t="str">
        <f t="shared" si="18"/>
        <v/>
      </c>
      <c r="N1137" s="207">
        <f>IF(M1137&lt;&gt;"",0,IF(D1137&gt;14,Cover!$E$25,D1137/15*Cover!$E$25))</f>
        <v>0</v>
      </c>
      <c r="O1137" s="129"/>
      <c r="P1137" s="129"/>
    </row>
    <row r="1138" spans="1:16" s="130" customFormat="1" ht="12.75" x14ac:dyDescent="0.2">
      <c r="A1138" s="75">
        <v>1130</v>
      </c>
      <c r="B1138" s="234" t="str">
        <f>IF(ISBLANK('Schedule 2 - Pupil List'!A1136),"",('Schedule 2 - Pupil List'!A1136))</f>
        <v/>
      </c>
      <c r="C1138" s="234" t="str">
        <f>IF(ISBLANK('Schedule 2 - Pupil List'!B1136),"",('Schedule 2 - Pupil List'!B1136))</f>
        <v/>
      </c>
      <c r="D1138" s="61"/>
      <c r="E1138" s="135"/>
      <c r="F1138" s="136"/>
      <c r="G1138" s="136"/>
      <c r="H1138" s="136"/>
      <c r="I1138" s="136"/>
      <c r="J1138" s="136"/>
      <c r="K1138" s="136"/>
      <c r="L1138" s="137"/>
      <c r="M1138" s="222" t="str">
        <f t="shared" si="18"/>
        <v/>
      </c>
      <c r="N1138" s="207">
        <f>IF(M1138&lt;&gt;"",0,IF(D1138&gt;14,Cover!$E$25,D1138/15*Cover!$E$25))</f>
        <v>0</v>
      </c>
      <c r="O1138" s="129"/>
      <c r="P1138" s="129"/>
    </row>
    <row r="1139" spans="1:16" s="130" customFormat="1" ht="12.75" x14ac:dyDescent="0.2">
      <c r="A1139" s="75">
        <v>1131</v>
      </c>
      <c r="B1139" s="234" t="str">
        <f>IF(ISBLANK('Schedule 2 - Pupil List'!A1137),"",('Schedule 2 - Pupil List'!A1137))</f>
        <v/>
      </c>
      <c r="C1139" s="234" t="str">
        <f>IF(ISBLANK('Schedule 2 - Pupil List'!B1137),"",('Schedule 2 - Pupil List'!B1137))</f>
        <v/>
      </c>
      <c r="D1139" s="61"/>
      <c r="E1139" s="135"/>
      <c r="F1139" s="136"/>
      <c r="G1139" s="136"/>
      <c r="H1139" s="136"/>
      <c r="I1139" s="136"/>
      <c r="J1139" s="136"/>
      <c r="K1139" s="136"/>
      <c r="L1139" s="137"/>
      <c r="M1139" s="222" t="str">
        <f t="shared" si="18"/>
        <v/>
      </c>
      <c r="N1139" s="207">
        <f>IF(M1139&lt;&gt;"",0,IF(D1139&gt;14,Cover!$E$25,D1139/15*Cover!$E$25))</f>
        <v>0</v>
      </c>
      <c r="O1139" s="129"/>
      <c r="P1139" s="129"/>
    </row>
    <row r="1140" spans="1:16" s="130" customFormat="1" ht="12.75" x14ac:dyDescent="0.2">
      <c r="A1140" s="75">
        <v>1132</v>
      </c>
      <c r="B1140" s="234" t="str">
        <f>IF(ISBLANK('Schedule 2 - Pupil List'!A1138),"",('Schedule 2 - Pupil List'!A1138))</f>
        <v/>
      </c>
      <c r="C1140" s="234" t="str">
        <f>IF(ISBLANK('Schedule 2 - Pupil List'!B1138),"",('Schedule 2 - Pupil List'!B1138))</f>
        <v/>
      </c>
      <c r="D1140" s="61"/>
      <c r="E1140" s="135"/>
      <c r="F1140" s="136"/>
      <c r="G1140" s="136"/>
      <c r="H1140" s="136"/>
      <c r="I1140" s="136"/>
      <c r="J1140" s="136"/>
      <c r="K1140" s="136"/>
      <c r="L1140" s="137"/>
      <c r="M1140" s="222" t="str">
        <f t="shared" si="18"/>
        <v/>
      </c>
      <c r="N1140" s="207">
        <f>IF(M1140&lt;&gt;"",0,IF(D1140&gt;14,Cover!$E$25,D1140/15*Cover!$E$25))</f>
        <v>0</v>
      </c>
      <c r="O1140" s="129"/>
      <c r="P1140" s="129"/>
    </row>
    <row r="1141" spans="1:16" s="130" customFormat="1" ht="12.75" x14ac:dyDescent="0.2">
      <c r="A1141" s="75">
        <v>1133</v>
      </c>
      <c r="B1141" s="234" t="str">
        <f>IF(ISBLANK('Schedule 2 - Pupil List'!A1139),"",('Schedule 2 - Pupil List'!A1139))</f>
        <v/>
      </c>
      <c r="C1141" s="234" t="str">
        <f>IF(ISBLANK('Schedule 2 - Pupil List'!B1139),"",('Schedule 2 - Pupil List'!B1139))</f>
        <v/>
      </c>
      <c r="D1141" s="61"/>
      <c r="E1141" s="135"/>
      <c r="F1141" s="136"/>
      <c r="G1141" s="136"/>
      <c r="H1141" s="136"/>
      <c r="I1141" s="136"/>
      <c r="J1141" s="136"/>
      <c r="K1141" s="136"/>
      <c r="L1141" s="137"/>
      <c r="M1141" s="222" t="str">
        <f t="shared" si="18"/>
        <v/>
      </c>
      <c r="N1141" s="207">
        <f>IF(M1141&lt;&gt;"",0,IF(D1141&gt;14,Cover!$E$25,D1141/15*Cover!$E$25))</f>
        <v>0</v>
      </c>
      <c r="O1141" s="129"/>
      <c r="P1141" s="129"/>
    </row>
    <row r="1142" spans="1:16" s="130" customFormat="1" ht="12.75" x14ac:dyDescent="0.2">
      <c r="A1142" s="75">
        <v>1134</v>
      </c>
      <c r="B1142" s="234" t="str">
        <f>IF(ISBLANK('Schedule 2 - Pupil List'!A1140),"",('Schedule 2 - Pupil List'!A1140))</f>
        <v/>
      </c>
      <c r="C1142" s="234" t="str">
        <f>IF(ISBLANK('Schedule 2 - Pupil List'!B1140),"",('Schedule 2 - Pupil List'!B1140))</f>
        <v/>
      </c>
      <c r="D1142" s="61"/>
      <c r="E1142" s="135"/>
      <c r="F1142" s="136"/>
      <c r="G1142" s="136"/>
      <c r="H1142" s="136"/>
      <c r="I1142" s="136"/>
      <c r="J1142" s="136"/>
      <c r="K1142" s="136"/>
      <c r="L1142" s="137"/>
      <c r="M1142" s="222" t="str">
        <f t="shared" si="18"/>
        <v/>
      </c>
      <c r="N1142" s="207">
        <f>IF(M1142&lt;&gt;"",0,IF(D1142&gt;14,Cover!$E$25,D1142/15*Cover!$E$25))</f>
        <v>0</v>
      </c>
      <c r="O1142" s="129"/>
      <c r="P1142" s="129"/>
    </row>
    <row r="1143" spans="1:16" s="130" customFormat="1" ht="12.75" x14ac:dyDescent="0.2">
      <c r="A1143" s="75">
        <v>1135</v>
      </c>
      <c r="B1143" s="234" t="str">
        <f>IF(ISBLANK('Schedule 2 - Pupil List'!A1141),"",('Schedule 2 - Pupil List'!A1141))</f>
        <v/>
      </c>
      <c r="C1143" s="234" t="str">
        <f>IF(ISBLANK('Schedule 2 - Pupil List'!B1141),"",('Schedule 2 - Pupil List'!B1141))</f>
        <v/>
      </c>
      <c r="D1143" s="61"/>
      <c r="E1143" s="135"/>
      <c r="F1143" s="136"/>
      <c r="G1143" s="136"/>
      <c r="H1143" s="136"/>
      <c r="I1143" s="136"/>
      <c r="J1143" s="136"/>
      <c r="K1143" s="136"/>
      <c r="L1143" s="137"/>
      <c r="M1143" s="222" t="str">
        <f t="shared" si="18"/>
        <v/>
      </c>
      <c r="N1143" s="207">
        <f>IF(M1143&lt;&gt;"",0,IF(D1143&gt;14,Cover!$E$25,D1143/15*Cover!$E$25))</f>
        <v>0</v>
      </c>
      <c r="O1143" s="129"/>
      <c r="P1143" s="129"/>
    </row>
    <row r="1144" spans="1:16" s="130" customFormat="1" ht="12.75" x14ac:dyDescent="0.2">
      <c r="A1144" s="75">
        <v>1136</v>
      </c>
      <c r="B1144" s="234" t="str">
        <f>IF(ISBLANK('Schedule 2 - Pupil List'!A1142),"",('Schedule 2 - Pupil List'!A1142))</f>
        <v/>
      </c>
      <c r="C1144" s="234" t="str">
        <f>IF(ISBLANK('Schedule 2 - Pupil List'!B1142),"",('Schedule 2 - Pupil List'!B1142))</f>
        <v/>
      </c>
      <c r="D1144" s="61"/>
      <c r="E1144" s="135"/>
      <c r="F1144" s="136"/>
      <c r="G1144" s="136"/>
      <c r="H1144" s="136"/>
      <c r="I1144" s="136"/>
      <c r="J1144" s="136"/>
      <c r="K1144" s="136"/>
      <c r="L1144" s="137"/>
      <c r="M1144" s="222" t="str">
        <f t="shared" si="18"/>
        <v/>
      </c>
      <c r="N1144" s="207">
        <f>IF(M1144&lt;&gt;"",0,IF(D1144&gt;14,Cover!$E$25,D1144/15*Cover!$E$25))</f>
        <v>0</v>
      </c>
      <c r="O1144" s="129"/>
      <c r="P1144" s="129"/>
    </row>
    <row r="1145" spans="1:16" s="130" customFormat="1" ht="12.75" x14ac:dyDescent="0.2">
      <c r="A1145" s="75">
        <v>1137</v>
      </c>
      <c r="B1145" s="234" t="str">
        <f>IF(ISBLANK('Schedule 2 - Pupil List'!A1143),"",('Schedule 2 - Pupil List'!A1143))</f>
        <v/>
      </c>
      <c r="C1145" s="234" t="str">
        <f>IF(ISBLANK('Schedule 2 - Pupil List'!B1143),"",('Schedule 2 - Pupil List'!B1143))</f>
        <v/>
      </c>
      <c r="D1145" s="61"/>
      <c r="E1145" s="135"/>
      <c r="F1145" s="136"/>
      <c r="G1145" s="136"/>
      <c r="H1145" s="136"/>
      <c r="I1145" s="136"/>
      <c r="J1145" s="136"/>
      <c r="K1145" s="136"/>
      <c r="L1145" s="137"/>
      <c r="M1145" s="222" t="str">
        <f t="shared" si="18"/>
        <v/>
      </c>
      <c r="N1145" s="207">
        <f>IF(M1145&lt;&gt;"",0,IF(D1145&gt;14,Cover!$E$25,D1145/15*Cover!$E$25))</f>
        <v>0</v>
      </c>
      <c r="O1145" s="129"/>
      <c r="P1145" s="129"/>
    </row>
    <row r="1146" spans="1:16" s="130" customFormat="1" ht="12.75" x14ac:dyDescent="0.2">
      <c r="A1146" s="75">
        <v>1138</v>
      </c>
      <c r="B1146" s="234" t="str">
        <f>IF(ISBLANK('Schedule 2 - Pupil List'!A1144),"",('Schedule 2 - Pupil List'!A1144))</f>
        <v/>
      </c>
      <c r="C1146" s="234" t="str">
        <f>IF(ISBLANK('Schedule 2 - Pupil List'!B1144),"",('Schedule 2 - Pupil List'!B1144))</f>
        <v/>
      </c>
      <c r="D1146" s="61"/>
      <c r="E1146" s="135"/>
      <c r="F1146" s="136"/>
      <c r="G1146" s="136"/>
      <c r="H1146" s="136"/>
      <c r="I1146" s="136"/>
      <c r="J1146" s="136"/>
      <c r="K1146" s="136"/>
      <c r="L1146" s="137"/>
      <c r="M1146" s="222" t="str">
        <f t="shared" si="18"/>
        <v/>
      </c>
      <c r="N1146" s="207">
        <f>IF(M1146&lt;&gt;"",0,IF(D1146&gt;14,Cover!$E$25,D1146/15*Cover!$E$25))</f>
        <v>0</v>
      </c>
      <c r="O1146" s="129"/>
      <c r="P1146" s="129"/>
    </row>
    <row r="1147" spans="1:16" s="130" customFormat="1" ht="12.75" x14ac:dyDescent="0.2">
      <c r="A1147" s="75">
        <v>1139</v>
      </c>
      <c r="B1147" s="234" t="str">
        <f>IF(ISBLANK('Schedule 2 - Pupil List'!A1145),"",('Schedule 2 - Pupil List'!A1145))</f>
        <v/>
      </c>
      <c r="C1147" s="234" t="str">
        <f>IF(ISBLANK('Schedule 2 - Pupil List'!B1145),"",('Schedule 2 - Pupil List'!B1145))</f>
        <v/>
      </c>
      <c r="D1147" s="61"/>
      <c r="E1147" s="135"/>
      <c r="F1147" s="136"/>
      <c r="G1147" s="136"/>
      <c r="H1147" s="136"/>
      <c r="I1147" s="136"/>
      <c r="J1147" s="136"/>
      <c r="K1147" s="136"/>
      <c r="L1147" s="137"/>
      <c r="M1147" s="222" t="str">
        <f t="shared" si="18"/>
        <v/>
      </c>
      <c r="N1147" s="207">
        <f>IF(M1147&lt;&gt;"",0,IF(D1147&gt;14,Cover!$E$25,D1147/15*Cover!$E$25))</f>
        <v>0</v>
      </c>
      <c r="O1147" s="129"/>
      <c r="P1147" s="129"/>
    </row>
    <row r="1148" spans="1:16" s="130" customFormat="1" ht="12.75" x14ac:dyDescent="0.2">
      <c r="A1148" s="75">
        <v>1140</v>
      </c>
      <c r="B1148" s="234" t="str">
        <f>IF(ISBLANK('Schedule 2 - Pupil List'!A1146),"",('Schedule 2 - Pupil List'!A1146))</f>
        <v/>
      </c>
      <c r="C1148" s="234" t="str">
        <f>IF(ISBLANK('Schedule 2 - Pupil List'!B1146),"",('Schedule 2 - Pupil List'!B1146))</f>
        <v/>
      </c>
      <c r="D1148" s="61"/>
      <c r="E1148" s="135"/>
      <c r="F1148" s="136"/>
      <c r="G1148" s="136"/>
      <c r="H1148" s="136"/>
      <c r="I1148" s="136"/>
      <c r="J1148" s="136"/>
      <c r="K1148" s="136"/>
      <c r="L1148" s="137"/>
      <c r="M1148" s="222" t="str">
        <f t="shared" si="18"/>
        <v/>
      </c>
      <c r="N1148" s="207">
        <f>IF(M1148&lt;&gt;"",0,IF(D1148&gt;14,Cover!$E$25,D1148/15*Cover!$E$25))</f>
        <v>0</v>
      </c>
      <c r="O1148" s="129"/>
      <c r="P1148" s="129"/>
    </row>
    <row r="1149" spans="1:16" s="130" customFormat="1" ht="12.75" x14ac:dyDescent="0.2">
      <c r="A1149" s="75">
        <v>1141</v>
      </c>
      <c r="B1149" s="234" t="str">
        <f>IF(ISBLANK('Schedule 2 - Pupil List'!A1147),"",('Schedule 2 - Pupil List'!A1147))</f>
        <v/>
      </c>
      <c r="C1149" s="234" t="str">
        <f>IF(ISBLANK('Schedule 2 - Pupil List'!B1147),"",('Schedule 2 - Pupil List'!B1147))</f>
        <v/>
      </c>
      <c r="D1149" s="61"/>
      <c r="E1149" s="135"/>
      <c r="F1149" s="136"/>
      <c r="G1149" s="136"/>
      <c r="H1149" s="136"/>
      <c r="I1149" s="136"/>
      <c r="J1149" s="136"/>
      <c r="K1149" s="136"/>
      <c r="L1149" s="137"/>
      <c r="M1149" s="222" t="str">
        <f t="shared" si="18"/>
        <v/>
      </c>
      <c r="N1149" s="207">
        <f>IF(M1149&lt;&gt;"",0,IF(D1149&gt;14,Cover!$E$25,D1149/15*Cover!$E$25))</f>
        <v>0</v>
      </c>
      <c r="O1149" s="129"/>
      <c r="P1149" s="129"/>
    </row>
    <row r="1150" spans="1:16" s="130" customFormat="1" ht="12.75" x14ac:dyDescent="0.2">
      <c r="A1150" s="75">
        <v>1142</v>
      </c>
      <c r="B1150" s="234" t="str">
        <f>IF(ISBLANK('Schedule 2 - Pupil List'!A1148),"",('Schedule 2 - Pupil List'!A1148))</f>
        <v/>
      </c>
      <c r="C1150" s="234" t="str">
        <f>IF(ISBLANK('Schedule 2 - Pupil List'!B1148),"",('Schedule 2 - Pupil List'!B1148))</f>
        <v/>
      </c>
      <c r="D1150" s="61"/>
      <c r="E1150" s="135"/>
      <c r="F1150" s="136"/>
      <c r="G1150" s="136"/>
      <c r="H1150" s="136"/>
      <c r="I1150" s="136"/>
      <c r="J1150" s="136"/>
      <c r="K1150" s="136"/>
      <c r="L1150" s="137"/>
      <c r="M1150" s="222" t="str">
        <f t="shared" si="18"/>
        <v/>
      </c>
      <c r="N1150" s="207">
        <f>IF(M1150&lt;&gt;"",0,IF(D1150&gt;14,Cover!$E$25,D1150/15*Cover!$E$25))</f>
        <v>0</v>
      </c>
      <c r="O1150" s="129"/>
      <c r="P1150" s="129"/>
    </row>
    <row r="1151" spans="1:16" s="130" customFormat="1" ht="12.75" x14ac:dyDescent="0.2">
      <c r="A1151" s="75">
        <v>1143</v>
      </c>
      <c r="B1151" s="234" t="str">
        <f>IF(ISBLANK('Schedule 2 - Pupil List'!A1149),"",('Schedule 2 - Pupil List'!A1149))</f>
        <v/>
      </c>
      <c r="C1151" s="234" t="str">
        <f>IF(ISBLANK('Schedule 2 - Pupil List'!B1149),"",('Schedule 2 - Pupil List'!B1149))</f>
        <v/>
      </c>
      <c r="D1151" s="61"/>
      <c r="E1151" s="135"/>
      <c r="F1151" s="136"/>
      <c r="G1151" s="136"/>
      <c r="H1151" s="136"/>
      <c r="I1151" s="136"/>
      <c r="J1151" s="136"/>
      <c r="K1151" s="136"/>
      <c r="L1151" s="137"/>
      <c r="M1151" s="222" t="str">
        <f t="shared" si="18"/>
        <v/>
      </c>
      <c r="N1151" s="207">
        <f>IF(M1151&lt;&gt;"",0,IF(D1151&gt;14,Cover!$E$25,D1151/15*Cover!$E$25))</f>
        <v>0</v>
      </c>
      <c r="O1151" s="129"/>
      <c r="P1151" s="129"/>
    </row>
    <row r="1152" spans="1:16" s="130" customFormat="1" ht="12.75" x14ac:dyDescent="0.2">
      <c r="A1152" s="75">
        <v>1144</v>
      </c>
      <c r="B1152" s="234" t="str">
        <f>IF(ISBLANK('Schedule 2 - Pupil List'!A1150),"",('Schedule 2 - Pupil List'!A1150))</f>
        <v/>
      </c>
      <c r="C1152" s="234" t="str">
        <f>IF(ISBLANK('Schedule 2 - Pupil List'!B1150),"",('Schedule 2 - Pupil List'!B1150))</f>
        <v/>
      </c>
      <c r="D1152" s="61"/>
      <c r="E1152" s="135"/>
      <c r="F1152" s="136"/>
      <c r="G1152" s="136"/>
      <c r="H1152" s="136"/>
      <c r="I1152" s="136"/>
      <c r="J1152" s="136"/>
      <c r="K1152" s="136"/>
      <c r="L1152" s="137"/>
      <c r="M1152" s="222" t="str">
        <f t="shared" si="18"/>
        <v/>
      </c>
      <c r="N1152" s="207">
        <f>IF(M1152&lt;&gt;"",0,IF(D1152&gt;14,Cover!$E$25,D1152/15*Cover!$E$25))</f>
        <v>0</v>
      </c>
      <c r="O1152" s="129"/>
      <c r="P1152" s="129"/>
    </row>
    <row r="1153" spans="1:16" s="130" customFormat="1" ht="12.75" x14ac:dyDescent="0.2">
      <c r="A1153" s="75">
        <v>1145</v>
      </c>
      <c r="B1153" s="234" t="str">
        <f>IF(ISBLANK('Schedule 2 - Pupil List'!A1151),"",('Schedule 2 - Pupil List'!A1151))</f>
        <v/>
      </c>
      <c r="C1153" s="234" t="str">
        <f>IF(ISBLANK('Schedule 2 - Pupil List'!B1151),"",('Schedule 2 - Pupil List'!B1151))</f>
        <v/>
      </c>
      <c r="D1153" s="61"/>
      <c r="E1153" s="135"/>
      <c r="F1153" s="136"/>
      <c r="G1153" s="136"/>
      <c r="H1153" s="136"/>
      <c r="I1153" s="136"/>
      <c r="J1153" s="136"/>
      <c r="K1153" s="136"/>
      <c r="L1153" s="137"/>
      <c r="M1153" s="222" t="str">
        <f t="shared" ref="M1153:M1216" si="19">IF(COUNTIFS(B1153:L1153,"")=11, "", IF(B1153="", "No Name ", "")&amp;IF(D1153="", "No Days ", "")&amp;IF(COUNTIFS(E1153:L1153, "")=8, "No Courses", ""))</f>
        <v/>
      </c>
      <c r="N1153" s="207">
        <f>IF(M1153&lt;&gt;"",0,IF(D1153&gt;14,Cover!$E$25,D1153/15*Cover!$E$25))</f>
        <v>0</v>
      </c>
      <c r="O1153" s="129"/>
      <c r="P1153" s="129"/>
    </row>
    <row r="1154" spans="1:16" s="130" customFormat="1" ht="12.75" x14ac:dyDescent="0.2">
      <c r="A1154" s="75">
        <v>1146</v>
      </c>
      <c r="B1154" s="234" t="str">
        <f>IF(ISBLANK('Schedule 2 - Pupil List'!A1152),"",('Schedule 2 - Pupil List'!A1152))</f>
        <v/>
      </c>
      <c r="C1154" s="234" t="str">
        <f>IF(ISBLANK('Schedule 2 - Pupil List'!B1152),"",('Schedule 2 - Pupil List'!B1152))</f>
        <v/>
      </c>
      <c r="D1154" s="61"/>
      <c r="E1154" s="135"/>
      <c r="F1154" s="136"/>
      <c r="G1154" s="136"/>
      <c r="H1154" s="136"/>
      <c r="I1154" s="136"/>
      <c r="J1154" s="136"/>
      <c r="K1154" s="136"/>
      <c r="L1154" s="137"/>
      <c r="M1154" s="222" t="str">
        <f t="shared" si="19"/>
        <v/>
      </c>
      <c r="N1154" s="207">
        <f>IF(M1154&lt;&gt;"",0,IF(D1154&gt;14,Cover!$E$25,D1154/15*Cover!$E$25))</f>
        <v>0</v>
      </c>
      <c r="O1154" s="129"/>
      <c r="P1154" s="129"/>
    </row>
    <row r="1155" spans="1:16" s="130" customFormat="1" ht="12.75" x14ac:dyDescent="0.2">
      <c r="A1155" s="75">
        <v>1147</v>
      </c>
      <c r="B1155" s="234" t="str">
        <f>IF(ISBLANK('Schedule 2 - Pupil List'!A1153),"",('Schedule 2 - Pupil List'!A1153))</f>
        <v/>
      </c>
      <c r="C1155" s="234" t="str">
        <f>IF(ISBLANK('Schedule 2 - Pupil List'!B1153),"",('Schedule 2 - Pupil List'!B1153))</f>
        <v/>
      </c>
      <c r="D1155" s="61"/>
      <c r="E1155" s="135"/>
      <c r="F1155" s="136"/>
      <c r="G1155" s="136"/>
      <c r="H1155" s="136"/>
      <c r="I1155" s="136"/>
      <c r="J1155" s="136"/>
      <c r="K1155" s="136"/>
      <c r="L1155" s="137"/>
      <c r="M1155" s="222" t="str">
        <f t="shared" si="19"/>
        <v/>
      </c>
      <c r="N1155" s="207">
        <f>IF(M1155&lt;&gt;"",0,IF(D1155&gt;14,Cover!$E$25,D1155/15*Cover!$E$25))</f>
        <v>0</v>
      </c>
      <c r="O1155" s="129"/>
      <c r="P1155" s="129"/>
    </row>
    <row r="1156" spans="1:16" s="130" customFormat="1" ht="12.75" x14ac:dyDescent="0.2">
      <c r="A1156" s="75">
        <v>1148</v>
      </c>
      <c r="B1156" s="234" t="str">
        <f>IF(ISBLANK('Schedule 2 - Pupil List'!A1154),"",('Schedule 2 - Pupil List'!A1154))</f>
        <v/>
      </c>
      <c r="C1156" s="234" t="str">
        <f>IF(ISBLANK('Schedule 2 - Pupil List'!B1154),"",('Schedule 2 - Pupil List'!B1154))</f>
        <v/>
      </c>
      <c r="D1156" s="61"/>
      <c r="E1156" s="135"/>
      <c r="F1156" s="136"/>
      <c r="G1156" s="136"/>
      <c r="H1156" s="136"/>
      <c r="I1156" s="136"/>
      <c r="J1156" s="136"/>
      <c r="K1156" s="136"/>
      <c r="L1156" s="137"/>
      <c r="M1156" s="222" t="str">
        <f t="shared" si="19"/>
        <v/>
      </c>
      <c r="N1156" s="207">
        <f>IF(M1156&lt;&gt;"",0,IF(D1156&gt;14,Cover!$E$25,D1156/15*Cover!$E$25))</f>
        <v>0</v>
      </c>
      <c r="O1156" s="129"/>
      <c r="P1156" s="129"/>
    </row>
    <row r="1157" spans="1:16" s="130" customFormat="1" ht="12.75" x14ac:dyDescent="0.2">
      <c r="A1157" s="75">
        <v>1149</v>
      </c>
      <c r="B1157" s="234" t="str">
        <f>IF(ISBLANK('Schedule 2 - Pupil List'!A1155),"",('Schedule 2 - Pupil List'!A1155))</f>
        <v/>
      </c>
      <c r="C1157" s="234" t="str">
        <f>IF(ISBLANK('Schedule 2 - Pupil List'!B1155),"",('Schedule 2 - Pupil List'!B1155))</f>
        <v/>
      </c>
      <c r="D1157" s="61"/>
      <c r="E1157" s="135"/>
      <c r="F1157" s="136"/>
      <c r="G1157" s="136"/>
      <c r="H1157" s="136"/>
      <c r="I1157" s="136"/>
      <c r="J1157" s="136"/>
      <c r="K1157" s="136"/>
      <c r="L1157" s="137"/>
      <c r="M1157" s="222" t="str">
        <f t="shared" si="19"/>
        <v/>
      </c>
      <c r="N1157" s="207">
        <f>IF(M1157&lt;&gt;"",0,IF(D1157&gt;14,Cover!$E$25,D1157/15*Cover!$E$25))</f>
        <v>0</v>
      </c>
      <c r="O1157" s="129"/>
      <c r="P1157" s="129"/>
    </row>
    <row r="1158" spans="1:16" s="130" customFormat="1" ht="12.75" x14ac:dyDescent="0.2">
      <c r="A1158" s="75">
        <v>1150</v>
      </c>
      <c r="B1158" s="234" t="str">
        <f>IF(ISBLANK('Schedule 2 - Pupil List'!A1156),"",('Schedule 2 - Pupil List'!A1156))</f>
        <v/>
      </c>
      <c r="C1158" s="234" t="str">
        <f>IF(ISBLANK('Schedule 2 - Pupil List'!B1156),"",('Schedule 2 - Pupil List'!B1156))</f>
        <v/>
      </c>
      <c r="D1158" s="61"/>
      <c r="E1158" s="135"/>
      <c r="F1158" s="136"/>
      <c r="G1158" s="136"/>
      <c r="H1158" s="136"/>
      <c r="I1158" s="136"/>
      <c r="J1158" s="136"/>
      <c r="K1158" s="136"/>
      <c r="L1158" s="137"/>
      <c r="M1158" s="222" t="str">
        <f t="shared" si="19"/>
        <v/>
      </c>
      <c r="N1158" s="207">
        <f>IF(M1158&lt;&gt;"",0,IF(D1158&gt;14,Cover!$E$25,D1158/15*Cover!$E$25))</f>
        <v>0</v>
      </c>
      <c r="O1158" s="129"/>
      <c r="P1158" s="129"/>
    </row>
    <row r="1159" spans="1:16" s="130" customFormat="1" ht="12.75" x14ac:dyDescent="0.2">
      <c r="A1159" s="75">
        <v>1151</v>
      </c>
      <c r="B1159" s="234" t="str">
        <f>IF(ISBLANK('Schedule 2 - Pupil List'!A1157),"",('Schedule 2 - Pupil List'!A1157))</f>
        <v/>
      </c>
      <c r="C1159" s="234" t="str">
        <f>IF(ISBLANK('Schedule 2 - Pupil List'!B1157),"",('Schedule 2 - Pupil List'!B1157))</f>
        <v/>
      </c>
      <c r="D1159" s="61"/>
      <c r="E1159" s="135"/>
      <c r="F1159" s="136"/>
      <c r="G1159" s="136"/>
      <c r="H1159" s="136"/>
      <c r="I1159" s="136"/>
      <c r="J1159" s="136"/>
      <c r="K1159" s="136"/>
      <c r="L1159" s="137"/>
      <c r="M1159" s="222" t="str">
        <f t="shared" si="19"/>
        <v/>
      </c>
      <c r="N1159" s="207">
        <f>IF(M1159&lt;&gt;"",0,IF(D1159&gt;14,Cover!$E$25,D1159/15*Cover!$E$25))</f>
        <v>0</v>
      </c>
      <c r="O1159" s="129"/>
      <c r="P1159" s="129"/>
    </row>
    <row r="1160" spans="1:16" s="130" customFormat="1" ht="12.75" x14ac:dyDescent="0.2">
      <c r="A1160" s="75">
        <v>1152</v>
      </c>
      <c r="B1160" s="234" t="str">
        <f>IF(ISBLANK('Schedule 2 - Pupil List'!A1158),"",('Schedule 2 - Pupil List'!A1158))</f>
        <v/>
      </c>
      <c r="C1160" s="234" t="str">
        <f>IF(ISBLANK('Schedule 2 - Pupil List'!B1158),"",('Schedule 2 - Pupil List'!B1158))</f>
        <v/>
      </c>
      <c r="D1160" s="61"/>
      <c r="E1160" s="135"/>
      <c r="F1160" s="136"/>
      <c r="G1160" s="136"/>
      <c r="H1160" s="136"/>
      <c r="I1160" s="136"/>
      <c r="J1160" s="136"/>
      <c r="K1160" s="136"/>
      <c r="L1160" s="137"/>
      <c r="M1160" s="222" t="str">
        <f t="shared" si="19"/>
        <v/>
      </c>
      <c r="N1160" s="207">
        <f>IF(M1160&lt;&gt;"",0,IF(D1160&gt;14,Cover!$E$25,D1160/15*Cover!$E$25))</f>
        <v>0</v>
      </c>
      <c r="O1160" s="129"/>
      <c r="P1160" s="129"/>
    </row>
    <row r="1161" spans="1:16" s="130" customFormat="1" ht="12.75" x14ac:dyDescent="0.2">
      <c r="A1161" s="75">
        <v>1153</v>
      </c>
      <c r="B1161" s="234" t="str">
        <f>IF(ISBLANK('Schedule 2 - Pupil List'!A1159),"",('Schedule 2 - Pupil List'!A1159))</f>
        <v/>
      </c>
      <c r="C1161" s="234" t="str">
        <f>IF(ISBLANK('Schedule 2 - Pupil List'!B1159),"",('Schedule 2 - Pupil List'!B1159))</f>
        <v/>
      </c>
      <c r="D1161" s="61"/>
      <c r="E1161" s="135"/>
      <c r="F1161" s="136"/>
      <c r="G1161" s="136"/>
      <c r="H1161" s="136"/>
      <c r="I1161" s="136"/>
      <c r="J1161" s="136"/>
      <c r="K1161" s="136"/>
      <c r="L1161" s="137"/>
      <c r="M1161" s="222" t="str">
        <f t="shared" si="19"/>
        <v/>
      </c>
      <c r="N1161" s="207">
        <f>IF(M1161&lt;&gt;"",0,IF(D1161&gt;14,Cover!$E$25,D1161/15*Cover!$E$25))</f>
        <v>0</v>
      </c>
      <c r="O1161" s="129"/>
      <c r="P1161" s="129"/>
    </row>
    <row r="1162" spans="1:16" s="130" customFormat="1" ht="12.75" x14ac:dyDescent="0.2">
      <c r="A1162" s="75">
        <v>1154</v>
      </c>
      <c r="B1162" s="234" t="str">
        <f>IF(ISBLANK('Schedule 2 - Pupil List'!A1160),"",('Schedule 2 - Pupil List'!A1160))</f>
        <v/>
      </c>
      <c r="C1162" s="234" t="str">
        <f>IF(ISBLANK('Schedule 2 - Pupil List'!B1160),"",('Schedule 2 - Pupil List'!B1160))</f>
        <v/>
      </c>
      <c r="D1162" s="61"/>
      <c r="E1162" s="135"/>
      <c r="F1162" s="136"/>
      <c r="G1162" s="136"/>
      <c r="H1162" s="136"/>
      <c r="I1162" s="136"/>
      <c r="J1162" s="136"/>
      <c r="K1162" s="136"/>
      <c r="L1162" s="137"/>
      <c r="M1162" s="222" t="str">
        <f t="shared" si="19"/>
        <v/>
      </c>
      <c r="N1162" s="207">
        <f>IF(M1162&lt;&gt;"",0,IF(D1162&gt;14,Cover!$E$25,D1162/15*Cover!$E$25))</f>
        <v>0</v>
      </c>
      <c r="O1162" s="129"/>
      <c r="P1162" s="129"/>
    </row>
    <row r="1163" spans="1:16" s="130" customFormat="1" ht="12.75" x14ac:dyDescent="0.2">
      <c r="A1163" s="75">
        <v>1155</v>
      </c>
      <c r="B1163" s="234" t="str">
        <f>IF(ISBLANK('Schedule 2 - Pupil List'!A1161),"",('Schedule 2 - Pupil List'!A1161))</f>
        <v/>
      </c>
      <c r="C1163" s="234" t="str">
        <f>IF(ISBLANK('Schedule 2 - Pupil List'!B1161),"",('Schedule 2 - Pupil List'!B1161))</f>
        <v/>
      </c>
      <c r="D1163" s="61"/>
      <c r="E1163" s="135"/>
      <c r="F1163" s="136"/>
      <c r="G1163" s="136"/>
      <c r="H1163" s="136"/>
      <c r="I1163" s="136"/>
      <c r="J1163" s="136"/>
      <c r="K1163" s="136"/>
      <c r="L1163" s="137"/>
      <c r="M1163" s="222" t="str">
        <f t="shared" si="19"/>
        <v/>
      </c>
      <c r="N1163" s="207">
        <f>IF(M1163&lt;&gt;"",0,IF(D1163&gt;14,Cover!$E$25,D1163/15*Cover!$E$25))</f>
        <v>0</v>
      </c>
      <c r="O1163" s="129"/>
      <c r="P1163" s="129"/>
    </row>
    <row r="1164" spans="1:16" s="130" customFormat="1" ht="12.75" x14ac:dyDescent="0.2">
      <c r="A1164" s="75">
        <v>1156</v>
      </c>
      <c r="B1164" s="234" t="str">
        <f>IF(ISBLANK('Schedule 2 - Pupil List'!A1162),"",('Schedule 2 - Pupil List'!A1162))</f>
        <v/>
      </c>
      <c r="C1164" s="234" t="str">
        <f>IF(ISBLANK('Schedule 2 - Pupil List'!B1162),"",('Schedule 2 - Pupil List'!B1162))</f>
        <v/>
      </c>
      <c r="D1164" s="61"/>
      <c r="E1164" s="135"/>
      <c r="F1164" s="136"/>
      <c r="G1164" s="136"/>
      <c r="H1164" s="136"/>
      <c r="I1164" s="136"/>
      <c r="J1164" s="136"/>
      <c r="K1164" s="136"/>
      <c r="L1164" s="137"/>
      <c r="M1164" s="222" t="str">
        <f t="shared" si="19"/>
        <v/>
      </c>
      <c r="N1164" s="207">
        <f>IF(M1164&lt;&gt;"",0,IF(D1164&gt;14,Cover!$E$25,D1164/15*Cover!$E$25))</f>
        <v>0</v>
      </c>
      <c r="O1164" s="129"/>
      <c r="P1164" s="129"/>
    </row>
    <row r="1165" spans="1:16" s="130" customFormat="1" ht="12.75" x14ac:dyDescent="0.2">
      <c r="A1165" s="75">
        <v>1157</v>
      </c>
      <c r="B1165" s="234" t="str">
        <f>IF(ISBLANK('Schedule 2 - Pupil List'!A1163),"",('Schedule 2 - Pupil List'!A1163))</f>
        <v/>
      </c>
      <c r="C1165" s="234" t="str">
        <f>IF(ISBLANK('Schedule 2 - Pupil List'!B1163),"",('Schedule 2 - Pupil List'!B1163))</f>
        <v/>
      </c>
      <c r="D1165" s="61"/>
      <c r="E1165" s="135"/>
      <c r="F1165" s="136"/>
      <c r="G1165" s="136"/>
      <c r="H1165" s="136"/>
      <c r="I1165" s="136"/>
      <c r="J1165" s="136"/>
      <c r="K1165" s="136"/>
      <c r="L1165" s="137"/>
      <c r="M1165" s="222" t="str">
        <f t="shared" si="19"/>
        <v/>
      </c>
      <c r="N1165" s="207">
        <f>IF(M1165&lt;&gt;"",0,IF(D1165&gt;14,Cover!$E$25,D1165/15*Cover!$E$25))</f>
        <v>0</v>
      </c>
      <c r="O1165" s="129"/>
      <c r="P1165" s="129"/>
    </row>
    <row r="1166" spans="1:16" s="130" customFormat="1" ht="12.75" x14ac:dyDescent="0.2">
      <c r="A1166" s="75">
        <v>1158</v>
      </c>
      <c r="B1166" s="234" t="str">
        <f>IF(ISBLANK('Schedule 2 - Pupil List'!A1164),"",('Schedule 2 - Pupil List'!A1164))</f>
        <v/>
      </c>
      <c r="C1166" s="234" t="str">
        <f>IF(ISBLANK('Schedule 2 - Pupil List'!B1164),"",('Schedule 2 - Pupil List'!B1164))</f>
        <v/>
      </c>
      <c r="D1166" s="61"/>
      <c r="E1166" s="135"/>
      <c r="F1166" s="136"/>
      <c r="G1166" s="136"/>
      <c r="H1166" s="136"/>
      <c r="I1166" s="136"/>
      <c r="J1166" s="136"/>
      <c r="K1166" s="136"/>
      <c r="L1166" s="137"/>
      <c r="M1166" s="222" t="str">
        <f t="shared" si="19"/>
        <v/>
      </c>
      <c r="N1166" s="207">
        <f>IF(M1166&lt;&gt;"",0,IF(D1166&gt;14,Cover!$E$25,D1166/15*Cover!$E$25))</f>
        <v>0</v>
      </c>
      <c r="O1166" s="129"/>
      <c r="P1166" s="129"/>
    </row>
    <row r="1167" spans="1:16" s="130" customFormat="1" ht="12.75" x14ac:dyDescent="0.2">
      <c r="A1167" s="75">
        <v>1159</v>
      </c>
      <c r="B1167" s="234" t="str">
        <f>IF(ISBLANK('Schedule 2 - Pupil List'!A1165),"",('Schedule 2 - Pupil List'!A1165))</f>
        <v/>
      </c>
      <c r="C1167" s="234" t="str">
        <f>IF(ISBLANK('Schedule 2 - Pupil List'!B1165),"",('Schedule 2 - Pupil List'!B1165))</f>
        <v/>
      </c>
      <c r="D1167" s="61"/>
      <c r="E1167" s="135"/>
      <c r="F1167" s="136"/>
      <c r="G1167" s="136"/>
      <c r="H1167" s="136"/>
      <c r="I1167" s="136"/>
      <c r="J1167" s="136"/>
      <c r="K1167" s="136"/>
      <c r="L1167" s="137"/>
      <c r="M1167" s="222" t="str">
        <f t="shared" si="19"/>
        <v/>
      </c>
      <c r="N1167" s="207">
        <f>IF(M1167&lt;&gt;"",0,IF(D1167&gt;14,Cover!$E$25,D1167/15*Cover!$E$25))</f>
        <v>0</v>
      </c>
      <c r="O1167" s="129"/>
      <c r="P1167" s="129"/>
    </row>
    <row r="1168" spans="1:16" s="130" customFormat="1" ht="12.75" x14ac:dyDescent="0.2">
      <c r="A1168" s="75">
        <v>1160</v>
      </c>
      <c r="B1168" s="234" t="str">
        <f>IF(ISBLANK('Schedule 2 - Pupil List'!A1166),"",('Schedule 2 - Pupil List'!A1166))</f>
        <v/>
      </c>
      <c r="C1168" s="234" t="str">
        <f>IF(ISBLANK('Schedule 2 - Pupil List'!B1166),"",('Schedule 2 - Pupil List'!B1166))</f>
        <v/>
      </c>
      <c r="D1168" s="61"/>
      <c r="E1168" s="135"/>
      <c r="F1168" s="136"/>
      <c r="G1168" s="136"/>
      <c r="H1168" s="136"/>
      <c r="I1168" s="136"/>
      <c r="J1168" s="136"/>
      <c r="K1168" s="136"/>
      <c r="L1168" s="137"/>
      <c r="M1168" s="222" t="str">
        <f t="shared" si="19"/>
        <v/>
      </c>
      <c r="N1168" s="207">
        <f>IF(M1168&lt;&gt;"",0,IF(D1168&gt;14,Cover!$E$25,D1168/15*Cover!$E$25))</f>
        <v>0</v>
      </c>
      <c r="O1168" s="129"/>
      <c r="P1168" s="129"/>
    </row>
    <row r="1169" spans="1:16" s="130" customFormat="1" ht="12.75" x14ac:dyDescent="0.2">
      <c r="A1169" s="75">
        <v>1161</v>
      </c>
      <c r="B1169" s="234" t="str">
        <f>IF(ISBLANK('Schedule 2 - Pupil List'!A1167),"",('Schedule 2 - Pupil List'!A1167))</f>
        <v/>
      </c>
      <c r="C1169" s="234" t="str">
        <f>IF(ISBLANK('Schedule 2 - Pupil List'!B1167),"",('Schedule 2 - Pupil List'!B1167))</f>
        <v/>
      </c>
      <c r="D1169" s="61"/>
      <c r="E1169" s="135"/>
      <c r="F1169" s="136"/>
      <c r="G1169" s="136"/>
      <c r="H1169" s="136"/>
      <c r="I1169" s="136"/>
      <c r="J1169" s="136"/>
      <c r="K1169" s="136"/>
      <c r="L1169" s="137"/>
      <c r="M1169" s="222" t="str">
        <f t="shared" si="19"/>
        <v/>
      </c>
      <c r="N1169" s="207">
        <f>IF(M1169&lt;&gt;"",0,IF(D1169&gt;14,Cover!$E$25,D1169/15*Cover!$E$25))</f>
        <v>0</v>
      </c>
      <c r="O1169" s="129"/>
      <c r="P1169" s="129"/>
    </row>
    <row r="1170" spans="1:16" s="130" customFormat="1" ht="12.75" x14ac:dyDescent="0.2">
      <c r="A1170" s="75">
        <v>1162</v>
      </c>
      <c r="B1170" s="234" t="str">
        <f>IF(ISBLANK('Schedule 2 - Pupil List'!A1168),"",('Schedule 2 - Pupil List'!A1168))</f>
        <v/>
      </c>
      <c r="C1170" s="234" t="str">
        <f>IF(ISBLANK('Schedule 2 - Pupil List'!B1168),"",('Schedule 2 - Pupil List'!B1168))</f>
        <v/>
      </c>
      <c r="D1170" s="61"/>
      <c r="E1170" s="135"/>
      <c r="F1170" s="136"/>
      <c r="G1170" s="136"/>
      <c r="H1170" s="136"/>
      <c r="I1170" s="136"/>
      <c r="J1170" s="136"/>
      <c r="K1170" s="136"/>
      <c r="L1170" s="137"/>
      <c r="M1170" s="222" t="str">
        <f t="shared" si="19"/>
        <v/>
      </c>
      <c r="N1170" s="207">
        <f>IF(M1170&lt;&gt;"",0,IF(D1170&gt;14,Cover!$E$25,D1170/15*Cover!$E$25))</f>
        <v>0</v>
      </c>
      <c r="O1170" s="129"/>
      <c r="P1170" s="129"/>
    </row>
    <row r="1171" spans="1:16" s="130" customFormat="1" ht="12.75" x14ac:dyDescent="0.2">
      <c r="A1171" s="75">
        <v>1163</v>
      </c>
      <c r="B1171" s="234" t="str">
        <f>IF(ISBLANK('Schedule 2 - Pupil List'!A1169),"",('Schedule 2 - Pupil List'!A1169))</f>
        <v/>
      </c>
      <c r="C1171" s="234" t="str">
        <f>IF(ISBLANK('Schedule 2 - Pupil List'!B1169),"",('Schedule 2 - Pupil List'!B1169))</f>
        <v/>
      </c>
      <c r="D1171" s="61"/>
      <c r="E1171" s="135"/>
      <c r="F1171" s="136"/>
      <c r="G1171" s="136"/>
      <c r="H1171" s="136"/>
      <c r="I1171" s="136"/>
      <c r="J1171" s="136"/>
      <c r="K1171" s="136"/>
      <c r="L1171" s="137"/>
      <c r="M1171" s="222" t="str">
        <f t="shared" si="19"/>
        <v/>
      </c>
      <c r="N1171" s="207">
        <f>IF(M1171&lt;&gt;"",0,IF(D1171&gt;14,Cover!$E$25,D1171/15*Cover!$E$25))</f>
        <v>0</v>
      </c>
      <c r="O1171" s="129"/>
      <c r="P1171" s="129"/>
    </row>
    <row r="1172" spans="1:16" s="130" customFormat="1" ht="12.75" x14ac:dyDescent="0.2">
      <c r="A1172" s="75">
        <v>1164</v>
      </c>
      <c r="B1172" s="234" t="str">
        <f>IF(ISBLANK('Schedule 2 - Pupil List'!A1170),"",('Schedule 2 - Pupil List'!A1170))</f>
        <v/>
      </c>
      <c r="C1172" s="234" t="str">
        <f>IF(ISBLANK('Schedule 2 - Pupil List'!B1170),"",('Schedule 2 - Pupil List'!B1170))</f>
        <v/>
      </c>
      <c r="D1172" s="61"/>
      <c r="E1172" s="135"/>
      <c r="F1172" s="136"/>
      <c r="G1172" s="136"/>
      <c r="H1172" s="136"/>
      <c r="I1172" s="136"/>
      <c r="J1172" s="136"/>
      <c r="K1172" s="136"/>
      <c r="L1172" s="137"/>
      <c r="M1172" s="222" t="str">
        <f t="shared" si="19"/>
        <v/>
      </c>
      <c r="N1172" s="207">
        <f>IF(M1172&lt;&gt;"",0,IF(D1172&gt;14,Cover!$E$25,D1172/15*Cover!$E$25))</f>
        <v>0</v>
      </c>
      <c r="O1172" s="129"/>
      <c r="P1172" s="129"/>
    </row>
    <row r="1173" spans="1:16" s="130" customFormat="1" ht="12.75" x14ac:dyDescent="0.2">
      <c r="A1173" s="75">
        <v>1165</v>
      </c>
      <c r="B1173" s="234" t="str">
        <f>IF(ISBLANK('Schedule 2 - Pupil List'!A1171),"",('Schedule 2 - Pupil List'!A1171))</f>
        <v/>
      </c>
      <c r="C1173" s="234" t="str">
        <f>IF(ISBLANK('Schedule 2 - Pupil List'!B1171),"",('Schedule 2 - Pupil List'!B1171))</f>
        <v/>
      </c>
      <c r="D1173" s="61"/>
      <c r="E1173" s="135"/>
      <c r="F1173" s="136"/>
      <c r="G1173" s="136"/>
      <c r="H1173" s="136"/>
      <c r="I1173" s="136"/>
      <c r="J1173" s="136"/>
      <c r="K1173" s="136"/>
      <c r="L1173" s="137"/>
      <c r="M1173" s="222" t="str">
        <f t="shared" si="19"/>
        <v/>
      </c>
      <c r="N1173" s="207">
        <f>IF(M1173&lt;&gt;"",0,IF(D1173&gt;14,Cover!$E$25,D1173/15*Cover!$E$25))</f>
        <v>0</v>
      </c>
      <c r="O1173" s="129"/>
      <c r="P1173" s="129"/>
    </row>
    <row r="1174" spans="1:16" s="130" customFormat="1" ht="12.75" x14ac:dyDescent="0.2">
      <c r="A1174" s="75">
        <v>1166</v>
      </c>
      <c r="B1174" s="234" t="str">
        <f>IF(ISBLANK('Schedule 2 - Pupil List'!A1172),"",('Schedule 2 - Pupil List'!A1172))</f>
        <v/>
      </c>
      <c r="C1174" s="234" t="str">
        <f>IF(ISBLANK('Schedule 2 - Pupil List'!B1172),"",('Schedule 2 - Pupil List'!B1172))</f>
        <v/>
      </c>
      <c r="D1174" s="61"/>
      <c r="E1174" s="135"/>
      <c r="F1174" s="136"/>
      <c r="G1174" s="136"/>
      <c r="H1174" s="136"/>
      <c r="I1174" s="136"/>
      <c r="J1174" s="136"/>
      <c r="K1174" s="136"/>
      <c r="L1174" s="137"/>
      <c r="M1174" s="222" t="str">
        <f t="shared" si="19"/>
        <v/>
      </c>
      <c r="N1174" s="207">
        <f>IF(M1174&lt;&gt;"",0,IF(D1174&gt;14,Cover!$E$25,D1174/15*Cover!$E$25))</f>
        <v>0</v>
      </c>
      <c r="O1174" s="129"/>
      <c r="P1174" s="129"/>
    </row>
    <row r="1175" spans="1:16" s="130" customFormat="1" ht="12.75" x14ac:dyDescent="0.2">
      <c r="A1175" s="75">
        <v>1167</v>
      </c>
      <c r="B1175" s="234" t="str">
        <f>IF(ISBLANK('Schedule 2 - Pupil List'!A1173),"",('Schedule 2 - Pupil List'!A1173))</f>
        <v/>
      </c>
      <c r="C1175" s="234" t="str">
        <f>IF(ISBLANK('Schedule 2 - Pupil List'!B1173),"",('Schedule 2 - Pupil List'!B1173))</f>
        <v/>
      </c>
      <c r="D1175" s="61"/>
      <c r="E1175" s="135"/>
      <c r="F1175" s="136"/>
      <c r="G1175" s="136"/>
      <c r="H1175" s="136"/>
      <c r="I1175" s="136"/>
      <c r="J1175" s="136"/>
      <c r="K1175" s="136"/>
      <c r="L1175" s="137"/>
      <c r="M1175" s="222" t="str">
        <f t="shared" si="19"/>
        <v/>
      </c>
      <c r="N1175" s="207">
        <f>IF(M1175&lt;&gt;"",0,IF(D1175&gt;14,Cover!$E$25,D1175/15*Cover!$E$25))</f>
        <v>0</v>
      </c>
      <c r="O1175" s="129"/>
      <c r="P1175" s="129"/>
    </row>
    <row r="1176" spans="1:16" s="130" customFormat="1" ht="12.75" x14ac:dyDescent="0.2">
      <c r="A1176" s="75">
        <v>1168</v>
      </c>
      <c r="B1176" s="234" t="str">
        <f>IF(ISBLANK('Schedule 2 - Pupil List'!A1174),"",('Schedule 2 - Pupil List'!A1174))</f>
        <v/>
      </c>
      <c r="C1176" s="234" t="str">
        <f>IF(ISBLANK('Schedule 2 - Pupil List'!B1174),"",('Schedule 2 - Pupil List'!B1174))</f>
        <v/>
      </c>
      <c r="D1176" s="61"/>
      <c r="E1176" s="135"/>
      <c r="F1176" s="136"/>
      <c r="G1176" s="136"/>
      <c r="H1176" s="136"/>
      <c r="I1176" s="136"/>
      <c r="J1176" s="136"/>
      <c r="K1176" s="136"/>
      <c r="L1176" s="137"/>
      <c r="M1176" s="222" t="str">
        <f t="shared" si="19"/>
        <v/>
      </c>
      <c r="N1176" s="207">
        <f>IF(M1176&lt;&gt;"",0,IF(D1176&gt;14,Cover!$E$25,D1176/15*Cover!$E$25))</f>
        <v>0</v>
      </c>
      <c r="O1176" s="129"/>
      <c r="P1176" s="129"/>
    </row>
    <row r="1177" spans="1:16" s="130" customFormat="1" ht="12.75" x14ac:dyDescent="0.2">
      <c r="A1177" s="75">
        <v>1169</v>
      </c>
      <c r="B1177" s="234" t="str">
        <f>IF(ISBLANK('Schedule 2 - Pupil List'!A1175),"",('Schedule 2 - Pupil List'!A1175))</f>
        <v/>
      </c>
      <c r="C1177" s="234" t="str">
        <f>IF(ISBLANK('Schedule 2 - Pupil List'!B1175),"",('Schedule 2 - Pupil List'!B1175))</f>
        <v/>
      </c>
      <c r="D1177" s="61"/>
      <c r="E1177" s="135"/>
      <c r="F1177" s="136"/>
      <c r="G1177" s="136"/>
      <c r="H1177" s="136"/>
      <c r="I1177" s="136"/>
      <c r="J1177" s="136"/>
      <c r="K1177" s="136"/>
      <c r="L1177" s="137"/>
      <c r="M1177" s="222" t="str">
        <f t="shared" si="19"/>
        <v/>
      </c>
      <c r="N1177" s="207">
        <f>IF(M1177&lt;&gt;"",0,IF(D1177&gt;14,Cover!$E$25,D1177/15*Cover!$E$25))</f>
        <v>0</v>
      </c>
      <c r="O1177" s="129"/>
      <c r="P1177" s="129"/>
    </row>
    <row r="1178" spans="1:16" s="130" customFormat="1" ht="12.75" x14ac:dyDescent="0.2">
      <c r="A1178" s="75">
        <v>1170</v>
      </c>
      <c r="B1178" s="234" t="str">
        <f>IF(ISBLANK('Schedule 2 - Pupil List'!A1176),"",('Schedule 2 - Pupil List'!A1176))</f>
        <v/>
      </c>
      <c r="C1178" s="234" t="str">
        <f>IF(ISBLANK('Schedule 2 - Pupil List'!B1176),"",('Schedule 2 - Pupil List'!B1176))</f>
        <v/>
      </c>
      <c r="D1178" s="61"/>
      <c r="E1178" s="135"/>
      <c r="F1178" s="136"/>
      <c r="G1178" s="136"/>
      <c r="H1178" s="136"/>
      <c r="I1178" s="136"/>
      <c r="J1178" s="136"/>
      <c r="K1178" s="136"/>
      <c r="L1178" s="137"/>
      <c r="M1178" s="222" t="str">
        <f t="shared" si="19"/>
        <v/>
      </c>
      <c r="N1178" s="207">
        <f>IF(M1178&lt;&gt;"",0,IF(D1178&gt;14,Cover!$E$25,D1178/15*Cover!$E$25))</f>
        <v>0</v>
      </c>
      <c r="O1178" s="129"/>
      <c r="P1178" s="129"/>
    </row>
    <row r="1179" spans="1:16" s="130" customFormat="1" ht="12.75" x14ac:dyDescent="0.2">
      <c r="A1179" s="75">
        <v>1171</v>
      </c>
      <c r="B1179" s="234" t="str">
        <f>IF(ISBLANK('Schedule 2 - Pupil List'!A1177),"",('Schedule 2 - Pupil List'!A1177))</f>
        <v/>
      </c>
      <c r="C1179" s="234" t="str">
        <f>IF(ISBLANK('Schedule 2 - Pupil List'!B1177),"",('Schedule 2 - Pupil List'!B1177))</f>
        <v/>
      </c>
      <c r="D1179" s="61"/>
      <c r="E1179" s="135"/>
      <c r="F1179" s="136"/>
      <c r="G1179" s="136"/>
      <c r="H1179" s="136"/>
      <c r="I1179" s="136"/>
      <c r="J1179" s="136"/>
      <c r="K1179" s="136"/>
      <c r="L1179" s="137"/>
      <c r="M1179" s="222" t="str">
        <f t="shared" si="19"/>
        <v/>
      </c>
      <c r="N1179" s="207">
        <f>IF(M1179&lt;&gt;"",0,IF(D1179&gt;14,Cover!$E$25,D1179/15*Cover!$E$25))</f>
        <v>0</v>
      </c>
      <c r="O1179" s="129"/>
      <c r="P1179" s="129"/>
    </row>
    <row r="1180" spans="1:16" s="130" customFormat="1" ht="12.75" x14ac:dyDescent="0.2">
      <c r="A1180" s="75">
        <v>1172</v>
      </c>
      <c r="B1180" s="234" t="str">
        <f>IF(ISBLANK('Schedule 2 - Pupil List'!A1178),"",('Schedule 2 - Pupil List'!A1178))</f>
        <v/>
      </c>
      <c r="C1180" s="234" t="str">
        <f>IF(ISBLANK('Schedule 2 - Pupil List'!B1178),"",('Schedule 2 - Pupil List'!B1178))</f>
        <v/>
      </c>
      <c r="D1180" s="61"/>
      <c r="E1180" s="135"/>
      <c r="F1180" s="136"/>
      <c r="G1180" s="136"/>
      <c r="H1180" s="136"/>
      <c r="I1180" s="136"/>
      <c r="J1180" s="136"/>
      <c r="K1180" s="136"/>
      <c r="L1180" s="137"/>
      <c r="M1180" s="222" t="str">
        <f t="shared" si="19"/>
        <v/>
      </c>
      <c r="N1180" s="207">
        <f>IF(M1180&lt;&gt;"",0,IF(D1180&gt;14,Cover!$E$25,D1180/15*Cover!$E$25))</f>
        <v>0</v>
      </c>
      <c r="O1180" s="129"/>
      <c r="P1180" s="129"/>
    </row>
    <row r="1181" spans="1:16" s="130" customFormat="1" ht="12.75" x14ac:dyDescent="0.2">
      <c r="A1181" s="75">
        <v>1173</v>
      </c>
      <c r="B1181" s="234" t="str">
        <f>IF(ISBLANK('Schedule 2 - Pupil List'!A1179),"",('Schedule 2 - Pupil List'!A1179))</f>
        <v/>
      </c>
      <c r="C1181" s="234" t="str">
        <f>IF(ISBLANK('Schedule 2 - Pupil List'!B1179),"",('Schedule 2 - Pupil List'!B1179))</f>
        <v/>
      </c>
      <c r="D1181" s="61"/>
      <c r="E1181" s="135"/>
      <c r="F1181" s="136"/>
      <c r="G1181" s="136"/>
      <c r="H1181" s="136"/>
      <c r="I1181" s="136"/>
      <c r="J1181" s="136"/>
      <c r="K1181" s="136"/>
      <c r="L1181" s="137"/>
      <c r="M1181" s="222" t="str">
        <f t="shared" si="19"/>
        <v/>
      </c>
      <c r="N1181" s="207">
        <f>IF(M1181&lt;&gt;"",0,IF(D1181&gt;14,Cover!$E$25,D1181/15*Cover!$E$25))</f>
        <v>0</v>
      </c>
      <c r="O1181" s="129"/>
      <c r="P1181" s="129"/>
    </row>
    <row r="1182" spans="1:16" s="130" customFormat="1" ht="12.75" x14ac:dyDescent="0.2">
      <c r="A1182" s="75">
        <v>1174</v>
      </c>
      <c r="B1182" s="234" t="str">
        <f>IF(ISBLANK('Schedule 2 - Pupil List'!A1180),"",('Schedule 2 - Pupil List'!A1180))</f>
        <v/>
      </c>
      <c r="C1182" s="234" t="str">
        <f>IF(ISBLANK('Schedule 2 - Pupil List'!B1180),"",('Schedule 2 - Pupil List'!B1180))</f>
        <v/>
      </c>
      <c r="D1182" s="61"/>
      <c r="E1182" s="135"/>
      <c r="F1182" s="136"/>
      <c r="G1182" s="136"/>
      <c r="H1182" s="136"/>
      <c r="I1182" s="136"/>
      <c r="J1182" s="136"/>
      <c r="K1182" s="136"/>
      <c r="L1182" s="137"/>
      <c r="M1182" s="222" t="str">
        <f t="shared" si="19"/>
        <v/>
      </c>
      <c r="N1182" s="207">
        <f>IF(M1182&lt;&gt;"",0,IF(D1182&gt;14,Cover!$E$25,D1182/15*Cover!$E$25))</f>
        <v>0</v>
      </c>
      <c r="O1182" s="129"/>
      <c r="P1182" s="129"/>
    </row>
    <row r="1183" spans="1:16" s="130" customFormat="1" ht="12.75" x14ac:dyDescent="0.2">
      <c r="A1183" s="75">
        <v>1175</v>
      </c>
      <c r="B1183" s="234" t="str">
        <f>IF(ISBLANK('Schedule 2 - Pupil List'!A1181),"",('Schedule 2 - Pupil List'!A1181))</f>
        <v/>
      </c>
      <c r="C1183" s="234" t="str">
        <f>IF(ISBLANK('Schedule 2 - Pupil List'!B1181),"",('Schedule 2 - Pupil List'!B1181))</f>
        <v/>
      </c>
      <c r="D1183" s="61"/>
      <c r="E1183" s="135"/>
      <c r="F1183" s="136"/>
      <c r="G1183" s="136"/>
      <c r="H1183" s="136"/>
      <c r="I1183" s="136"/>
      <c r="J1183" s="136"/>
      <c r="K1183" s="136"/>
      <c r="L1183" s="137"/>
      <c r="M1183" s="222" t="str">
        <f t="shared" si="19"/>
        <v/>
      </c>
      <c r="N1183" s="207">
        <f>IF(M1183&lt;&gt;"",0,IF(D1183&gt;14,Cover!$E$25,D1183/15*Cover!$E$25))</f>
        <v>0</v>
      </c>
      <c r="O1183" s="129"/>
      <c r="P1183" s="129"/>
    </row>
    <row r="1184" spans="1:16" s="130" customFormat="1" ht="12.75" x14ac:dyDescent="0.2">
      <c r="A1184" s="75">
        <v>1176</v>
      </c>
      <c r="B1184" s="234" t="str">
        <f>IF(ISBLANK('Schedule 2 - Pupil List'!A1182),"",('Schedule 2 - Pupil List'!A1182))</f>
        <v/>
      </c>
      <c r="C1184" s="234" t="str">
        <f>IF(ISBLANK('Schedule 2 - Pupil List'!B1182),"",('Schedule 2 - Pupil List'!B1182))</f>
        <v/>
      </c>
      <c r="D1184" s="61"/>
      <c r="E1184" s="135"/>
      <c r="F1184" s="136"/>
      <c r="G1184" s="136"/>
      <c r="H1184" s="136"/>
      <c r="I1184" s="136"/>
      <c r="J1184" s="136"/>
      <c r="K1184" s="136"/>
      <c r="L1184" s="137"/>
      <c r="M1184" s="222" t="str">
        <f t="shared" si="19"/>
        <v/>
      </c>
      <c r="N1184" s="207">
        <f>IF(M1184&lt;&gt;"",0,IF(D1184&gt;14,Cover!$E$25,D1184/15*Cover!$E$25))</f>
        <v>0</v>
      </c>
      <c r="O1184" s="129"/>
      <c r="P1184" s="129"/>
    </row>
    <row r="1185" spans="1:16" s="130" customFormat="1" ht="12.75" x14ac:dyDescent="0.2">
      <c r="A1185" s="75">
        <v>1177</v>
      </c>
      <c r="B1185" s="234" t="str">
        <f>IF(ISBLANK('Schedule 2 - Pupil List'!A1183),"",('Schedule 2 - Pupil List'!A1183))</f>
        <v/>
      </c>
      <c r="C1185" s="234" t="str">
        <f>IF(ISBLANK('Schedule 2 - Pupil List'!B1183),"",('Schedule 2 - Pupil List'!B1183))</f>
        <v/>
      </c>
      <c r="D1185" s="61"/>
      <c r="E1185" s="135"/>
      <c r="F1185" s="136"/>
      <c r="G1185" s="136"/>
      <c r="H1185" s="136"/>
      <c r="I1185" s="136"/>
      <c r="J1185" s="136"/>
      <c r="K1185" s="136"/>
      <c r="L1185" s="137"/>
      <c r="M1185" s="222" t="str">
        <f t="shared" si="19"/>
        <v/>
      </c>
      <c r="N1185" s="207">
        <f>IF(M1185&lt;&gt;"",0,IF(D1185&gt;14,Cover!$E$25,D1185/15*Cover!$E$25))</f>
        <v>0</v>
      </c>
      <c r="O1185" s="129"/>
      <c r="P1185" s="129"/>
    </row>
    <row r="1186" spans="1:16" s="130" customFormat="1" ht="12.75" x14ac:dyDescent="0.2">
      <c r="A1186" s="75">
        <v>1178</v>
      </c>
      <c r="B1186" s="234" t="str">
        <f>IF(ISBLANK('Schedule 2 - Pupil List'!A1184),"",('Schedule 2 - Pupil List'!A1184))</f>
        <v/>
      </c>
      <c r="C1186" s="234" t="str">
        <f>IF(ISBLANK('Schedule 2 - Pupil List'!B1184),"",('Schedule 2 - Pupil List'!B1184))</f>
        <v/>
      </c>
      <c r="D1186" s="61"/>
      <c r="E1186" s="135"/>
      <c r="F1186" s="136"/>
      <c r="G1186" s="136"/>
      <c r="H1186" s="136"/>
      <c r="I1186" s="136"/>
      <c r="J1186" s="136"/>
      <c r="K1186" s="136"/>
      <c r="L1186" s="137"/>
      <c r="M1186" s="222" t="str">
        <f t="shared" si="19"/>
        <v/>
      </c>
      <c r="N1186" s="207">
        <f>IF(M1186&lt;&gt;"",0,IF(D1186&gt;14,Cover!$E$25,D1186/15*Cover!$E$25))</f>
        <v>0</v>
      </c>
      <c r="O1186" s="129"/>
      <c r="P1186" s="129"/>
    </row>
    <row r="1187" spans="1:16" s="130" customFormat="1" ht="12.75" x14ac:dyDescent="0.2">
      <c r="A1187" s="75">
        <v>1179</v>
      </c>
      <c r="B1187" s="234" t="str">
        <f>IF(ISBLANK('Schedule 2 - Pupil List'!A1185),"",('Schedule 2 - Pupil List'!A1185))</f>
        <v/>
      </c>
      <c r="C1187" s="234" t="str">
        <f>IF(ISBLANK('Schedule 2 - Pupil List'!B1185),"",('Schedule 2 - Pupil List'!B1185))</f>
        <v/>
      </c>
      <c r="D1187" s="61"/>
      <c r="E1187" s="135"/>
      <c r="F1187" s="136"/>
      <c r="G1187" s="136"/>
      <c r="H1187" s="136"/>
      <c r="I1187" s="136"/>
      <c r="J1187" s="136"/>
      <c r="K1187" s="136"/>
      <c r="L1187" s="137"/>
      <c r="M1187" s="222" t="str">
        <f t="shared" si="19"/>
        <v/>
      </c>
      <c r="N1187" s="207">
        <f>IF(M1187&lt;&gt;"",0,IF(D1187&gt;14,Cover!$E$25,D1187/15*Cover!$E$25))</f>
        <v>0</v>
      </c>
      <c r="O1187" s="129"/>
      <c r="P1187" s="129"/>
    </row>
    <row r="1188" spans="1:16" s="130" customFormat="1" ht="12.75" x14ac:dyDescent="0.2">
      <c r="A1188" s="75">
        <v>1180</v>
      </c>
      <c r="B1188" s="234" t="str">
        <f>IF(ISBLANK('Schedule 2 - Pupil List'!A1186),"",('Schedule 2 - Pupil List'!A1186))</f>
        <v/>
      </c>
      <c r="C1188" s="234" t="str">
        <f>IF(ISBLANK('Schedule 2 - Pupil List'!B1186),"",('Schedule 2 - Pupil List'!B1186))</f>
        <v/>
      </c>
      <c r="D1188" s="61"/>
      <c r="E1188" s="135"/>
      <c r="F1188" s="136"/>
      <c r="G1188" s="136"/>
      <c r="H1188" s="136"/>
      <c r="I1188" s="136"/>
      <c r="J1188" s="136"/>
      <c r="K1188" s="136"/>
      <c r="L1188" s="137"/>
      <c r="M1188" s="222" t="str">
        <f t="shared" si="19"/>
        <v/>
      </c>
      <c r="N1188" s="207">
        <f>IF(M1188&lt;&gt;"",0,IF(D1188&gt;14,Cover!$E$25,D1188/15*Cover!$E$25))</f>
        <v>0</v>
      </c>
      <c r="O1188" s="129"/>
      <c r="P1188" s="129"/>
    </row>
    <row r="1189" spans="1:16" s="130" customFormat="1" ht="12.75" x14ac:dyDescent="0.2">
      <c r="A1189" s="75">
        <v>1181</v>
      </c>
      <c r="B1189" s="234" t="str">
        <f>IF(ISBLANK('Schedule 2 - Pupil List'!A1187),"",('Schedule 2 - Pupil List'!A1187))</f>
        <v/>
      </c>
      <c r="C1189" s="234" t="str">
        <f>IF(ISBLANK('Schedule 2 - Pupil List'!B1187),"",('Schedule 2 - Pupil List'!B1187))</f>
        <v/>
      </c>
      <c r="D1189" s="61"/>
      <c r="E1189" s="135"/>
      <c r="F1189" s="136"/>
      <c r="G1189" s="136"/>
      <c r="H1189" s="136"/>
      <c r="I1189" s="136"/>
      <c r="J1189" s="136"/>
      <c r="K1189" s="136"/>
      <c r="L1189" s="137"/>
      <c r="M1189" s="222" t="str">
        <f t="shared" si="19"/>
        <v/>
      </c>
      <c r="N1189" s="207">
        <f>IF(M1189&lt;&gt;"",0,IF(D1189&gt;14,Cover!$E$25,D1189/15*Cover!$E$25))</f>
        <v>0</v>
      </c>
      <c r="O1189" s="129"/>
      <c r="P1189" s="129"/>
    </row>
    <row r="1190" spans="1:16" s="130" customFormat="1" ht="12.75" x14ac:dyDescent="0.2">
      <c r="A1190" s="75">
        <v>1182</v>
      </c>
      <c r="B1190" s="234" t="str">
        <f>IF(ISBLANK('Schedule 2 - Pupil List'!A1188),"",('Schedule 2 - Pupil List'!A1188))</f>
        <v/>
      </c>
      <c r="C1190" s="234" t="str">
        <f>IF(ISBLANK('Schedule 2 - Pupil List'!B1188),"",('Schedule 2 - Pupil List'!B1188))</f>
        <v/>
      </c>
      <c r="D1190" s="61"/>
      <c r="E1190" s="135"/>
      <c r="F1190" s="136"/>
      <c r="G1190" s="136"/>
      <c r="H1190" s="136"/>
      <c r="I1190" s="136"/>
      <c r="J1190" s="136"/>
      <c r="K1190" s="136"/>
      <c r="L1190" s="137"/>
      <c r="M1190" s="222" t="str">
        <f t="shared" si="19"/>
        <v/>
      </c>
      <c r="N1190" s="207">
        <f>IF(M1190&lt;&gt;"",0,IF(D1190&gt;14,Cover!$E$25,D1190/15*Cover!$E$25))</f>
        <v>0</v>
      </c>
      <c r="O1190" s="129"/>
      <c r="P1190" s="129"/>
    </row>
    <row r="1191" spans="1:16" s="130" customFormat="1" ht="12.75" x14ac:dyDescent="0.2">
      <c r="A1191" s="75">
        <v>1183</v>
      </c>
      <c r="B1191" s="234" t="str">
        <f>IF(ISBLANK('Schedule 2 - Pupil List'!A1189),"",('Schedule 2 - Pupil List'!A1189))</f>
        <v/>
      </c>
      <c r="C1191" s="234" t="str">
        <f>IF(ISBLANK('Schedule 2 - Pupil List'!B1189),"",('Schedule 2 - Pupil List'!B1189))</f>
        <v/>
      </c>
      <c r="D1191" s="61"/>
      <c r="E1191" s="135"/>
      <c r="F1191" s="136"/>
      <c r="G1191" s="136"/>
      <c r="H1191" s="136"/>
      <c r="I1191" s="136"/>
      <c r="J1191" s="136"/>
      <c r="K1191" s="136"/>
      <c r="L1191" s="137"/>
      <c r="M1191" s="222" t="str">
        <f t="shared" si="19"/>
        <v/>
      </c>
      <c r="N1191" s="207">
        <f>IF(M1191&lt;&gt;"",0,IF(D1191&gt;14,Cover!$E$25,D1191/15*Cover!$E$25))</f>
        <v>0</v>
      </c>
      <c r="O1191" s="129"/>
      <c r="P1191" s="129"/>
    </row>
    <row r="1192" spans="1:16" s="130" customFormat="1" ht="12.75" x14ac:dyDescent="0.2">
      <c r="A1192" s="75">
        <v>1184</v>
      </c>
      <c r="B1192" s="234" t="str">
        <f>IF(ISBLANK('Schedule 2 - Pupil List'!A1190),"",('Schedule 2 - Pupil List'!A1190))</f>
        <v/>
      </c>
      <c r="C1192" s="234" t="str">
        <f>IF(ISBLANK('Schedule 2 - Pupil List'!B1190),"",('Schedule 2 - Pupil List'!B1190))</f>
        <v/>
      </c>
      <c r="D1192" s="61"/>
      <c r="E1192" s="135"/>
      <c r="F1192" s="136"/>
      <c r="G1192" s="136"/>
      <c r="H1192" s="136"/>
      <c r="I1192" s="136"/>
      <c r="J1192" s="136"/>
      <c r="K1192" s="136"/>
      <c r="L1192" s="137"/>
      <c r="M1192" s="222" t="str">
        <f t="shared" si="19"/>
        <v/>
      </c>
      <c r="N1192" s="207">
        <f>IF(M1192&lt;&gt;"",0,IF(D1192&gt;14,Cover!$E$25,D1192/15*Cover!$E$25))</f>
        <v>0</v>
      </c>
      <c r="O1192" s="129"/>
      <c r="P1192" s="129"/>
    </row>
    <row r="1193" spans="1:16" s="130" customFormat="1" ht="12.75" x14ac:dyDescent="0.2">
      <c r="A1193" s="75">
        <v>1185</v>
      </c>
      <c r="B1193" s="234" t="str">
        <f>IF(ISBLANK('Schedule 2 - Pupil List'!A1191),"",('Schedule 2 - Pupil List'!A1191))</f>
        <v/>
      </c>
      <c r="C1193" s="234" t="str">
        <f>IF(ISBLANK('Schedule 2 - Pupil List'!B1191),"",('Schedule 2 - Pupil List'!B1191))</f>
        <v/>
      </c>
      <c r="D1193" s="61"/>
      <c r="E1193" s="135"/>
      <c r="F1193" s="136"/>
      <c r="G1193" s="136"/>
      <c r="H1193" s="136"/>
      <c r="I1193" s="136"/>
      <c r="J1193" s="136"/>
      <c r="K1193" s="136"/>
      <c r="L1193" s="137"/>
      <c r="M1193" s="222" t="str">
        <f t="shared" si="19"/>
        <v/>
      </c>
      <c r="N1193" s="207">
        <f>IF(M1193&lt;&gt;"",0,IF(D1193&gt;14,Cover!$E$25,D1193/15*Cover!$E$25))</f>
        <v>0</v>
      </c>
      <c r="O1193" s="129"/>
      <c r="P1193" s="129"/>
    </row>
    <row r="1194" spans="1:16" s="130" customFormat="1" ht="12.75" x14ac:dyDescent="0.2">
      <c r="A1194" s="75">
        <v>1186</v>
      </c>
      <c r="B1194" s="234" t="str">
        <f>IF(ISBLANK('Schedule 2 - Pupil List'!A1192),"",('Schedule 2 - Pupil List'!A1192))</f>
        <v/>
      </c>
      <c r="C1194" s="234" t="str">
        <f>IF(ISBLANK('Schedule 2 - Pupil List'!B1192),"",('Schedule 2 - Pupil List'!B1192))</f>
        <v/>
      </c>
      <c r="D1194" s="61"/>
      <c r="E1194" s="135"/>
      <c r="F1194" s="136"/>
      <c r="G1194" s="136"/>
      <c r="H1194" s="136"/>
      <c r="I1194" s="136"/>
      <c r="J1194" s="136"/>
      <c r="K1194" s="136"/>
      <c r="L1194" s="137"/>
      <c r="M1194" s="222" t="str">
        <f t="shared" si="19"/>
        <v/>
      </c>
      <c r="N1194" s="207">
        <f>IF(M1194&lt;&gt;"",0,IF(D1194&gt;14,Cover!$E$25,D1194/15*Cover!$E$25))</f>
        <v>0</v>
      </c>
      <c r="O1194" s="129"/>
      <c r="P1194" s="129"/>
    </row>
    <row r="1195" spans="1:16" s="130" customFormat="1" ht="12.75" x14ac:dyDescent="0.2">
      <c r="A1195" s="75">
        <v>1187</v>
      </c>
      <c r="B1195" s="234" t="str">
        <f>IF(ISBLANK('Schedule 2 - Pupil List'!A1193),"",('Schedule 2 - Pupil List'!A1193))</f>
        <v/>
      </c>
      <c r="C1195" s="234" t="str">
        <f>IF(ISBLANK('Schedule 2 - Pupil List'!B1193),"",('Schedule 2 - Pupil List'!B1193))</f>
        <v/>
      </c>
      <c r="D1195" s="61"/>
      <c r="E1195" s="135"/>
      <c r="F1195" s="136"/>
      <c r="G1195" s="136"/>
      <c r="H1195" s="136"/>
      <c r="I1195" s="136"/>
      <c r="J1195" s="136"/>
      <c r="K1195" s="136"/>
      <c r="L1195" s="137"/>
      <c r="M1195" s="222" t="str">
        <f t="shared" si="19"/>
        <v/>
      </c>
      <c r="N1195" s="207">
        <f>IF(M1195&lt;&gt;"",0,IF(D1195&gt;14,Cover!$E$25,D1195/15*Cover!$E$25))</f>
        <v>0</v>
      </c>
      <c r="O1195" s="129"/>
      <c r="P1195" s="129"/>
    </row>
    <row r="1196" spans="1:16" s="130" customFormat="1" ht="12.75" x14ac:dyDescent="0.2">
      <c r="A1196" s="75">
        <v>1188</v>
      </c>
      <c r="B1196" s="234" t="str">
        <f>IF(ISBLANK('Schedule 2 - Pupil List'!A1194),"",('Schedule 2 - Pupil List'!A1194))</f>
        <v/>
      </c>
      <c r="C1196" s="234" t="str">
        <f>IF(ISBLANK('Schedule 2 - Pupil List'!B1194),"",('Schedule 2 - Pupil List'!B1194))</f>
        <v/>
      </c>
      <c r="D1196" s="61"/>
      <c r="E1196" s="135"/>
      <c r="F1196" s="136"/>
      <c r="G1196" s="136"/>
      <c r="H1196" s="136"/>
      <c r="I1196" s="136"/>
      <c r="J1196" s="136"/>
      <c r="K1196" s="136"/>
      <c r="L1196" s="137"/>
      <c r="M1196" s="222" t="str">
        <f t="shared" si="19"/>
        <v/>
      </c>
      <c r="N1196" s="207">
        <f>IF(M1196&lt;&gt;"",0,IF(D1196&gt;14,Cover!$E$25,D1196/15*Cover!$E$25))</f>
        <v>0</v>
      </c>
      <c r="O1196" s="129"/>
      <c r="P1196" s="129"/>
    </row>
    <row r="1197" spans="1:16" s="130" customFormat="1" ht="12.75" x14ac:dyDescent="0.2">
      <c r="A1197" s="75">
        <v>1189</v>
      </c>
      <c r="B1197" s="234" t="str">
        <f>IF(ISBLANK('Schedule 2 - Pupil List'!A1195),"",('Schedule 2 - Pupil List'!A1195))</f>
        <v/>
      </c>
      <c r="C1197" s="234" t="str">
        <f>IF(ISBLANK('Schedule 2 - Pupil List'!B1195),"",('Schedule 2 - Pupil List'!B1195))</f>
        <v/>
      </c>
      <c r="D1197" s="61"/>
      <c r="E1197" s="135"/>
      <c r="F1197" s="136"/>
      <c r="G1197" s="136"/>
      <c r="H1197" s="136"/>
      <c r="I1197" s="136"/>
      <c r="J1197" s="136"/>
      <c r="K1197" s="136"/>
      <c r="L1197" s="137"/>
      <c r="M1197" s="222" t="str">
        <f t="shared" si="19"/>
        <v/>
      </c>
      <c r="N1197" s="207">
        <f>IF(M1197&lt;&gt;"",0,IF(D1197&gt;14,Cover!$E$25,D1197/15*Cover!$E$25))</f>
        <v>0</v>
      </c>
      <c r="O1197" s="129"/>
      <c r="P1197" s="129"/>
    </row>
    <row r="1198" spans="1:16" s="130" customFormat="1" ht="12.75" x14ac:dyDescent="0.2">
      <c r="A1198" s="75">
        <v>1190</v>
      </c>
      <c r="B1198" s="234" t="str">
        <f>IF(ISBLANK('Schedule 2 - Pupil List'!A1196),"",('Schedule 2 - Pupil List'!A1196))</f>
        <v/>
      </c>
      <c r="C1198" s="234" t="str">
        <f>IF(ISBLANK('Schedule 2 - Pupil List'!B1196),"",('Schedule 2 - Pupil List'!B1196))</f>
        <v/>
      </c>
      <c r="D1198" s="61"/>
      <c r="E1198" s="135"/>
      <c r="F1198" s="136"/>
      <c r="G1198" s="136"/>
      <c r="H1198" s="136"/>
      <c r="I1198" s="136"/>
      <c r="J1198" s="136"/>
      <c r="K1198" s="136"/>
      <c r="L1198" s="137"/>
      <c r="M1198" s="222" t="str">
        <f t="shared" si="19"/>
        <v/>
      </c>
      <c r="N1198" s="207">
        <f>IF(M1198&lt;&gt;"",0,IF(D1198&gt;14,Cover!$E$25,D1198/15*Cover!$E$25))</f>
        <v>0</v>
      </c>
      <c r="O1198" s="129"/>
      <c r="P1198" s="129"/>
    </row>
    <row r="1199" spans="1:16" s="130" customFormat="1" ht="12.75" x14ac:dyDescent="0.2">
      <c r="A1199" s="75">
        <v>1191</v>
      </c>
      <c r="B1199" s="234" t="str">
        <f>IF(ISBLANK('Schedule 2 - Pupil List'!A1197),"",('Schedule 2 - Pupil List'!A1197))</f>
        <v/>
      </c>
      <c r="C1199" s="234" t="str">
        <f>IF(ISBLANK('Schedule 2 - Pupil List'!B1197),"",('Schedule 2 - Pupil List'!B1197))</f>
        <v/>
      </c>
      <c r="D1199" s="61"/>
      <c r="E1199" s="135"/>
      <c r="F1199" s="136"/>
      <c r="G1199" s="136"/>
      <c r="H1199" s="136"/>
      <c r="I1199" s="136"/>
      <c r="J1199" s="136"/>
      <c r="K1199" s="136"/>
      <c r="L1199" s="137"/>
      <c r="M1199" s="222" t="str">
        <f t="shared" si="19"/>
        <v/>
      </c>
      <c r="N1199" s="207">
        <f>IF(M1199&lt;&gt;"",0,IF(D1199&gt;14,Cover!$E$25,D1199/15*Cover!$E$25))</f>
        <v>0</v>
      </c>
      <c r="O1199" s="129"/>
      <c r="P1199" s="129"/>
    </row>
    <row r="1200" spans="1:16" s="130" customFormat="1" ht="12.75" x14ac:dyDescent="0.2">
      <c r="A1200" s="75">
        <v>1192</v>
      </c>
      <c r="B1200" s="234" t="str">
        <f>IF(ISBLANK('Schedule 2 - Pupil List'!A1198),"",('Schedule 2 - Pupil List'!A1198))</f>
        <v/>
      </c>
      <c r="C1200" s="234" t="str">
        <f>IF(ISBLANK('Schedule 2 - Pupil List'!B1198),"",('Schedule 2 - Pupil List'!B1198))</f>
        <v/>
      </c>
      <c r="D1200" s="61"/>
      <c r="E1200" s="135"/>
      <c r="F1200" s="136"/>
      <c r="G1200" s="136"/>
      <c r="H1200" s="136"/>
      <c r="I1200" s="136"/>
      <c r="J1200" s="136"/>
      <c r="K1200" s="136"/>
      <c r="L1200" s="137"/>
      <c r="M1200" s="222" t="str">
        <f t="shared" si="19"/>
        <v/>
      </c>
      <c r="N1200" s="207">
        <f>IF(M1200&lt;&gt;"",0,IF(D1200&gt;14,Cover!$E$25,D1200/15*Cover!$E$25))</f>
        <v>0</v>
      </c>
      <c r="O1200" s="129"/>
      <c r="P1200" s="129"/>
    </row>
    <row r="1201" spans="1:16" s="130" customFormat="1" ht="12.75" x14ac:dyDescent="0.2">
      <c r="A1201" s="75">
        <v>1193</v>
      </c>
      <c r="B1201" s="234" t="str">
        <f>IF(ISBLANK('Schedule 2 - Pupil List'!A1199),"",('Schedule 2 - Pupil List'!A1199))</f>
        <v/>
      </c>
      <c r="C1201" s="234" t="str">
        <f>IF(ISBLANK('Schedule 2 - Pupil List'!B1199),"",('Schedule 2 - Pupil List'!B1199))</f>
        <v/>
      </c>
      <c r="D1201" s="61"/>
      <c r="E1201" s="135"/>
      <c r="F1201" s="136"/>
      <c r="G1201" s="136"/>
      <c r="H1201" s="136"/>
      <c r="I1201" s="136"/>
      <c r="J1201" s="136"/>
      <c r="K1201" s="136"/>
      <c r="L1201" s="137"/>
      <c r="M1201" s="222" t="str">
        <f t="shared" si="19"/>
        <v/>
      </c>
      <c r="N1201" s="207">
        <f>IF(M1201&lt;&gt;"",0,IF(D1201&gt;14,Cover!$E$25,D1201/15*Cover!$E$25))</f>
        <v>0</v>
      </c>
      <c r="O1201" s="129"/>
      <c r="P1201" s="129"/>
    </row>
    <row r="1202" spans="1:16" s="130" customFormat="1" ht="12.75" x14ac:dyDescent="0.2">
      <c r="A1202" s="75">
        <v>1194</v>
      </c>
      <c r="B1202" s="234" t="str">
        <f>IF(ISBLANK('Schedule 2 - Pupil List'!A1200),"",('Schedule 2 - Pupil List'!A1200))</f>
        <v/>
      </c>
      <c r="C1202" s="234" t="str">
        <f>IF(ISBLANK('Schedule 2 - Pupil List'!B1200),"",('Schedule 2 - Pupil List'!B1200))</f>
        <v/>
      </c>
      <c r="D1202" s="61"/>
      <c r="E1202" s="135"/>
      <c r="F1202" s="136"/>
      <c r="G1202" s="136"/>
      <c r="H1202" s="136"/>
      <c r="I1202" s="136"/>
      <c r="J1202" s="136"/>
      <c r="K1202" s="136"/>
      <c r="L1202" s="137"/>
      <c r="M1202" s="222" t="str">
        <f t="shared" si="19"/>
        <v/>
      </c>
      <c r="N1202" s="207">
        <f>IF(M1202&lt;&gt;"",0,IF(D1202&gt;14,Cover!$E$25,D1202/15*Cover!$E$25))</f>
        <v>0</v>
      </c>
      <c r="O1202" s="129"/>
      <c r="P1202" s="129"/>
    </row>
    <row r="1203" spans="1:16" s="130" customFormat="1" ht="12.75" x14ac:dyDescent="0.2">
      <c r="A1203" s="75">
        <v>1195</v>
      </c>
      <c r="B1203" s="234" t="str">
        <f>IF(ISBLANK('Schedule 2 - Pupil List'!A1201),"",('Schedule 2 - Pupil List'!A1201))</f>
        <v/>
      </c>
      <c r="C1203" s="234" t="str">
        <f>IF(ISBLANK('Schedule 2 - Pupil List'!B1201),"",('Schedule 2 - Pupil List'!B1201))</f>
        <v/>
      </c>
      <c r="D1203" s="61"/>
      <c r="E1203" s="135"/>
      <c r="F1203" s="136"/>
      <c r="G1203" s="136"/>
      <c r="H1203" s="136"/>
      <c r="I1203" s="136"/>
      <c r="J1203" s="136"/>
      <c r="K1203" s="136"/>
      <c r="L1203" s="137"/>
      <c r="M1203" s="222" t="str">
        <f t="shared" si="19"/>
        <v/>
      </c>
      <c r="N1203" s="207">
        <f>IF(M1203&lt;&gt;"",0,IF(D1203&gt;14,Cover!$E$25,D1203/15*Cover!$E$25))</f>
        <v>0</v>
      </c>
      <c r="O1203" s="129"/>
      <c r="P1203" s="129"/>
    </row>
    <row r="1204" spans="1:16" s="130" customFormat="1" ht="12.75" x14ac:dyDescent="0.2">
      <c r="A1204" s="75">
        <v>1196</v>
      </c>
      <c r="B1204" s="234" t="str">
        <f>IF(ISBLANK('Schedule 2 - Pupil List'!A1202),"",('Schedule 2 - Pupil List'!A1202))</f>
        <v/>
      </c>
      <c r="C1204" s="234" t="str">
        <f>IF(ISBLANK('Schedule 2 - Pupil List'!B1202),"",('Schedule 2 - Pupil List'!B1202))</f>
        <v/>
      </c>
      <c r="D1204" s="61"/>
      <c r="E1204" s="135"/>
      <c r="F1204" s="136"/>
      <c r="G1204" s="136"/>
      <c r="H1204" s="136"/>
      <c r="I1204" s="136"/>
      <c r="J1204" s="136"/>
      <c r="K1204" s="136"/>
      <c r="L1204" s="137"/>
      <c r="M1204" s="222" t="str">
        <f t="shared" si="19"/>
        <v/>
      </c>
      <c r="N1204" s="207">
        <f>IF(M1204&lt;&gt;"",0,IF(D1204&gt;14,Cover!$E$25,D1204/15*Cover!$E$25))</f>
        <v>0</v>
      </c>
      <c r="O1204" s="129"/>
      <c r="P1204" s="129"/>
    </row>
    <row r="1205" spans="1:16" s="130" customFormat="1" ht="12.75" x14ac:dyDescent="0.2">
      <c r="A1205" s="75">
        <v>1197</v>
      </c>
      <c r="B1205" s="234" t="str">
        <f>IF(ISBLANK('Schedule 2 - Pupil List'!A1203),"",('Schedule 2 - Pupil List'!A1203))</f>
        <v/>
      </c>
      <c r="C1205" s="234" t="str">
        <f>IF(ISBLANK('Schedule 2 - Pupil List'!B1203),"",('Schedule 2 - Pupil List'!B1203))</f>
        <v/>
      </c>
      <c r="D1205" s="61"/>
      <c r="E1205" s="135"/>
      <c r="F1205" s="136"/>
      <c r="G1205" s="136"/>
      <c r="H1205" s="136"/>
      <c r="I1205" s="136"/>
      <c r="J1205" s="136"/>
      <c r="K1205" s="136"/>
      <c r="L1205" s="137"/>
      <c r="M1205" s="222" t="str">
        <f t="shared" si="19"/>
        <v/>
      </c>
      <c r="N1205" s="207">
        <f>IF(M1205&lt;&gt;"",0,IF(D1205&gt;14,Cover!$E$25,D1205/15*Cover!$E$25))</f>
        <v>0</v>
      </c>
      <c r="O1205" s="129"/>
      <c r="P1205" s="129"/>
    </row>
    <row r="1206" spans="1:16" s="130" customFormat="1" ht="12.75" x14ac:dyDescent="0.2">
      <c r="A1206" s="75">
        <v>1198</v>
      </c>
      <c r="B1206" s="234" t="str">
        <f>IF(ISBLANK('Schedule 2 - Pupil List'!A1204),"",('Schedule 2 - Pupil List'!A1204))</f>
        <v/>
      </c>
      <c r="C1206" s="234" t="str">
        <f>IF(ISBLANK('Schedule 2 - Pupil List'!B1204),"",('Schedule 2 - Pupil List'!B1204))</f>
        <v/>
      </c>
      <c r="D1206" s="61"/>
      <c r="E1206" s="135"/>
      <c r="F1206" s="136"/>
      <c r="G1206" s="136"/>
      <c r="H1206" s="136"/>
      <c r="I1206" s="136"/>
      <c r="J1206" s="136"/>
      <c r="K1206" s="136"/>
      <c r="L1206" s="137"/>
      <c r="M1206" s="222" t="str">
        <f t="shared" si="19"/>
        <v/>
      </c>
      <c r="N1206" s="207">
        <f>IF(M1206&lt;&gt;"",0,IF(D1206&gt;14,Cover!$E$25,D1206/15*Cover!$E$25))</f>
        <v>0</v>
      </c>
      <c r="O1206" s="129"/>
      <c r="P1206" s="129"/>
    </row>
    <row r="1207" spans="1:16" s="130" customFormat="1" ht="12.75" x14ac:dyDescent="0.2">
      <c r="A1207" s="75">
        <v>1199</v>
      </c>
      <c r="B1207" s="234" t="str">
        <f>IF(ISBLANK('Schedule 2 - Pupil List'!A1205),"",('Schedule 2 - Pupil List'!A1205))</f>
        <v/>
      </c>
      <c r="C1207" s="234" t="str">
        <f>IF(ISBLANK('Schedule 2 - Pupil List'!B1205),"",('Schedule 2 - Pupil List'!B1205))</f>
        <v/>
      </c>
      <c r="D1207" s="61"/>
      <c r="E1207" s="135"/>
      <c r="F1207" s="136"/>
      <c r="G1207" s="136"/>
      <c r="H1207" s="136"/>
      <c r="I1207" s="136"/>
      <c r="J1207" s="136"/>
      <c r="K1207" s="136"/>
      <c r="L1207" s="137"/>
      <c r="M1207" s="222" t="str">
        <f t="shared" si="19"/>
        <v/>
      </c>
      <c r="N1207" s="207">
        <f>IF(M1207&lt;&gt;"",0,IF(D1207&gt;14,Cover!$E$25,D1207/15*Cover!$E$25))</f>
        <v>0</v>
      </c>
      <c r="O1207" s="129"/>
      <c r="P1207" s="129"/>
    </row>
    <row r="1208" spans="1:16" s="130" customFormat="1" ht="12.75" x14ac:dyDescent="0.2">
      <c r="A1208" s="75">
        <v>1200</v>
      </c>
      <c r="B1208" s="234" t="str">
        <f>IF(ISBLANK('Schedule 2 - Pupil List'!A1206),"",('Schedule 2 - Pupil List'!A1206))</f>
        <v/>
      </c>
      <c r="C1208" s="234" t="str">
        <f>IF(ISBLANK('Schedule 2 - Pupil List'!B1206),"",('Schedule 2 - Pupil List'!B1206))</f>
        <v/>
      </c>
      <c r="D1208" s="61"/>
      <c r="E1208" s="135"/>
      <c r="F1208" s="136"/>
      <c r="G1208" s="136"/>
      <c r="H1208" s="136"/>
      <c r="I1208" s="136"/>
      <c r="J1208" s="136"/>
      <c r="K1208" s="136"/>
      <c r="L1208" s="137"/>
      <c r="M1208" s="222" t="str">
        <f t="shared" si="19"/>
        <v/>
      </c>
      <c r="N1208" s="207">
        <f>IF(M1208&lt;&gt;"",0,IF(D1208&gt;14,Cover!$E$25,D1208/15*Cover!$E$25))</f>
        <v>0</v>
      </c>
      <c r="O1208" s="129"/>
      <c r="P1208" s="129"/>
    </row>
    <row r="1209" spans="1:16" s="130" customFormat="1" ht="12.75" x14ac:dyDescent="0.2">
      <c r="A1209" s="75">
        <v>1201</v>
      </c>
      <c r="B1209" s="234" t="str">
        <f>IF(ISBLANK('Schedule 2 - Pupil List'!A1207),"",('Schedule 2 - Pupil List'!A1207))</f>
        <v/>
      </c>
      <c r="C1209" s="234" t="str">
        <f>IF(ISBLANK('Schedule 2 - Pupil List'!B1207),"",('Schedule 2 - Pupil List'!B1207))</f>
        <v/>
      </c>
      <c r="D1209" s="61"/>
      <c r="E1209" s="135"/>
      <c r="F1209" s="136"/>
      <c r="G1209" s="136"/>
      <c r="H1209" s="136"/>
      <c r="I1209" s="136"/>
      <c r="J1209" s="136"/>
      <c r="K1209" s="136"/>
      <c r="L1209" s="137"/>
      <c r="M1209" s="222" t="str">
        <f t="shared" si="19"/>
        <v/>
      </c>
      <c r="N1209" s="207">
        <f>IF(M1209&lt;&gt;"",0,IF(D1209&gt;14,Cover!$E$25,D1209/15*Cover!$E$25))</f>
        <v>0</v>
      </c>
      <c r="O1209" s="129"/>
      <c r="P1209" s="129"/>
    </row>
    <row r="1210" spans="1:16" s="130" customFormat="1" ht="12.75" x14ac:dyDescent="0.2">
      <c r="A1210" s="75">
        <v>1202</v>
      </c>
      <c r="B1210" s="234" t="str">
        <f>IF(ISBLANK('Schedule 2 - Pupil List'!A1208),"",('Schedule 2 - Pupil List'!A1208))</f>
        <v/>
      </c>
      <c r="C1210" s="234" t="str">
        <f>IF(ISBLANK('Schedule 2 - Pupil List'!B1208),"",('Schedule 2 - Pupil List'!B1208))</f>
        <v/>
      </c>
      <c r="D1210" s="61"/>
      <c r="E1210" s="135"/>
      <c r="F1210" s="136"/>
      <c r="G1210" s="136"/>
      <c r="H1210" s="136"/>
      <c r="I1210" s="136"/>
      <c r="J1210" s="136"/>
      <c r="K1210" s="136"/>
      <c r="L1210" s="137"/>
      <c r="M1210" s="222" t="str">
        <f t="shared" si="19"/>
        <v/>
      </c>
      <c r="N1210" s="207">
        <f>IF(M1210&lt;&gt;"",0,IF(D1210&gt;14,Cover!$E$25,D1210/15*Cover!$E$25))</f>
        <v>0</v>
      </c>
      <c r="O1210" s="129"/>
      <c r="P1210" s="129"/>
    </row>
    <row r="1211" spans="1:16" s="130" customFormat="1" ht="12.75" x14ac:dyDescent="0.2">
      <c r="A1211" s="75">
        <v>1203</v>
      </c>
      <c r="B1211" s="234" t="str">
        <f>IF(ISBLANK('Schedule 2 - Pupil List'!A1209),"",('Schedule 2 - Pupil List'!A1209))</f>
        <v/>
      </c>
      <c r="C1211" s="234" t="str">
        <f>IF(ISBLANK('Schedule 2 - Pupil List'!B1209),"",('Schedule 2 - Pupil List'!B1209))</f>
        <v/>
      </c>
      <c r="D1211" s="61"/>
      <c r="E1211" s="135"/>
      <c r="F1211" s="136"/>
      <c r="G1211" s="136"/>
      <c r="H1211" s="136"/>
      <c r="I1211" s="136"/>
      <c r="J1211" s="136"/>
      <c r="K1211" s="136"/>
      <c r="L1211" s="137"/>
      <c r="M1211" s="222" t="str">
        <f t="shared" si="19"/>
        <v/>
      </c>
      <c r="N1211" s="207">
        <f>IF(M1211&lt;&gt;"",0,IF(D1211&gt;14,Cover!$E$25,D1211/15*Cover!$E$25))</f>
        <v>0</v>
      </c>
      <c r="O1211" s="129"/>
      <c r="P1211" s="129"/>
    </row>
    <row r="1212" spans="1:16" s="130" customFormat="1" ht="12.75" x14ac:dyDescent="0.2">
      <c r="A1212" s="75">
        <v>1204</v>
      </c>
      <c r="B1212" s="234" t="str">
        <f>IF(ISBLANK('Schedule 2 - Pupil List'!A1210),"",('Schedule 2 - Pupil List'!A1210))</f>
        <v/>
      </c>
      <c r="C1212" s="234" t="str">
        <f>IF(ISBLANK('Schedule 2 - Pupil List'!B1210),"",('Schedule 2 - Pupil List'!B1210))</f>
        <v/>
      </c>
      <c r="D1212" s="61"/>
      <c r="E1212" s="135"/>
      <c r="F1212" s="136"/>
      <c r="G1212" s="136"/>
      <c r="H1212" s="136"/>
      <c r="I1212" s="136"/>
      <c r="J1212" s="136"/>
      <c r="K1212" s="136"/>
      <c r="L1212" s="137"/>
      <c r="M1212" s="222" t="str">
        <f t="shared" si="19"/>
        <v/>
      </c>
      <c r="N1212" s="207">
        <f>IF(M1212&lt;&gt;"",0,IF(D1212&gt;14,Cover!$E$25,D1212/15*Cover!$E$25))</f>
        <v>0</v>
      </c>
      <c r="O1212" s="129"/>
      <c r="P1212" s="129"/>
    </row>
    <row r="1213" spans="1:16" s="130" customFormat="1" ht="12.75" x14ac:dyDescent="0.2">
      <c r="A1213" s="75">
        <v>1205</v>
      </c>
      <c r="B1213" s="234" t="str">
        <f>IF(ISBLANK('Schedule 2 - Pupil List'!A1211),"",('Schedule 2 - Pupil List'!A1211))</f>
        <v/>
      </c>
      <c r="C1213" s="234" t="str">
        <f>IF(ISBLANK('Schedule 2 - Pupil List'!B1211),"",('Schedule 2 - Pupil List'!B1211))</f>
        <v/>
      </c>
      <c r="D1213" s="61"/>
      <c r="E1213" s="135"/>
      <c r="F1213" s="136"/>
      <c r="G1213" s="136"/>
      <c r="H1213" s="136"/>
      <c r="I1213" s="136"/>
      <c r="J1213" s="136"/>
      <c r="K1213" s="136"/>
      <c r="L1213" s="137"/>
      <c r="M1213" s="222" t="str">
        <f t="shared" si="19"/>
        <v/>
      </c>
      <c r="N1213" s="207">
        <f>IF(M1213&lt;&gt;"",0,IF(D1213&gt;14,Cover!$E$25,D1213/15*Cover!$E$25))</f>
        <v>0</v>
      </c>
      <c r="O1213" s="129"/>
      <c r="P1213" s="129"/>
    </row>
    <row r="1214" spans="1:16" s="130" customFormat="1" ht="12.75" x14ac:dyDescent="0.2">
      <c r="A1214" s="75">
        <v>1206</v>
      </c>
      <c r="B1214" s="234" t="str">
        <f>IF(ISBLANK('Schedule 2 - Pupil List'!A1212),"",('Schedule 2 - Pupil List'!A1212))</f>
        <v/>
      </c>
      <c r="C1214" s="234" t="str">
        <f>IF(ISBLANK('Schedule 2 - Pupil List'!B1212),"",('Schedule 2 - Pupil List'!B1212))</f>
        <v/>
      </c>
      <c r="D1214" s="61"/>
      <c r="E1214" s="135"/>
      <c r="F1214" s="136"/>
      <c r="G1214" s="136"/>
      <c r="H1214" s="136"/>
      <c r="I1214" s="136"/>
      <c r="J1214" s="136"/>
      <c r="K1214" s="136"/>
      <c r="L1214" s="137"/>
      <c r="M1214" s="222" t="str">
        <f t="shared" si="19"/>
        <v/>
      </c>
      <c r="N1214" s="207">
        <f>IF(M1214&lt;&gt;"",0,IF(D1214&gt;14,Cover!$E$25,D1214/15*Cover!$E$25))</f>
        <v>0</v>
      </c>
      <c r="O1214" s="129"/>
      <c r="P1214" s="129"/>
    </row>
    <row r="1215" spans="1:16" s="130" customFormat="1" ht="12.75" x14ac:dyDescent="0.2">
      <c r="A1215" s="75">
        <v>1207</v>
      </c>
      <c r="B1215" s="234" t="str">
        <f>IF(ISBLANK('Schedule 2 - Pupil List'!A1213),"",('Schedule 2 - Pupil List'!A1213))</f>
        <v/>
      </c>
      <c r="C1215" s="234" t="str">
        <f>IF(ISBLANK('Schedule 2 - Pupil List'!B1213),"",('Schedule 2 - Pupil List'!B1213))</f>
        <v/>
      </c>
      <c r="D1215" s="61"/>
      <c r="E1215" s="135"/>
      <c r="F1215" s="136"/>
      <c r="G1215" s="136"/>
      <c r="H1215" s="136"/>
      <c r="I1215" s="136"/>
      <c r="J1215" s="136"/>
      <c r="K1215" s="136"/>
      <c r="L1215" s="137"/>
      <c r="M1215" s="222" t="str">
        <f t="shared" si="19"/>
        <v/>
      </c>
      <c r="N1215" s="207">
        <f>IF(M1215&lt;&gt;"",0,IF(D1215&gt;14,Cover!$E$25,D1215/15*Cover!$E$25))</f>
        <v>0</v>
      </c>
      <c r="O1215" s="129"/>
      <c r="P1215" s="129"/>
    </row>
    <row r="1216" spans="1:16" s="130" customFormat="1" ht="12.75" x14ac:dyDescent="0.2">
      <c r="A1216" s="75">
        <v>1208</v>
      </c>
      <c r="B1216" s="234" t="str">
        <f>IF(ISBLANK('Schedule 2 - Pupil List'!A1214),"",('Schedule 2 - Pupil List'!A1214))</f>
        <v/>
      </c>
      <c r="C1216" s="234" t="str">
        <f>IF(ISBLANK('Schedule 2 - Pupil List'!B1214),"",('Schedule 2 - Pupil List'!B1214))</f>
        <v/>
      </c>
      <c r="D1216" s="61"/>
      <c r="E1216" s="135"/>
      <c r="F1216" s="136"/>
      <c r="G1216" s="136"/>
      <c r="H1216" s="136"/>
      <c r="I1216" s="136"/>
      <c r="J1216" s="136"/>
      <c r="K1216" s="136"/>
      <c r="L1216" s="137"/>
      <c r="M1216" s="222" t="str">
        <f t="shared" si="19"/>
        <v/>
      </c>
      <c r="N1216" s="207">
        <f>IF(M1216&lt;&gt;"",0,IF(D1216&gt;14,Cover!$E$25,D1216/15*Cover!$E$25))</f>
        <v>0</v>
      </c>
      <c r="O1216" s="129"/>
      <c r="P1216" s="129"/>
    </row>
    <row r="1217" spans="1:16" s="130" customFormat="1" ht="12.75" x14ac:dyDescent="0.2">
      <c r="A1217" s="75">
        <v>1209</v>
      </c>
      <c r="B1217" s="234" t="str">
        <f>IF(ISBLANK('Schedule 2 - Pupil List'!A1215),"",('Schedule 2 - Pupil List'!A1215))</f>
        <v/>
      </c>
      <c r="C1217" s="234" t="str">
        <f>IF(ISBLANK('Schedule 2 - Pupil List'!B1215),"",('Schedule 2 - Pupil List'!B1215))</f>
        <v/>
      </c>
      <c r="D1217" s="61"/>
      <c r="E1217" s="135"/>
      <c r="F1217" s="136"/>
      <c r="G1217" s="136"/>
      <c r="H1217" s="136"/>
      <c r="I1217" s="136"/>
      <c r="J1217" s="136"/>
      <c r="K1217" s="136"/>
      <c r="L1217" s="137"/>
      <c r="M1217" s="222" t="str">
        <f t="shared" ref="M1217:M1280" si="20">IF(COUNTIFS(B1217:L1217,"")=11, "", IF(B1217="", "No Name ", "")&amp;IF(D1217="", "No Days ", "")&amp;IF(COUNTIFS(E1217:L1217, "")=8, "No Courses", ""))</f>
        <v/>
      </c>
      <c r="N1217" s="207">
        <f>IF(M1217&lt;&gt;"",0,IF(D1217&gt;14,Cover!$E$25,D1217/15*Cover!$E$25))</f>
        <v>0</v>
      </c>
      <c r="O1217" s="129"/>
      <c r="P1217" s="129"/>
    </row>
    <row r="1218" spans="1:16" s="130" customFormat="1" ht="12.75" x14ac:dyDescent="0.2">
      <c r="A1218" s="75">
        <v>1210</v>
      </c>
      <c r="B1218" s="234" t="str">
        <f>IF(ISBLANK('Schedule 2 - Pupil List'!A1216),"",('Schedule 2 - Pupil List'!A1216))</f>
        <v/>
      </c>
      <c r="C1218" s="234" t="str">
        <f>IF(ISBLANK('Schedule 2 - Pupil List'!B1216),"",('Schedule 2 - Pupil List'!B1216))</f>
        <v/>
      </c>
      <c r="D1218" s="61"/>
      <c r="E1218" s="135"/>
      <c r="F1218" s="136"/>
      <c r="G1218" s="136"/>
      <c r="H1218" s="136"/>
      <c r="I1218" s="136"/>
      <c r="J1218" s="136"/>
      <c r="K1218" s="136"/>
      <c r="L1218" s="137"/>
      <c r="M1218" s="222" t="str">
        <f t="shared" si="20"/>
        <v/>
      </c>
      <c r="N1218" s="207">
        <f>IF(M1218&lt;&gt;"",0,IF(D1218&gt;14,Cover!$E$25,D1218/15*Cover!$E$25))</f>
        <v>0</v>
      </c>
      <c r="O1218" s="129"/>
      <c r="P1218" s="129"/>
    </row>
    <row r="1219" spans="1:16" s="130" customFormat="1" ht="12.75" x14ac:dyDescent="0.2">
      <c r="A1219" s="75">
        <v>1211</v>
      </c>
      <c r="B1219" s="234" t="str">
        <f>IF(ISBLANK('Schedule 2 - Pupil List'!A1217),"",('Schedule 2 - Pupil List'!A1217))</f>
        <v/>
      </c>
      <c r="C1219" s="234" t="str">
        <f>IF(ISBLANK('Schedule 2 - Pupil List'!B1217),"",('Schedule 2 - Pupil List'!B1217))</f>
        <v/>
      </c>
      <c r="D1219" s="61"/>
      <c r="E1219" s="135"/>
      <c r="F1219" s="136"/>
      <c r="G1219" s="136"/>
      <c r="H1219" s="136"/>
      <c r="I1219" s="136"/>
      <c r="J1219" s="136"/>
      <c r="K1219" s="136"/>
      <c r="L1219" s="137"/>
      <c r="M1219" s="222" t="str">
        <f t="shared" si="20"/>
        <v/>
      </c>
      <c r="N1219" s="207">
        <f>IF(M1219&lt;&gt;"",0,IF(D1219&gt;14,Cover!$E$25,D1219/15*Cover!$E$25))</f>
        <v>0</v>
      </c>
      <c r="O1219" s="129"/>
      <c r="P1219" s="129"/>
    </row>
    <row r="1220" spans="1:16" s="130" customFormat="1" ht="12.75" x14ac:dyDescent="0.2">
      <c r="A1220" s="75">
        <v>1212</v>
      </c>
      <c r="B1220" s="234" t="str">
        <f>IF(ISBLANK('Schedule 2 - Pupil List'!A1218),"",('Schedule 2 - Pupil List'!A1218))</f>
        <v/>
      </c>
      <c r="C1220" s="234" t="str">
        <f>IF(ISBLANK('Schedule 2 - Pupil List'!B1218),"",('Schedule 2 - Pupil List'!B1218))</f>
        <v/>
      </c>
      <c r="D1220" s="61"/>
      <c r="E1220" s="135"/>
      <c r="F1220" s="136"/>
      <c r="G1220" s="136"/>
      <c r="H1220" s="136"/>
      <c r="I1220" s="136"/>
      <c r="J1220" s="136"/>
      <c r="K1220" s="136"/>
      <c r="L1220" s="137"/>
      <c r="M1220" s="222" t="str">
        <f t="shared" si="20"/>
        <v/>
      </c>
      <c r="N1220" s="207">
        <f>IF(M1220&lt;&gt;"",0,IF(D1220&gt;14,Cover!$E$25,D1220/15*Cover!$E$25))</f>
        <v>0</v>
      </c>
      <c r="O1220" s="129"/>
      <c r="P1220" s="129"/>
    </row>
    <row r="1221" spans="1:16" s="130" customFormat="1" ht="12.75" x14ac:dyDescent="0.2">
      <c r="A1221" s="75">
        <v>1213</v>
      </c>
      <c r="B1221" s="234" t="str">
        <f>IF(ISBLANK('Schedule 2 - Pupil List'!A1219),"",('Schedule 2 - Pupil List'!A1219))</f>
        <v/>
      </c>
      <c r="C1221" s="234" t="str">
        <f>IF(ISBLANK('Schedule 2 - Pupil List'!B1219),"",('Schedule 2 - Pupil List'!B1219))</f>
        <v/>
      </c>
      <c r="D1221" s="61"/>
      <c r="E1221" s="135"/>
      <c r="F1221" s="136"/>
      <c r="G1221" s="136"/>
      <c r="H1221" s="136"/>
      <c r="I1221" s="136"/>
      <c r="J1221" s="136"/>
      <c r="K1221" s="136"/>
      <c r="L1221" s="137"/>
      <c r="M1221" s="222" t="str">
        <f t="shared" si="20"/>
        <v/>
      </c>
      <c r="N1221" s="207">
        <f>IF(M1221&lt;&gt;"",0,IF(D1221&gt;14,Cover!$E$25,D1221/15*Cover!$E$25))</f>
        <v>0</v>
      </c>
      <c r="O1221" s="129"/>
      <c r="P1221" s="129"/>
    </row>
    <row r="1222" spans="1:16" s="130" customFormat="1" ht="12.75" x14ac:dyDescent="0.2">
      <c r="A1222" s="75">
        <v>1214</v>
      </c>
      <c r="B1222" s="234" t="str">
        <f>IF(ISBLANK('Schedule 2 - Pupil List'!A1220),"",('Schedule 2 - Pupil List'!A1220))</f>
        <v/>
      </c>
      <c r="C1222" s="234" t="str">
        <f>IF(ISBLANK('Schedule 2 - Pupil List'!B1220),"",('Schedule 2 - Pupil List'!B1220))</f>
        <v/>
      </c>
      <c r="D1222" s="61"/>
      <c r="E1222" s="135"/>
      <c r="F1222" s="136"/>
      <c r="G1222" s="136"/>
      <c r="H1222" s="136"/>
      <c r="I1222" s="136"/>
      <c r="J1222" s="136"/>
      <c r="K1222" s="136"/>
      <c r="L1222" s="137"/>
      <c r="M1222" s="222" t="str">
        <f t="shared" si="20"/>
        <v/>
      </c>
      <c r="N1222" s="207">
        <f>IF(M1222&lt;&gt;"",0,IF(D1222&gt;14,Cover!$E$25,D1222/15*Cover!$E$25))</f>
        <v>0</v>
      </c>
      <c r="O1222" s="129"/>
      <c r="P1222" s="129"/>
    </row>
    <row r="1223" spans="1:16" s="130" customFormat="1" ht="12.75" x14ac:dyDescent="0.2">
      <c r="A1223" s="75">
        <v>1215</v>
      </c>
      <c r="B1223" s="234" t="str">
        <f>IF(ISBLANK('Schedule 2 - Pupil List'!A1221),"",('Schedule 2 - Pupil List'!A1221))</f>
        <v/>
      </c>
      <c r="C1223" s="234" t="str">
        <f>IF(ISBLANK('Schedule 2 - Pupil List'!B1221),"",('Schedule 2 - Pupil List'!B1221))</f>
        <v/>
      </c>
      <c r="D1223" s="61"/>
      <c r="E1223" s="135"/>
      <c r="F1223" s="136"/>
      <c r="G1223" s="136"/>
      <c r="H1223" s="136"/>
      <c r="I1223" s="136"/>
      <c r="J1223" s="136"/>
      <c r="K1223" s="136"/>
      <c r="L1223" s="137"/>
      <c r="M1223" s="222" t="str">
        <f t="shared" si="20"/>
        <v/>
      </c>
      <c r="N1223" s="207">
        <f>IF(M1223&lt;&gt;"",0,IF(D1223&gt;14,Cover!$E$25,D1223/15*Cover!$E$25))</f>
        <v>0</v>
      </c>
      <c r="O1223" s="129"/>
      <c r="P1223" s="129"/>
    </row>
    <row r="1224" spans="1:16" s="130" customFormat="1" ht="12.75" x14ac:dyDescent="0.2">
      <c r="A1224" s="75">
        <v>1216</v>
      </c>
      <c r="B1224" s="234" t="str">
        <f>IF(ISBLANK('Schedule 2 - Pupil List'!A1222),"",('Schedule 2 - Pupil List'!A1222))</f>
        <v/>
      </c>
      <c r="C1224" s="234" t="str">
        <f>IF(ISBLANK('Schedule 2 - Pupil List'!B1222),"",('Schedule 2 - Pupil List'!B1222))</f>
        <v/>
      </c>
      <c r="D1224" s="61"/>
      <c r="E1224" s="135"/>
      <c r="F1224" s="136"/>
      <c r="G1224" s="136"/>
      <c r="H1224" s="136"/>
      <c r="I1224" s="136"/>
      <c r="J1224" s="136"/>
      <c r="K1224" s="136"/>
      <c r="L1224" s="137"/>
      <c r="M1224" s="222" t="str">
        <f t="shared" si="20"/>
        <v/>
      </c>
      <c r="N1224" s="207">
        <f>IF(M1224&lt;&gt;"",0,IF(D1224&gt;14,Cover!$E$25,D1224/15*Cover!$E$25))</f>
        <v>0</v>
      </c>
      <c r="O1224" s="129"/>
      <c r="P1224" s="129"/>
    </row>
    <row r="1225" spans="1:16" s="130" customFormat="1" ht="12.75" x14ac:dyDescent="0.2">
      <c r="A1225" s="75">
        <v>1217</v>
      </c>
      <c r="B1225" s="234" t="str">
        <f>IF(ISBLANK('Schedule 2 - Pupil List'!A1223),"",('Schedule 2 - Pupil List'!A1223))</f>
        <v/>
      </c>
      <c r="C1225" s="234" t="str">
        <f>IF(ISBLANK('Schedule 2 - Pupil List'!B1223),"",('Schedule 2 - Pupil List'!B1223))</f>
        <v/>
      </c>
      <c r="D1225" s="61"/>
      <c r="E1225" s="135"/>
      <c r="F1225" s="136"/>
      <c r="G1225" s="136"/>
      <c r="H1225" s="136"/>
      <c r="I1225" s="136"/>
      <c r="J1225" s="136"/>
      <c r="K1225" s="136"/>
      <c r="L1225" s="137"/>
      <c r="M1225" s="222" t="str">
        <f t="shared" si="20"/>
        <v/>
      </c>
      <c r="N1225" s="207">
        <f>IF(M1225&lt;&gt;"",0,IF(D1225&gt;14,Cover!$E$25,D1225/15*Cover!$E$25))</f>
        <v>0</v>
      </c>
      <c r="O1225" s="129"/>
      <c r="P1225" s="129"/>
    </row>
    <row r="1226" spans="1:16" s="130" customFormat="1" ht="12.75" x14ac:dyDescent="0.2">
      <c r="A1226" s="75">
        <v>1218</v>
      </c>
      <c r="B1226" s="234" t="str">
        <f>IF(ISBLANK('Schedule 2 - Pupil List'!A1224),"",('Schedule 2 - Pupil List'!A1224))</f>
        <v/>
      </c>
      <c r="C1226" s="234" t="str">
        <f>IF(ISBLANK('Schedule 2 - Pupil List'!B1224),"",('Schedule 2 - Pupil List'!B1224))</f>
        <v/>
      </c>
      <c r="D1226" s="61"/>
      <c r="E1226" s="135"/>
      <c r="F1226" s="136"/>
      <c r="G1226" s="136"/>
      <c r="H1226" s="136"/>
      <c r="I1226" s="136"/>
      <c r="J1226" s="136"/>
      <c r="K1226" s="136"/>
      <c r="L1226" s="137"/>
      <c r="M1226" s="222" t="str">
        <f t="shared" si="20"/>
        <v/>
      </c>
      <c r="N1226" s="207">
        <f>IF(M1226&lt;&gt;"",0,IF(D1226&gt;14,Cover!$E$25,D1226/15*Cover!$E$25))</f>
        <v>0</v>
      </c>
      <c r="O1226" s="129"/>
      <c r="P1226" s="129"/>
    </row>
    <row r="1227" spans="1:16" s="130" customFormat="1" ht="12.75" x14ac:dyDescent="0.2">
      <c r="A1227" s="75">
        <v>1219</v>
      </c>
      <c r="B1227" s="234" t="str">
        <f>IF(ISBLANK('Schedule 2 - Pupil List'!A1225),"",('Schedule 2 - Pupil List'!A1225))</f>
        <v/>
      </c>
      <c r="C1227" s="234" t="str">
        <f>IF(ISBLANK('Schedule 2 - Pupil List'!B1225),"",('Schedule 2 - Pupil List'!B1225))</f>
        <v/>
      </c>
      <c r="D1227" s="61"/>
      <c r="E1227" s="135"/>
      <c r="F1227" s="136"/>
      <c r="G1227" s="136"/>
      <c r="H1227" s="136"/>
      <c r="I1227" s="136"/>
      <c r="J1227" s="136"/>
      <c r="K1227" s="136"/>
      <c r="L1227" s="137"/>
      <c r="M1227" s="222" t="str">
        <f t="shared" si="20"/>
        <v/>
      </c>
      <c r="N1227" s="207">
        <f>IF(M1227&lt;&gt;"",0,IF(D1227&gt;14,Cover!$E$25,D1227/15*Cover!$E$25))</f>
        <v>0</v>
      </c>
      <c r="O1227" s="129"/>
      <c r="P1227" s="129"/>
    </row>
    <row r="1228" spans="1:16" s="130" customFormat="1" ht="12.75" x14ac:dyDescent="0.2">
      <c r="A1228" s="75">
        <v>1220</v>
      </c>
      <c r="B1228" s="234" t="str">
        <f>IF(ISBLANK('Schedule 2 - Pupil List'!A1226),"",('Schedule 2 - Pupil List'!A1226))</f>
        <v/>
      </c>
      <c r="C1228" s="234" t="str">
        <f>IF(ISBLANK('Schedule 2 - Pupil List'!B1226),"",('Schedule 2 - Pupil List'!B1226))</f>
        <v/>
      </c>
      <c r="D1228" s="61"/>
      <c r="E1228" s="135"/>
      <c r="F1228" s="136"/>
      <c r="G1228" s="136"/>
      <c r="H1228" s="136"/>
      <c r="I1228" s="136"/>
      <c r="J1228" s="136"/>
      <c r="K1228" s="136"/>
      <c r="L1228" s="137"/>
      <c r="M1228" s="222" t="str">
        <f t="shared" si="20"/>
        <v/>
      </c>
      <c r="N1228" s="207">
        <f>IF(M1228&lt;&gt;"",0,IF(D1228&gt;14,Cover!$E$25,D1228/15*Cover!$E$25))</f>
        <v>0</v>
      </c>
      <c r="O1228" s="129"/>
      <c r="P1228" s="129"/>
    </row>
    <row r="1229" spans="1:16" s="130" customFormat="1" ht="12.75" x14ac:dyDescent="0.2">
      <c r="A1229" s="75">
        <v>1221</v>
      </c>
      <c r="B1229" s="234" t="str">
        <f>IF(ISBLANK('Schedule 2 - Pupil List'!A1227),"",('Schedule 2 - Pupil List'!A1227))</f>
        <v/>
      </c>
      <c r="C1229" s="234" t="str">
        <f>IF(ISBLANK('Schedule 2 - Pupil List'!B1227),"",('Schedule 2 - Pupil List'!B1227))</f>
        <v/>
      </c>
      <c r="D1229" s="61"/>
      <c r="E1229" s="135"/>
      <c r="F1229" s="136"/>
      <c r="G1229" s="136"/>
      <c r="H1229" s="136"/>
      <c r="I1229" s="136"/>
      <c r="J1229" s="136"/>
      <c r="K1229" s="136"/>
      <c r="L1229" s="137"/>
      <c r="M1229" s="222" t="str">
        <f t="shared" si="20"/>
        <v/>
      </c>
      <c r="N1229" s="207">
        <f>IF(M1229&lt;&gt;"",0,IF(D1229&gt;14,Cover!$E$25,D1229/15*Cover!$E$25))</f>
        <v>0</v>
      </c>
      <c r="O1229" s="129"/>
      <c r="P1229" s="129"/>
    </row>
    <row r="1230" spans="1:16" s="130" customFormat="1" ht="12.75" x14ac:dyDescent="0.2">
      <c r="A1230" s="75">
        <v>1222</v>
      </c>
      <c r="B1230" s="234" t="str">
        <f>IF(ISBLANK('Schedule 2 - Pupil List'!A1228),"",('Schedule 2 - Pupil List'!A1228))</f>
        <v/>
      </c>
      <c r="C1230" s="234" t="str">
        <f>IF(ISBLANK('Schedule 2 - Pupil List'!B1228),"",('Schedule 2 - Pupil List'!B1228))</f>
        <v/>
      </c>
      <c r="D1230" s="61"/>
      <c r="E1230" s="135"/>
      <c r="F1230" s="136"/>
      <c r="G1230" s="136"/>
      <c r="H1230" s="136"/>
      <c r="I1230" s="136"/>
      <c r="J1230" s="136"/>
      <c r="K1230" s="136"/>
      <c r="L1230" s="137"/>
      <c r="M1230" s="222" t="str">
        <f t="shared" si="20"/>
        <v/>
      </c>
      <c r="N1230" s="207">
        <f>IF(M1230&lt;&gt;"",0,IF(D1230&gt;14,Cover!$E$25,D1230/15*Cover!$E$25))</f>
        <v>0</v>
      </c>
      <c r="O1230" s="129"/>
      <c r="P1230" s="129"/>
    </row>
    <row r="1231" spans="1:16" s="130" customFormat="1" ht="12.75" x14ac:dyDescent="0.2">
      <c r="A1231" s="75">
        <v>1223</v>
      </c>
      <c r="B1231" s="234" t="str">
        <f>IF(ISBLANK('Schedule 2 - Pupil List'!A1229),"",('Schedule 2 - Pupil List'!A1229))</f>
        <v/>
      </c>
      <c r="C1231" s="234" t="str">
        <f>IF(ISBLANK('Schedule 2 - Pupil List'!B1229),"",('Schedule 2 - Pupil List'!B1229))</f>
        <v/>
      </c>
      <c r="D1231" s="61"/>
      <c r="E1231" s="135"/>
      <c r="F1231" s="136"/>
      <c r="G1231" s="136"/>
      <c r="H1231" s="136"/>
      <c r="I1231" s="136"/>
      <c r="J1231" s="136"/>
      <c r="K1231" s="136"/>
      <c r="L1231" s="137"/>
      <c r="M1231" s="222" t="str">
        <f t="shared" si="20"/>
        <v/>
      </c>
      <c r="N1231" s="207">
        <f>IF(M1231&lt;&gt;"",0,IF(D1231&gt;14,Cover!$E$25,D1231/15*Cover!$E$25))</f>
        <v>0</v>
      </c>
      <c r="O1231" s="129"/>
      <c r="P1231" s="129"/>
    </row>
    <row r="1232" spans="1:16" s="130" customFormat="1" ht="12.75" x14ac:dyDescent="0.2">
      <c r="A1232" s="75">
        <v>1224</v>
      </c>
      <c r="B1232" s="234" t="str">
        <f>IF(ISBLANK('Schedule 2 - Pupil List'!A1230),"",('Schedule 2 - Pupil List'!A1230))</f>
        <v/>
      </c>
      <c r="C1232" s="234" t="str">
        <f>IF(ISBLANK('Schedule 2 - Pupil List'!B1230),"",('Schedule 2 - Pupil List'!B1230))</f>
        <v/>
      </c>
      <c r="D1232" s="61"/>
      <c r="E1232" s="135"/>
      <c r="F1232" s="136"/>
      <c r="G1232" s="136"/>
      <c r="H1232" s="136"/>
      <c r="I1232" s="136"/>
      <c r="J1232" s="136"/>
      <c r="K1232" s="136"/>
      <c r="L1232" s="137"/>
      <c r="M1232" s="222" t="str">
        <f t="shared" si="20"/>
        <v/>
      </c>
      <c r="N1232" s="207">
        <f>IF(M1232&lt;&gt;"",0,IF(D1232&gt;14,Cover!$E$25,D1232/15*Cover!$E$25))</f>
        <v>0</v>
      </c>
      <c r="O1232" s="129"/>
      <c r="P1232" s="129"/>
    </row>
    <row r="1233" spans="1:16" s="130" customFormat="1" ht="12.75" x14ac:dyDescent="0.2">
      <c r="A1233" s="75">
        <v>1225</v>
      </c>
      <c r="B1233" s="234" t="str">
        <f>IF(ISBLANK('Schedule 2 - Pupil List'!A1231),"",('Schedule 2 - Pupil List'!A1231))</f>
        <v/>
      </c>
      <c r="C1233" s="234" t="str">
        <f>IF(ISBLANK('Schedule 2 - Pupil List'!B1231),"",('Schedule 2 - Pupil List'!B1231))</f>
        <v/>
      </c>
      <c r="D1233" s="61"/>
      <c r="E1233" s="135"/>
      <c r="F1233" s="136"/>
      <c r="G1233" s="136"/>
      <c r="H1233" s="136"/>
      <c r="I1233" s="136"/>
      <c r="J1233" s="136"/>
      <c r="K1233" s="136"/>
      <c r="L1233" s="137"/>
      <c r="M1233" s="222" t="str">
        <f t="shared" si="20"/>
        <v/>
      </c>
      <c r="N1233" s="207">
        <f>IF(M1233&lt;&gt;"",0,IF(D1233&gt;14,Cover!$E$25,D1233/15*Cover!$E$25))</f>
        <v>0</v>
      </c>
      <c r="O1233" s="129"/>
      <c r="P1233" s="129"/>
    </row>
    <row r="1234" spans="1:16" s="130" customFormat="1" ht="12.75" x14ac:dyDescent="0.2">
      <c r="A1234" s="75">
        <v>1226</v>
      </c>
      <c r="B1234" s="234" t="str">
        <f>IF(ISBLANK('Schedule 2 - Pupil List'!A1232),"",('Schedule 2 - Pupil List'!A1232))</f>
        <v/>
      </c>
      <c r="C1234" s="234" t="str">
        <f>IF(ISBLANK('Schedule 2 - Pupil List'!B1232),"",('Schedule 2 - Pupil List'!B1232))</f>
        <v/>
      </c>
      <c r="D1234" s="61"/>
      <c r="E1234" s="135"/>
      <c r="F1234" s="136"/>
      <c r="G1234" s="136"/>
      <c r="H1234" s="136"/>
      <c r="I1234" s="136"/>
      <c r="J1234" s="136"/>
      <c r="K1234" s="136"/>
      <c r="L1234" s="137"/>
      <c r="M1234" s="222" t="str">
        <f t="shared" si="20"/>
        <v/>
      </c>
      <c r="N1234" s="207">
        <f>IF(M1234&lt;&gt;"",0,IF(D1234&gt;14,Cover!$E$25,D1234/15*Cover!$E$25))</f>
        <v>0</v>
      </c>
      <c r="O1234" s="129"/>
      <c r="P1234" s="129"/>
    </row>
    <row r="1235" spans="1:16" s="130" customFormat="1" ht="12.75" x14ac:dyDescent="0.2">
      <c r="A1235" s="75">
        <v>1227</v>
      </c>
      <c r="B1235" s="234" t="str">
        <f>IF(ISBLANK('Schedule 2 - Pupil List'!A1233),"",('Schedule 2 - Pupil List'!A1233))</f>
        <v/>
      </c>
      <c r="C1235" s="234" t="str">
        <f>IF(ISBLANK('Schedule 2 - Pupil List'!B1233),"",('Schedule 2 - Pupil List'!B1233))</f>
        <v/>
      </c>
      <c r="D1235" s="61"/>
      <c r="E1235" s="135"/>
      <c r="F1235" s="136"/>
      <c r="G1235" s="136"/>
      <c r="H1235" s="136"/>
      <c r="I1235" s="136"/>
      <c r="J1235" s="136"/>
      <c r="K1235" s="136"/>
      <c r="L1235" s="137"/>
      <c r="M1235" s="222" t="str">
        <f t="shared" si="20"/>
        <v/>
      </c>
      <c r="N1235" s="207">
        <f>IF(M1235&lt;&gt;"",0,IF(D1235&gt;14,Cover!$E$25,D1235/15*Cover!$E$25))</f>
        <v>0</v>
      </c>
      <c r="O1235" s="129"/>
      <c r="P1235" s="129"/>
    </row>
    <row r="1236" spans="1:16" s="130" customFormat="1" ht="12.75" x14ac:dyDescent="0.2">
      <c r="A1236" s="75">
        <v>1228</v>
      </c>
      <c r="B1236" s="234" t="str">
        <f>IF(ISBLANK('Schedule 2 - Pupil List'!A1234),"",('Schedule 2 - Pupil List'!A1234))</f>
        <v/>
      </c>
      <c r="C1236" s="234" t="str">
        <f>IF(ISBLANK('Schedule 2 - Pupil List'!B1234),"",('Schedule 2 - Pupil List'!B1234))</f>
        <v/>
      </c>
      <c r="D1236" s="61"/>
      <c r="E1236" s="135"/>
      <c r="F1236" s="136"/>
      <c r="G1236" s="136"/>
      <c r="H1236" s="136"/>
      <c r="I1236" s="136"/>
      <c r="J1236" s="136"/>
      <c r="K1236" s="136"/>
      <c r="L1236" s="137"/>
      <c r="M1236" s="222" t="str">
        <f t="shared" si="20"/>
        <v/>
      </c>
      <c r="N1236" s="207">
        <f>IF(M1236&lt;&gt;"",0,IF(D1236&gt;14,Cover!$E$25,D1236/15*Cover!$E$25))</f>
        <v>0</v>
      </c>
      <c r="O1236" s="129"/>
      <c r="P1236" s="129"/>
    </row>
    <row r="1237" spans="1:16" s="130" customFormat="1" ht="12.75" x14ac:dyDescent="0.2">
      <c r="A1237" s="75">
        <v>1229</v>
      </c>
      <c r="B1237" s="234" t="str">
        <f>IF(ISBLANK('Schedule 2 - Pupil List'!A1235),"",('Schedule 2 - Pupil List'!A1235))</f>
        <v/>
      </c>
      <c r="C1237" s="234" t="str">
        <f>IF(ISBLANK('Schedule 2 - Pupil List'!B1235),"",('Schedule 2 - Pupil List'!B1235))</f>
        <v/>
      </c>
      <c r="D1237" s="61"/>
      <c r="E1237" s="135"/>
      <c r="F1237" s="136"/>
      <c r="G1237" s="136"/>
      <c r="H1237" s="136"/>
      <c r="I1237" s="136"/>
      <c r="J1237" s="136"/>
      <c r="K1237" s="136"/>
      <c r="L1237" s="137"/>
      <c r="M1237" s="222" t="str">
        <f t="shared" si="20"/>
        <v/>
      </c>
      <c r="N1237" s="207">
        <f>IF(M1237&lt;&gt;"",0,IF(D1237&gt;14,Cover!$E$25,D1237/15*Cover!$E$25))</f>
        <v>0</v>
      </c>
      <c r="O1237" s="129"/>
      <c r="P1237" s="129"/>
    </row>
    <row r="1238" spans="1:16" s="130" customFormat="1" ht="12.75" x14ac:dyDescent="0.2">
      <c r="A1238" s="75">
        <v>1230</v>
      </c>
      <c r="B1238" s="234" t="str">
        <f>IF(ISBLANK('Schedule 2 - Pupil List'!A1236),"",('Schedule 2 - Pupil List'!A1236))</f>
        <v/>
      </c>
      <c r="C1238" s="234" t="str">
        <f>IF(ISBLANK('Schedule 2 - Pupil List'!B1236),"",('Schedule 2 - Pupil List'!B1236))</f>
        <v/>
      </c>
      <c r="D1238" s="61"/>
      <c r="E1238" s="135"/>
      <c r="F1238" s="136"/>
      <c r="G1238" s="136"/>
      <c r="H1238" s="136"/>
      <c r="I1238" s="136"/>
      <c r="J1238" s="136"/>
      <c r="K1238" s="136"/>
      <c r="L1238" s="137"/>
      <c r="M1238" s="222" t="str">
        <f t="shared" si="20"/>
        <v/>
      </c>
      <c r="N1238" s="207">
        <f>IF(M1238&lt;&gt;"",0,IF(D1238&gt;14,Cover!$E$25,D1238/15*Cover!$E$25))</f>
        <v>0</v>
      </c>
      <c r="O1238" s="129"/>
      <c r="P1238" s="129"/>
    </row>
    <row r="1239" spans="1:16" s="130" customFormat="1" ht="12.75" x14ac:dyDescent="0.2">
      <c r="A1239" s="75">
        <v>1231</v>
      </c>
      <c r="B1239" s="234" t="str">
        <f>IF(ISBLANK('Schedule 2 - Pupil List'!A1237),"",('Schedule 2 - Pupil List'!A1237))</f>
        <v/>
      </c>
      <c r="C1239" s="234" t="str">
        <f>IF(ISBLANK('Schedule 2 - Pupil List'!B1237),"",('Schedule 2 - Pupil List'!B1237))</f>
        <v/>
      </c>
      <c r="D1239" s="61"/>
      <c r="E1239" s="135"/>
      <c r="F1239" s="136"/>
      <c r="G1239" s="136"/>
      <c r="H1239" s="136"/>
      <c r="I1239" s="136"/>
      <c r="J1239" s="136"/>
      <c r="K1239" s="136"/>
      <c r="L1239" s="137"/>
      <c r="M1239" s="222" t="str">
        <f t="shared" si="20"/>
        <v/>
      </c>
      <c r="N1239" s="207">
        <f>IF(M1239&lt;&gt;"",0,IF(D1239&gt;14,Cover!$E$25,D1239/15*Cover!$E$25))</f>
        <v>0</v>
      </c>
      <c r="O1239" s="129"/>
      <c r="P1239" s="129"/>
    </row>
    <row r="1240" spans="1:16" s="130" customFormat="1" ht="12.75" x14ac:dyDescent="0.2">
      <c r="A1240" s="75">
        <v>1232</v>
      </c>
      <c r="B1240" s="234" t="str">
        <f>IF(ISBLANK('Schedule 2 - Pupil List'!A1238),"",('Schedule 2 - Pupil List'!A1238))</f>
        <v/>
      </c>
      <c r="C1240" s="234" t="str">
        <f>IF(ISBLANK('Schedule 2 - Pupil List'!B1238),"",('Schedule 2 - Pupil List'!B1238))</f>
        <v/>
      </c>
      <c r="D1240" s="61"/>
      <c r="E1240" s="135"/>
      <c r="F1240" s="136"/>
      <c r="G1240" s="136"/>
      <c r="H1240" s="136"/>
      <c r="I1240" s="136"/>
      <c r="J1240" s="136"/>
      <c r="K1240" s="136"/>
      <c r="L1240" s="137"/>
      <c r="M1240" s="222" t="str">
        <f t="shared" si="20"/>
        <v/>
      </c>
      <c r="N1240" s="207">
        <f>IF(M1240&lt;&gt;"",0,IF(D1240&gt;14,Cover!$E$25,D1240/15*Cover!$E$25))</f>
        <v>0</v>
      </c>
      <c r="O1240" s="129"/>
      <c r="P1240" s="129"/>
    </row>
    <row r="1241" spans="1:16" s="130" customFormat="1" ht="12.75" x14ac:dyDescent="0.2">
      <c r="A1241" s="75">
        <v>1233</v>
      </c>
      <c r="B1241" s="234" t="str">
        <f>IF(ISBLANK('Schedule 2 - Pupil List'!A1239),"",('Schedule 2 - Pupil List'!A1239))</f>
        <v/>
      </c>
      <c r="C1241" s="234" t="str">
        <f>IF(ISBLANK('Schedule 2 - Pupil List'!B1239),"",('Schedule 2 - Pupil List'!B1239))</f>
        <v/>
      </c>
      <c r="D1241" s="61"/>
      <c r="E1241" s="135"/>
      <c r="F1241" s="136"/>
      <c r="G1241" s="136"/>
      <c r="H1241" s="136"/>
      <c r="I1241" s="136"/>
      <c r="J1241" s="136"/>
      <c r="K1241" s="136"/>
      <c r="L1241" s="137"/>
      <c r="M1241" s="222" t="str">
        <f t="shared" si="20"/>
        <v/>
      </c>
      <c r="N1241" s="207">
        <f>IF(M1241&lt;&gt;"",0,IF(D1241&gt;14,Cover!$E$25,D1241/15*Cover!$E$25))</f>
        <v>0</v>
      </c>
      <c r="O1241" s="129"/>
      <c r="P1241" s="129"/>
    </row>
    <row r="1242" spans="1:16" s="130" customFormat="1" ht="12.75" x14ac:dyDescent="0.2">
      <c r="A1242" s="75">
        <v>1234</v>
      </c>
      <c r="B1242" s="234" t="str">
        <f>IF(ISBLANK('Schedule 2 - Pupil List'!A1240),"",('Schedule 2 - Pupil List'!A1240))</f>
        <v/>
      </c>
      <c r="C1242" s="234" t="str">
        <f>IF(ISBLANK('Schedule 2 - Pupil List'!B1240),"",('Schedule 2 - Pupil List'!B1240))</f>
        <v/>
      </c>
      <c r="D1242" s="61"/>
      <c r="E1242" s="135"/>
      <c r="F1242" s="136"/>
      <c r="G1242" s="136"/>
      <c r="H1242" s="136"/>
      <c r="I1242" s="136"/>
      <c r="J1242" s="136"/>
      <c r="K1242" s="136"/>
      <c r="L1242" s="137"/>
      <c r="M1242" s="222" t="str">
        <f t="shared" si="20"/>
        <v/>
      </c>
      <c r="N1242" s="207">
        <f>IF(M1242&lt;&gt;"",0,IF(D1242&gt;14,Cover!$E$25,D1242/15*Cover!$E$25))</f>
        <v>0</v>
      </c>
      <c r="O1242" s="129"/>
      <c r="P1242" s="129"/>
    </row>
    <row r="1243" spans="1:16" s="130" customFormat="1" ht="12.75" x14ac:dyDescent="0.2">
      <c r="A1243" s="75">
        <v>1235</v>
      </c>
      <c r="B1243" s="234" t="str">
        <f>IF(ISBLANK('Schedule 2 - Pupil List'!A1241),"",('Schedule 2 - Pupil List'!A1241))</f>
        <v/>
      </c>
      <c r="C1243" s="234" t="str">
        <f>IF(ISBLANK('Schedule 2 - Pupil List'!B1241),"",('Schedule 2 - Pupil List'!B1241))</f>
        <v/>
      </c>
      <c r="D1243" s="61"/>
      <c r="E1243" s="135"/>
      <c r="F1243" s="136"/>
      <c r="G1243" s="136"/>
      <c r="H1243" s="136"/>
      <c r="I1243" s="136"/>
      <c r="J1243" s="136"/>
      <c r="K1243" s="136"/>
      <c r="L1243" s="137"/>
      <c r="M1243" s="222" t="str">
        <f t="shared" si="20"/>
        <v/>
      </c>
      <c r="N1243" s="207">
        <f>IF(M1243&lt;&gt;"",0,IF(D1243&gt;14,Cover!$E$25,D1243/15*Cover!$E$25))</f>
        <v>0</v>
      </c>
      <c r="O1243" s="129"/>
      <c r="P1243" s="129"/>
    </row>
    <row r="1244" spans="1:16" s="130" customFormat="1" ht="12.75" x14ac:dyDescent="0.2">
      <c r="A1244" s="75">
        <v>1236</v>
      </c>
      <c r="B1244" s="234" t="str">
        <f>IF(ISBLANK('Schedule 2 - Pupil List'!A1242),"",('Schedule 2 - Pupil List'!A1242))</f>
        <v/>
      </c>
      <c r="C1244" s="234" t="str">
        <f>IF(ISBLANK('Schedule 2 - Pupil List'!B1242),"",('Schedule 2 - Pupil List'!B1242))</f>
        <v/>
      </c>
      <c r="D1244" s="61"/>
      <c r="E1244" s="135"/>
      <c r="F1244" s="136"/>
      <c r="G1244" s="136"/>
      <c r="H1244" s="136"/>
      <c r="I1244" s="136"/>
      <c r="J1244" s="136"/>
      <c r="K1244" s="136"/>
      <c r="L1244" s="137"/>
      <c r="M1244" s="222" t="str">
        <f t="shared" si="20"/>
        <v/>
      </c>
      <c r="N1244" s="207">
        <f>IF(M1244&lt;&gt;"",0,IF(D1244&gt;14,Cover!$E$25,D1244/15*Cover!$E$25))</f>
        <v>0</v>
      </c>
      <c r="O1244" s="129"/>
      <c r="P1244" s="129"/>
    </row>
    <row r="1245" spans="1:16" s="130" customFormat="1" ht="12.75" x14ac:dyDescent="0.2">
      <c r="A1245" s="75">
        <v>1237</v>
      </c>
      <c r="B1245" s="234" t="str">
        <f>IF(ISBLANK('Schedule 2 - Pupil List'!A1243),"",('Schedule 2 - Pupil List'!A1243))</f>
        <v/>
      </c>
      <c r="C1245" s="234" t="str">
        <f>IF(ISBLANK('Schedule 2 - Pupil List'!B1243),"",('Schedule 2 - Pupil List'!B1243))</f>
        <v/>
      </c>
      <c r="D1245" s="61"/>
      <c r="E1245" s="135"/>
      <c r="F1245" s="136"/>
      <c r="G1245" s="136"/>
      <c r="H1245" s="136"/>
      <c r="I1245" s="136"/>
      <c r="J1245" s="136"/>
      <c r="K1245" s="136"/>
      <c r="L1245" s="137"/>
      <c r="M1245" s="222" t="str">
        <f t="shared" si="20"/>
        <v/>
      </c>
      <c r="N1245" s="207">
        <f>IF(M1245&lt;&gt;"",0,IF(D1245&gt;14,Cover!$E$25,D1245/15*Cover!$E$25))</f>
        <v>0</v>
      </c>
      <c r="O1245" s="129"/>
      <c r="P1245" s="129"/>
    </row>
    <row r="1246" spans="1:16" s="130" customFormat="1" ht="12.75" x14ac:dyDescent="0.2">
      <c r="A1246" s="75">
        <v>1238</v>
      </c>
      <c r="B1246" s="234" t="str">
        <f>IF(ISBLANK('Schedule 2 - Pupil List'!A1244),"",('Schedule 2 - Pupil List'!A1244))</f>
        <v/>
      </c>
      <c r="C1246" s="234" t="str">
        <f>IF(ISBLANK('Schedule 2 - Pupil List'!B1244),"",('Schedule 2 - Pupil List'!B1244))</f>
        <v/>
      </c>
      <c r="D1246" s="61"/>
      <c r="E1246" s="135"/>
      <c r="F1246" s="136"/>
      <c r="G1246" s="136"/>
      <c r="H1246" s="136"/>
      <c r="I1246" s="136"/>
      <c r="J1246" s="136"/>
      <c r="K1246" s="136"/>
      <c r="L1246" s="137"/>
      <c r="M1246" s="222" t="str">
        <f t="shared" si="20"/>
        <v/>
      </c>
      <c r="N1246" s="207">
        <f>IF(M1246&lt;&gt;"",0,IF(D1246&gt;14,Cover!$E$25,D1246/15*Cover!$E$25))</f>
        <v>0</v>
      </c>
      <c r="O1246" s="129"/>
      <c r="P1246" s="129"/>
    </row>
    <row r="1247" spans="1:16" s="130" customFormat="1" ht="12.75" x14ac:dyDescent="0.2">
      <c r="A1247" s="75">
        <v>1239</v>
      </c>
      <c r="B1247" s="234" t="str">
        <f>IF(ISBLANK('Schedule 2 - Pupil List'!A1245),"",('Schedule 2 - Pupil List'!A1245))</f>
        <v/>
      </c>
      <c r="C1247" s="234" t="str">
        <f>IF(ISBLANK('Schedule 2 - Pupil List'!B1245),"",('Schedule 2 - Pupil List'!B1245))</f>
        <v/>
      </c>
      <c r="D1247" s="61"/>
      <c r="E1247" s="135"/>
      <c r="F1247" s="136"/>
      <c r="G1247" s="136"/>
      <c r="H1247" s="136"/>
      <c r="I1247" s="136"/>
      <c r="J1247" s="136"/>
      <c r="K1247" s="136"/>
      <c r="L1247" s="137"/>
      <c r="M1247" s="222" t="str">
        <f t="shared" si="20"/>
        <v/>
      </c>
      <c r="N1247" s="207">
        <f>IF(M1247&lt;&gt;"",0,IF(D1247&gt;14,Cover!$E$25,D1247/15*Cover!$E$25))</f>
        <v>0</v>
      </c>
      <c r="O1247" s="129"/>
      <c r="P1247" s="129"/>
    </row>
    <row r="1248" spans="1:16" s="130" customFormat="1" ht="12.75" x14ac:dyDescent="0.2">
      <c r="A1248" s="75">
        <v>1240</v>
      </c>
      <c r="B1248" s="234" t="str">
        <f>IF(ISBLANK('Schedule 2 - Pupil List'!A1246),"",('Schedule 2 - Pupil List'!A1246))</f>
        <v/>
      </c>
      <c r="C1248" s="234" t="str">
        <f>IF(ISBLANK('Schedule 2 - Pupil List'!B1246),"",('Schedule 2 - Pupil List'!B1246))</f>
        <v/>
      </c>
      <c r="D1248" s="61"/>
      <c r="E1248" s="135"/>
      <c r="F1248" s="136"/>
      <c r="G1248" s="136"/>
      <c r="H1248" s="136"/>
      <c r="I1248" s="136"/>
      <c r="J1248" s="136"/>
      <c r="K1248" s="136"/>
      <c r="L1248" s="137"/>
      <c r="M1248" s="222" t="str">
        <f t="shared" si="20"/>
        <v/>
      </c>
      <c r="N1248" s="207">
        <f>IF(M1248&lt;&gt;"",0,IF(D1248&gt;14,Cover!$E$25,D1248/15*Cover!$E$25))</f>
        <v>0</v>
      </c>
      <c r="O1248" s="129"/>
      <c r="P1248" s="129"/>
    </row>
    <row r="1249" spans="1:16" s="130" customFormat="1" ht="12.75" x14ac:dyDescent="0.2">
      <c r="A1249" s="75">
        <v>1241</v>
      </c>
      <c r="B1249" s="234" t="str">
        <f>IF(ISBLANK('Schedule 2 - Pupil List'!A1247),"",('Schedule 2 - Pupil List'!A1247))</f>
        <v/>
      </c>
      <c r="C1249" s="234" t="str">
        <f>IF(ISBLANK('Schedule 2 - Pupil List'!B1247),"",('Schedule 2 - Pupil List'!B1247))</f>
        <v/>
      </c>
      <c r="D1249" s="61"/>
      <c r="E1249" s="135"/>
      <c r="F1249" s="136"/>
      <c r="G1249" s="136"/>
      <c r="H1249" s="136"/>
      <c r="I1249" s="136"/>
      <c r="J1249" s="136"/>
      <c r="K1249" s="136"/>
      <c r="L1249" s="137"/>
      <c r="M1249" s="222" t="str">
        <f t="shared" si="20"/>
        <v/>
      </c>
      <c r="N1249" s="207">
        <f>IF(M1249&lt;&gt;"",0,IF(D1249&gt;14,Cover!$E$25,D1249/15*Cover!$E$25))</f>
        <v>0</v>
      </c>
      <c r="O1249" s="129"/>
      <c r="P1249" s="129"/>
    </row>
    <row r="1250" spans="1:16" s="130" customFormat="1" ht="12.75" x14ac:dyDescent="0.2">
      <c r="A1250" s="75">
        <v>1242</v>
      </c>
      <c r="B1250" s="234" t="str">
        <f>IF(ISBLANK('Schedule 2 - Pupil List'!A1248),"",('Schedule 2 - Pupil List'!A1248))</f>
        <v/>
      </c>
      <c r="C1250" s="234" t="str">
        <f>IF(ISBLANK('Schedule 2 - Pupil List'!B1248),"",('Schedule 2 - Pupil List'!B1248))</f>
        <v/>
      </c>
      <c r="D1250" s="61"/>
      <c r="E1250" s="135"/>
      <c r="F1250" s="136"/>
      <c r="G1250" s="136"/>
      <c r="H1250" s="136"/>
      <c r="I1250" s="136"/>
      <c r="J1250" s="136"/>
      <c r="K1250" s="136"/>
      <c r="L1250" s="137"/>
      <c r="M1250" s="222" t="str">
        <f t="shared" si="20"/>
        <v/>
      </c>
      <c r="N1250" s="207">
        <f>IF(M1250&lt;&gt;"",0,IF(D1250&gt;14,Cover!$E$25,D1250/15*Cover!$E$25))</f>
        <v>0</v>
      </c>
      <c r="O1250" s="129"/>
      <c r="P1250" s="129"/>
    </row>
    <row r="1251" spans="1:16" s="130" customFormat="1" ht="12.75" x14ac:dyDescent="0.2">
      <c r="A1251" s="75">
        <v>1243</v>
      </c>
      <c r="B1251" s="234" t="str">
        <f>IF(ISBLANK('Schedule 2 - Pupil List'!A1249),"",('Schedule 2 - Pupil List'!A1249))</f>
        <v/>
      </c>
      <c r="C1251" s="234" t="str">
        <f>IF(ISBLANK('Schedule 2 - Pupil List'!B1249),"",('Schedule 2 - Pupil List'!B1249))</f>
        <v/>
      </c>
      <c r="D1251" s="61"/>
      <c r="E1251" s="135"/>
      <c r="F1251" s="136"/>
      <c r="G1251" s="136"/>
      <c r="H1251" s="136"/>
      <c r="I1251" s="136"/>
      <c r="J1251" s="136"/>
      <c r="K1251" s="136"/>
      <c r="L1251" s="137"/>
      <c r="M1251" s="222" t="str">
        <f t="shared" si="20"/>
        <v/>
      </c>
      <c r="N1251" s="207">
        <f>IF(M1251&lt;&gt;"",0,IF(D1251&gt;14,Cover!$E$25,D1251/15*Cover!$E$25))</f>
        <v>0</v>
      </c>
      <c r="O1251" s="129"/>
      <c r="P1251" s="129"/>
    </row>
    <row r="1252" spans="1:16" s="130" customFormat="1" ht="12.75" x14ac:dyDescent="0.2">
      <c r="A1252" s="75">
        <v>1244</v>
      </c>
      <c r="B1252" s="234" t="str">
        <f>IF(ISBLANK('Schedule 2 - Pupil List'!A1250),"",('Schedule 2 - Pupil List'!A1250))</f>
        <v/>
      </c>
      <c r="C1252" s="234" t="str">
        <f>IF(ISBLANK('Schedule 2 - Pupil List'!B1250),"",('Schedule 2 - Pupil List'!B1250))</f>
        <v/>
      </c>
      <c r="D1252" s="61"/>
      <c r="E1252" s="135"/>
      <c r="F1252" s="136"/>
      <c r="G1252" s="136"/>
      <c r="H1252" s="136"/>
      <c r="I1252" s="136"/>
      <c r="J1252" s="136"/>
      <c r="K1252" s="136"/>
      <c r="L1252" s="137"/>
      <c r="M1252" s="222" t="str">
        <f t="shared" si="20"/>
        <v/>
      </c>
      <c r="N1252" s="207">
        <f>IF(M1252&lt;&gt;"",0,IF(D1252&gt;14,Cover!$E$25,D1252/15*Cover!$E$25))</f>
        <v>0</v>
      </c>
      <c r="O1252" s="129"/>
      <c r="P1252" s="129"/>
    </row>
    <row r="1253" spans="1:16" s="130" customFormat="1" ht="12.75" x14ac:dyDescent="0.2">
      <c r="A1253" s="75">
        <v>1245</v>
      </c>
      <c r="B1253" s="234" t="str">
        <f>IF(ISBLANK('Schedule 2 - Pupil List'!A1251),"",('Schedule 2 - Pupil List'!A1251))</f>
        <v/>
      </c>
      <c r="C1253" s="234" t="str">
        <f>IF(ISBLANK('Schedule 2 - Pupil List'!B1251),"",('Schedule 2 - Pupil List'!B1251))</f>
        <v/>
      </c>
      <c r="D1253" s="61"/>
      <c r="E1253" s="135"/>
      <c r="F1253" s="136"/>
      <c r="G1253" s="136"/>
      <c r="H1253" s="136"/>
      <c r="I1253" s="136"/>
      <c r="J1253" s="136"/>
      <c r="K1253" s="136"/>
      <c r="L1253" s="137"/>
      <c r="M1253" s="222" t="str">
        <f t="shared" si="20"/>
        <v/>
      </c>
      <c r="N1253" s="207">
        <f>IF(M1253&lt;&gt;"",0,IF(D1253&gt;14,Cover!$E$25,D1253/15*Cover!$E$25))</f>
        <v>0</v>
      </c>
      <c r="O1253" s="129"/>
      <c r="P1253" s="129"/>
    </row>
    <row r="1254" spans="1:16" s="130" customFormat="1" ht="12.75" x14ac:dyDescent="0.2">
      <c r="A1254" s="75">
        <v>1246</v>
      </c>
      <c r="B1254" s="234" t="str">
        <f>IF(ISBLANK('Schedule 2 - Pupil List'!A1252),"",('Schedule 2 - Pupil List'!A1252))</f>
        <v/>
      </c>
      <c r="C1254" s="234" t="str">
        <f>IF(ISBLANK('Schedule 2 - Pupil List'!B1252),"",('Schedule 2 - Pupil List'!B1252))</f>
        <v/>
      </c>
      <c r="D1254" s="61"/>
      <c r="E1254" s="135"/>
      <c r="F1254" s="136"/>
      <c r="G1254" s="136"/>
      <c r="H1254" s="136"/>
      <c r="I1254" s="136"/>
      <c r="J1254" s="136"/>
      <c r="K1254" s="136"/>
      <c r="L1254" s="137"/>
      <c r="M1254" s="222" t="str">
        <f t="shared" si="20"/>
        <v/>
      </c>
      <c r="N1254" s="207">
        <f>IF(M1254&lt;&gt;"",0,IF(D1254&gt;14,Cover!$E$25,D1254/15*Cover!$E$25))</f>
        <v>0</v>
      </c>
      <c r="O1254" s="129"/>
      <c r="P1254" s="129"/>
    </row>
    <row r="1255" spans="1:16" s="130" customFormat="1" ht="12.75" x14ac:dyDescent="0.2">
      <c r="A1255" s="75">
        <v>1247</v>
      </c>
      <c r="B1255" s="234" t="str">
        <f>IF(ISBLANK('Schedule 2 - Pupil List'!A1253),"",('Schedule 2 - Pupil List'!A1253))</f>
        <v/>
      </c>
      <c r="C1255" s="234" t="str">
        <f>IF(ISBLANK('Schedule 2 - Pupil List'!B1253),"",('Schedule 2 - Pupil List'!B1253))</f>
        <v/>
      </c>
      <c r="D1255" s="61"/>
      <c r="E1255" s="135"/>
      <c r="F1255" s="136"/>
      <c r="G1255" s="136"/>
      <c r="H1255" s="136"/>
      <c r="I1255" s="136"/>
      <c r="J1255" s="136"/>
      <c r="K1255" s="136"/>
      <c r="L1255" s="137"/>
      <c r="M1255" s="222" t="str">
        <f t="shared" si="20"/>
        <v/>
      </c>
      <c r="N1255" s="207">
        <f>IF(M1255&lt;&gt;"",0,IF(D1255&gt;14,Cover!$E$25,D1255/15*Cover!$E$25))</f>
        <v>0</v>
      </c>
      <c r="O1255" s="129"/>
      <c r="P1255" s="129"/>
    </row>
    <row r="1256" spans="1:16" s="130" customFormat="1" ht="12.75" x14ac:dyDescent="0.2">
      <c r="A1256" s="75">
        <v>1248</v>
      </c>
      <c r="B1256" s="234" t="str">
        <f>IF(ISBLANK('Schedule 2 - Pupil List'!A1254),"",('Schedule 2 - Pupil List'!A1254))</f>
        <v/>
      </c>
      <c r="C1256" s="234" t="str">
        <f>IF(ISBLANK('Schedule 2 - Pupil List'!B1254),"",('Schedule 2 - Pupil List'!B1254))</f>
        <v/>
      </c>
      <c r="D1256" s="61"/>
      <c r="E1256" s="135"/>
      <c r="F1256" s="136"/>
      <c r="G1256" s="136"/>
      <c r="H1256" s="136"/>
      <c r="I1256" s="136"/>
      <c r="J1256" s="136"/>
      <c r="K1256" s="136"/>
      <c r="L1256" s="137"/>
      <c r="M1256" s="222" t="str">
        <f t="shared" si="20"/>
        <v/>
      </c>
      <c r="N1256" s="207">
        <f>IF(M1256&lt;&gt;"",0,IF(D1256&gt;14,Cover!$E$25,D1256/15*Cover!$E$25))</f>
        <v>0</v>
      </c>
      <c r="O1256" s="129"/>
      <c r="P1256" s="129"/>
    </row>
    <row r="1257" spans="1:16" s="130" customFormat="1" ht="12.75" x14ac:dyDescent="0.2">
      <c r="A1257" s="75">
        <v>1249</v>
      </c>
      <c r="B1257" s="234" t="str">
        <f>IF(ISBLANK('Schedule 2 - Pupil List'!A1255),"",('Schedule 2 - Pupil List'!A1255))</f>
        <v/>
      </c>
      <c r="C1257" s="234" t="str">
        <f>IF(ISBLANK('Schedule 2 - Pupil List'!B1255),"",('Schedule 2 - Pupil List'!B1255))</f>
        <v/>
      </c>
      <c r="D1257" s="61"/>
      <c r="E1257" s="135"/>
      <c r="F1257" s="136"/>
      <c r="G1257" s="136"/>
      <c r="H1257" s="136"/>
      <c r="I1257" s="136"/>
      <c r="J1257" s="136"/>
      <c r="K1257" s="136"/>
      <c r="L1257" s="137"/>
      <c r="M1257" s="222" t="str">
        <f t="shared" si="20"/>
        <v/>
      </c>
      <c r="N1257" s="207">
        <f>IF(M1257&lt;&gt;"",0,IF(D1257&gt;14,Cover!$E$25,D1257/15*Cover!$E$25))</f>
        <v>0</v>
      </c>
      <c r="O1257" s="129"/>
      <c r="P1257" s="129"/>
    </row>
    <row r="1258" spans="1:16" s="130" customFormat="1" ht="12.75" x14ac:dyDescent="0.2">
      <c r="A1258" s="75">
        <v>1250</v>
      </c>
      <c r="B1258" s="234" t="str">
        <f>IF(ISBLANK('Schedule 2 - Pupil List'!A1256),"",('Schedule 2 - Pupil List'!A1256))</f>
        <v/>
      </c>
      <c r="C1258" s="234" t="str">
        <f>IF(ISBLANK('Schedule 2 - Pupil List'!B1256),"",('Schedule 2 - Pupil List'!B1256))</f>
        <v/>
      </c>
      <c r="D1258" s="61"/>
      <c r="E1258" s="135"/>
      <c r="F1258" s="136"/>
      <c r="G1258" s="136"/>
      <c r="H1258" s="136"/>
      <c r="I1258" s="136"/>
      <c r="J1258" s="136"/>
      <c r="K1258" s="136"/>
      <c r="L1258" s="137"/>
      <c r="M1258" s="222" t="str">
        <f t="shared" si="20"/>
        <v/>
      </c>
      <c r="N1258" s="207">
        <f>IF(M1258&lt;&gt;"",0,IF(D1258&gt;14,Cover!$E$25,D1258/15*Cover!$E$25))</f>
        <v>0</v>
      </c>
      <c r="O1258" s="129"/>
      <c r="P1258" s="129"/>
    </row>
    <row r="1259" spans="1:16" s="130" customFormat="1" ht="12.75" x14ac:dyDescent="0.2">
      <c r="A1259" s="75">
        <v>1251</v>
      </c>
      <c r="B1259" s="234" t="str">
        <f>IF(ISBLANK('Schedule 2 - Pupil List'!A1257),"",('Schedule 2 - Pupil List'!A1257))</f>
        <v/>
      </c>
      <c r="C1259" s="234" t="str">
        <f>IF(ISBLANK('Schedule 2 - Pupil List'!B1257),"",('Schedule 2 - Pupil List'!B1257))</f>
        <v/>
      </c>
      <c r="D1259" s="61"/>
      <c r="E1259" s="135"/>
      <c r="F1259" s="136"/>
      <c r="G1259" s="136"/>
      <c r="H1259" s="136"/>
      <c r="I1259" s="136"/>
      <c r="J1259" s="136"/>
      <c r="K1259" s="136"/>
      <c r="L1259" s="137"/>
      <c r="M1259" s="222" t="str">
        <f t="shared" si="20"/>
        <v/>
      </c>
      <c r="N1259" s="207">
        <f>IF(M1259&lt;&gt;"",0,IF(D1259&gt;14,Cover!$E$25,D1259/15*Cover!$E$25))</f>
        <v>0</v>
      </c>
      <c r="O1259" s="129"/>
      <c r="P1259" s="129"/>
    </row>
    <row r="1260" spans="1:16" s="130" customFormat="1" ht="12.75" x14ac:dyDescent="0.2">
      <c r="A1260" s="75">
        <v>1252</v>
      </c>
      <c r="B1260" s="234" t="str">
        <f>IF(ISBLANK('Schedule 2 - Pupil List'!A1258),"",('Schedule 2 - Pupil List'!A1258))</f>
        <v/>
      </c>
      <c r="C1260" s="234" t="str">
        <f>IF(ISBLANK('Schedule 2 - Pupil List'!B1258),"",('Schedule 2 - Pupil List'!B1258))</f>
        <v/>
      </c>
      <c r="D1260" s="61"/>
      <c r="E1260" s="135"/>
      <c r="F1260" s="136"/>
      <c r="G1260" s="136"/>
      <c r="H1260" s="136"/>
      <c r="I1260" s="136"/>
      <c r="J1260" s="136"/>
      <c r="K1260" s="136"/>
      <c r="L1260" s="137"/>
      <c r="M1260" s="222" t="str">
        <f t="shared" si="20"/>
        <v/>
      </c>
      <c r="N1260" s="207">
        <f>IF(M1260&lt;&gt;"",0,IF(D1260&gt;14,Cover!$E$25,D1260/15*Cover!$E$25))</f>
        <v>0</v>
      </c>
      <c r="O1260" s="129"/>
      <c r="P1260" s="129"/>
    </row>
    <row r="1261" spans="1:16" s="130" customFormat="1" ht="12.75" x14ac:dyDescent="0.2">
      <c r="A1261" s="75">
        <v>1253</v>
      </c>
      <c r="B1261" s="234" t="str">
        <f>IF(ISBLANK('Schedule 2 - Pupil List'!A1259),"",('Schedule 2 - Pupil List'!A1259))</f>
        <v/>
      </c>
      <c r="C1261" s="234" t="str">
        <f>IF(ISBLANK('Schedule 2 - Pupil List'!B1259),"",('Schedule 2 - Pupil List'!B1259))</f>
        <v/>
      </c>
      <c r="D1261" s="61"/>
      <c r="E1261" s="135"/>
      <c r="F1261" s="136"/>
      <c r="G1261" s="136"/>
      <c r="H1261" s="136"/>
      <c r="I1261" s="136"/>
      <c r="J1261" s="136"/>
      <c r="K1261" s="136"/>
      <c r="L1261" s="137"/>
      <c r="M1261" s="222" t="str">
        <f t="shared" si="20"/>
        <v/>
      </c>
      <c r="N1261" s="207">
        <f>IF(M1261&lt;&gt;"",0,IF(D1261&gt;14,Cover!$E$25,D1261/15*Cover!$E$25))</f>
        <v>0</v>
      </c>
      <c r="O1261" s="129"/>
      <c r="P1261" s="129"/>
    </row>
    <row r="1262" spans="1:16" s="130" customFormat="1" ht="12.75" x14ac:dyDescent="0.2">
      <c r="A1262" s="75">
        <v>1254</v>
      </c>
      <c r="B1262" s="234" t="str">
        <f>IF(ISBLANK('Schedule 2 - Pupil List'!A1260),"",('Schedule 2 - Pupil List'!A1260))</f>
        <v/>
      </c>
      <c r="C1262" s="234" t="str">
        <f>IF(ISBLANK('Schedule 2 - Pupil List'!B1260),"",('Schedule 2 - Pupil List'!B1260))</f>
        <v/>
      </c>
      <c r="D1262" s="61"/>
      <c r="E1262" s="135"/>
      <c r="F1262" s="136"/>
      <c r="G1262" s="136"/>
      <c r="H1262" s="136"/>
      <c r="I1262" s="136"/>
      <c r="J1262" s="136"/>
      <c r="K1262" s="136"/>
      <c r="L1262" s="137"/>
      <c r="M1262" s="222" t="str">
        <f t="shared" si="20"/>
        <v/>
      </c>
      <c r="N1262" s="207">
        <f>IF(M1262&lt;&gt;"",0,IF(D1262&gt;14,Cover!$E$25,D1262/15*Cover!$E$25))</f>
        <v>0</v>
      </c>
      <c r="O1262" s="129"/>
      <c r="P1262" s="129"/>
    </row>
    <row r="1263" spans="1:16" s="130" customFormat="1" ht="12.75" x14ac:dyDescent="0.2">
      <c r="A1263" s="75">
        <v>1255</v>
      </c>
      <c r="B1263" s="234" t="str">
        <f>IF(ISBLANK('Schedule 2 - Pupil List'!A1261),"",('Schedule 2 - Pupil List'!A1261))</f>
        <v/>
      </c>
      <c r="C1263" s="234" t="str">
        <f>IF(ISBLANK('Schedule 2 - Pupil List'!B1261),"",('Schedule 2 - Pupil List'!B1261))</f>
        <v/>
      </c>
      <c r="D1263" s="61"/>
      <c r="E1263" s="135"/>
      <c r="F1263" s="136"/>
      <c r="G1263" s="136"/>
      <c r="H1263" s="136"/>
      <c r="I1263" s="136"/>
      <c r="J1263" s="136"/>
      <c r="K1263" s="136"/>
      <c r="L1263" s="137"/>
      <c r="M1263" s="222" t="str">
        <f t="shared" si="20"/>
        <v/>
      </c>
      <c r="N1263" s="207">
        <f>IF(M1263&lt;&gt;"",0,IF(D1263&gt;14,Cover!$E$25,D1263/15*Cover!$E$25))</f>
        <v>0</v>
      </c>
      <c r="O1263" s="129"/>
      <c r="P1263" s="129"/>
    </row>
    <row r="1264" spans="1:16" s="130" customFormat="1" ht="12.75" x14ac:dyDescent="0.2">
      <c r="A1264" s="75">
        <v>1256</v>
      </c>
      <c r="B1264" s="234" t="str">
        <f>IF(ISBLANK('Schedule 2 - Pupil List'!A1262),"",('Schedule 2 - Pupil List'!A1262))</f>
        <v/>
      </c>
      <c r="C1264" s="234" t="str">
        <f>IF(ISBLANK('Schedule 2 - Pupil List'!B1262),"",('Schedule 2 - Pupil List'!B1262))</f>
        <v/>
      </c>
      <c r="D1264" s="61"/>
      <c r="E1264" s="135"/>
      <c r="F1264" s="136"/>
      <c r="G1264" s="136"/>
      <c r="H1264" s="136"/>
      <c r="I1264" s="136"/>
      <c r="J1264" s="136"/>
      <c r="K1264" s="136"/>
      <c r="L1264" s="137"/>
      <c r="M1264" s="222" t="str">
        <f t="shared" si="20"/>
        <v/>
      </c>
      <c r="N1264" s="207">
        <f>IF(M1264&lt;&gt;"",0,IF(D1264&gt;14,Cover!$E$25,D1264/15*Cover!$E$25))</f>
        <v>0</v>
      </c>
      <c r="O1264" s="129"/>
      <c r="P1264" s="129"/>
    </row>
    <row r="1265" spans="1:16" s="130" customFormat="1" ht="12.75" x14ac:dyDescent="0.2">
      <c r="A1265" s="75">
        <v>1257</v>
      </c>
      <c r="B1265" s="234" t="str">
        <f>IF(ISBLANK('Schedule 2 - Pupil List'!A1263),"",('Schedule 2 - Pupil List'!A1263))</f>
        <v/>
      </c>
      <c r="C1265" s="234" t="str">
        <f>IF(ISBLANK('Schedule 2 - Pupil List'!B1263),"",('Schedule 2 - Pupil List'!B1263))</f>
        <v/>
      </c>
      <c r="D1265" s="61"/>
      <c r="E1265" s="135"/>
      <c r="F1265" s="136"/>
      <c r="G1265" s="136"/>
      <c r="H1265" s="136"/>
      <c r="I1265" s="136"/>
      <c r="J1265" s="136"/>
      <c r="K1265" s="136"/>
      <c r="L1265" s="137"/>
      <c r="M1265" s="222" t="str">
        <f t="shared" si="20"/>
        <v/>
      </c>
      <c r="N1265" s="207">
        <f>IF(M1265&lt;&gt;"",0,IF(D1265&gt;14,Cover!$E$25,D1265/15*Cover!$E$25))</f>
        <v>0</v>
      </c>
      <c r="O1265" s="129"/>
      <c r="P1265" s="129"/>
    </row>
    <row r="1266" spans="1:16" s="130" customFormat="1" ht="12.75" x14ac:dyDescent="0.2">
      <c r="A1266" s="75">
        <v>1258</v>
      </c>
      <c r="B1266" s="234" t="str">
        <f>IF(ISBLANK('Schedule 2 - Pupil List'!A1264),"",('Schedule 2 - Pupil List'!A1264))</f>
        <v/>
      </c>
      <c r="C1266" s="234" t="str">
        <f>IF(ISBLANK('Schedule 2 - Pupil List'!B1264),"",('Schedule 2 - Pupil List'!B1264))</f>
        <v/>
      </c>
      <c r="D1266" s="61"/>
      <c r="E1266" s="135"/>
      <c r="F1266" s="136"/>
      <c r="G1266" s="136"/>
      <c r="H1266" s="136"/>
      <c r="I1266" s="136"/>
      <c r="J1266" s="136"/>
      <c r="K1266" s="136"/>
      <c r="L1266" s="137"/>
      <c r="M1266" s="222" t="str">
        <f t="shared" si="20"/>
        <v/>
      </c>
      <c r="N1266" s="207">
        <f>IF(M1266&lt;&gt;"",0,IF(D1266&gt;14,Cover!$E$25,D1266/15*Cover!$E$25))</f>
        <v>0</v>
      </c>
      <c r="O1266" s="129"/>
      <c r="P1266" s="129"/>
    </row>
    <row r="1267" spans="1:16" s="130" customFormat="1" ht="12.75" x14ac:dyDescent="0.2">
      <c r="A1267" s="75">
        <v>1259</v>
      </c>
      <c r="B1267" s="234" t="str">
        <f>IF(ISBLANK('Schedule 2 - Pupil List'!A1265),"",('Schedule 2 - Pupil List'!A1265))</f>
        <v/>
      </c>
      <c r="C1267" s="234" t="str">
        <f>IF(ISBLANK('Schedule 2 - Pupil List'!B1265),"",('Schedule 2 - Pupil List'!B1265))</f>
        <v/>
      </c>
      <c r="D1267" s="61"/>
      <c r="E1267" s="135"/>
      <c r="F1267" s="136"/>
      <c r="G1267" s="136"/>
      <c r="H1267" s="136"/>
      <c r="I1267" s="136"/>
      <c r="J1267" s="136"/>
      <c r="K1267" s="136"/>
      <c r="L1267" s="137"/>
      <c r="M1267" s="222" t="str">
        <f t="shared" si="20"/>
        <v/>
      </c>
      <c r="N1267" s="207">
        <f>IF(M1267&lt;&gt;"",0,IF(D1267&gt;14,Cover!$E$25,D1267/15*Cover!$E$25))</f>
        <v>0</v>
      </c>
      <c r="O1267" s="129"/>
      <c r="P1267" s="129"/>
    </row>
    <row r="1268" spans="1:16" s="130" customFormat="1" ht="12.75" x14ac:dyDescent="0.2">
      <c r="A1268" s="75">
        <v>1260</v>
      </c>
      <c r="B1268" s="234" t="str">
        <f>IF(ISBLANK('Schedule 2 - Pupil List'!A1266),"",('Schedule 2 - Pupil List'!A1266))</f>
        <v/>
      </c>
      <c r="C1268" s="234" t="str">
        <f>IF(ISBLANK('Schedule 2 - Pupil List'!B1266),"",('Schedule 2 - Pupil List'!B1266))</f>
        <v/>
      </c>
      <c r="D1268" s="61"/>
      <c r="E1268" s="135"/>
      <c r="F1268" s="136"/>
      <c r="G1268" s="136"/>
      <c r="H1268" s="136"/>
      <c r="I1268" s="136"/>
      <c r="J1268" s="136"/>
      <c r="K1268" s="136"/>
      <c r="L1268" s="137"/>
      <c r="M1268" s="222" t="str">
        <f t="shared" si="20"/>
        <v/>
      </c>
      <c r="N1268" s="207">
        <f>IF(M1268&lt;&gt;"",0,IF(D1268&gt;14,Cover!$E$25,D1268/15*Cover!$E$25))</f>
        <v>0</v>
      </c>
      <c r="O1268" s="129"/>
      <c r="P1268" s="129"/>
    </row>
    <row r="1269" spans="1:16" s="130" customFormat="1" ht="12.75" x14ac:dyDescent="0.2">
      <c r="A1269" s="75">
        <v>1261</v>
      </c>
      <c r="B1269" s="234" t="str">
        <f>IF(ISBLANK('Schedule 2 - Pupil List'!A1267),"",('Schedule 2 - Pupil List'!A1267))</f>
        <v/>
      </c>
      <c r="C1269" s="234" t="str">
        <f>IF(ISBLANK('Schedule 2 - Pupil List'!B1267),"",('Schedule 2 - Pupil List'!B1267))</f>
        <v/>
      </c>
      <c r="D1269" s="61"/>
      <c r="E1269" s="135"/>
      <c r="F1269" s="136"/>
      <c r="G1269" s="136"/>
      <c r="H1269" s="136"/>
      <c r="I1269" s="136"/>
      <c r="J1269" s="136"/>
      <c r="K1269" s="136"/>
      <c r="L1269" s="137"/>
      <c r="M1269" s="222" t="str">
        <f t="shared" si="20"/>
        <v/>
      </c>
      <c r="N1269" s="207">
        <f>IF(M1269&lt;&gt;"",0,IF(D1269&gt;14,Cover!$E$25,D1269/15*Cover!$E$25))</f>
        <v>0</v>
      </c>
      <c r="O1269" s="129"/>
      <c r="P1269" s="129"/>
    </row>
    <row r="1270" spans="1:16" s="130" customFormat="1" ht="12.75" x14ac:dyDescent="0.2">
      <c r="A1270" s="75">
        <v>1262</v>
      </c>
      <c r="B1270" s="234" t="str">
        <f>IF(ISBLANK('Schedule 2 - Pupil List'!A1268),"",('Schedule 2 - Pupil List'!A1268))</f>
        <v/>
      </c>
      <c r="C1270" s="234" t="str">
        <f>IF(ISBLANK('Schedule 2 - Pupil List'!B1268),"",('Schedule 2 - Pupil List'!B1268))</f>
        <v/>
      </c>
      <c r="D1270" s="61"/>
      <c r="E1270" s="135"/>
      <c r="F1270" s="136"/>
      <c r="G1270" s="136"/>
      <c r="H1270" s="136"/>
      <c r="I1270" s="136"/>
      <c r="J1270" s="136"/>
      <c r="K1270" s="136"/>
      <c r="L1270" s="137"/>
      <c r="M1270" s="222" t="str">
        <f t="shared" si="20"/>
        <v/>
      </c>
      <c r="N1270" s="207">
        <f>IF(M1270&lt;&gt;"",0,IF(D1270&gt;14,Cover!$E$25,D1270/15*Cover!$E$25))</f>
        <v>0</v>
      </c>
      <c r="O1270" s="129"/>
      <c r="P1270" s="129"/>
    </row>
    <row r="1271" spans="1:16" s="130" customFormat="1" ht="12.75" x14ac:dyDescent="0.2">
      <c r="A1271" s="75">
        <v>1263</v>
      </c>
      <c r="B1271" s="234" t="str">
        <f>IF(ISBLANK('Schedule 2 - Pupil List'!A1269),"",('Schedule 2 - Pupil List'!A1269))</f>
        <v/>
      </c>
      <c r="C1271" s="234" t="str">
        <f>IF(ISBLANK('Schedule 2 - Pupil List'!B1269),"",('Schedule 2 - Pupil List'!B1269))</f>
        <v/>
      </c>
      <c r="D1271" s="61"/>
      <c r="E1271" s="135"/>
      <c r="F1271" s="136"/>
      <c r="G1271" s="136"/>
      <c r="H1271" s="136"/>
      <c r="I1271" s="136"/>
      <c r="J1271" s="136"/>
      <c r="K1271" s="136"/>
      <c r="L1271" s="137"/>
      <c r="M1271" s="222" t="str">
        <f t="shared" si="20"/>
        <v/>
      </c>
      <c r="N1271" s="207">
        <f>IF(M1271&lt;&gt;"",0,IF(D1271&gt;14,Cover!$E$25,D1271/15*Cover!$E$25))</f>
        <v>0</v>
      </c>
      <c r="O1271" s="129"/>
      <c r="P1271" s="129"/>
    </row>
    <row r="1272" spans="1:16" s="130" customFormat="1" ht="12.75" x14ac:dyDescent="0.2">
      <c r="A1272" s="75">
        <v>1264</v>
      </c>
      <c r="B1272" s="234" t="str">
        <f>IF(ISBLANK('Schedule 2 - Pupil List'!A1270),"",('Schedule 2 - Pupil List'!A1270))</f>
        <v/>
      </c>
      <c r="C1272" s="234" t="str">
        <f>IF(ISBLANK('Schedule 2 - Pupil List'!B1270),"",('Schedule 2 - Pupil List'!B1270))</f>
        <v/>
      </c>
      <c r="D1272" s="61"/>
      <c r="E1272" s="135"/>
      <c r="F1272" s="136"/>
      <c r="G1272" s="136"/>
      <c r="H1272" s="136"/>
      <c r="I1272" s="136"/>
      <c r="J1272" s="136"/>
      <c r="K1272" s="136"/>
      <c r="L1272" s="137"/>
      <c r="M1272" s="222" t="str">
        <f t="shared" si="20"/>
        <v/>
      </c>
      <c r="N1272" s="207">
        <f>IF(M1272&lt;&gt;"",0,IF(D1272&gt;14,Cover!$E$25,D1272/15*Cover!$E$25))</f>
        <v>0</v>
      </c>
      <c r="O1272" s="129"/>
      <c r="P1272" s="129"/>
    </row>
    <row r="1273" spans="1:16" s="130" customFormat="1" ht="12.75" x14ac:dyDescent="0.2">
      <c r="A1273" s="75">
        <v>1265</v>
      </c>
      <c r="B1273" s="234" t="str">
        <f>IF(ISBLANK('Schedule 2 - Pupil List'!A1271),"",('Schedule 2 - Pupil List'!A1271))</f>
        <v/>
      </c>
      <c r="C1273" s="234" t="str">
        <f>IF(ISBLANK('Schedule 2 - Pupil List'!B1271),"",('Schedule 2 - Pupil List'!B1271))</f>
        <v/>
      </c>
      <c r="D1273" s="61"/>
      <c r="E1273" s="135"/>
      <c r="F1273" s="136"/>
      <c r="G1273" s="136"/>
      <c r="H1273" s="136"/>
      <c r="I1273" s="136"/>
      <c r="J1273" s="136"/>
      <c r="K1273" s="136"/>
      <c r="L1273" s="137"/>
      <c r="M1273" s="222" t="str">
        <f t="shared" si="20"/>
        <v/>
      </c>
      <c r="N1273" s="207">
        <f>IF(M1273&lt;&gt;"",0,IF(D1273&gt;14,Cover!$E$25,D1273/15*Cover!$E$25))</f>
        <v>0</v>
      </c>
      <c r="O1273" s="129"/>
      <c r="P1273" s="129"/>
    </row>
    <row r="1274" spans="1:16" s="130" customFormat="1" ht="12.75" x14ac:dyDescent="0.2">
      <c r="A1274" s="75">
        <v>1266</v>
      </c>
      <c r="B1274" s="234" t="str">
        <f>IF(ISBLANK('Schedule 2 - Pupil List'!A1272),"",('Schedule 2 - Pupil List'!A1272))</f>
        <v/>
      </c>
      <c r="C1274" s="234" t="str">
        <f>IF(ISBLANK('Schedule 2 - Pupil List'!B1272),"",('Schedule 2 - Pupil List'!B1272))</f>
        <v/>
      </c>
      <c r="D1274" s="61"/>
      <c r="E1274" s="135"/>
      <c r="F1274" s="136"/>
      <c r="G1274" s="136"/>
      <c r="H1274" s="136"/>
      <c r="I1274" s="136"/>
      <c r="J1274" s="136"/>
      <c r="K1274" s="136"/>
      <c r="L1274" s="137"/>
      <c r="M1274" s="222" t="str">
        <f t="shared" si="20"/>
        <v/>
      </c>
      <c r="N1274" s="207">
        <f>IF(M1274&lt;&gt;"",0,IF(D1274&gt;14,Cover!$E$25,D1274/15*Cover!$E$25))</f>
        <v>0</v>
      </c>
      <c r="O1274" s="129"/>
      <c r="P1274" s="129"/>
    </row>
    <row r="1275" spans="1:16" s="130" customFormat="1" ht="12.75" x14ac:dyDescent="0.2">
      <c r="A1275" s="75">
        <v>1267</v>
      </c>
      <c r="B1275" s="234" t="str">
        <f>IF(ISBLANK('Schedule 2 - Pupil List'!A1273),"",('Schedule 2 - Pupil List'!A1273))</f>
        <v/>
      </c>
      <c r="C1275" s="234" t="str">
        <f>IF(ISBLANK('Schedule 2 - Pupil List'!B1273),"",('Schedule 2 - Pupil List'!B1273))</f>
        <v/>
      </c>
      <c r="D1275" s="61"/>
      <c r="E1275" s="135"/>
      <c r="F1275" s="136"/>
      <c r="G1275" s="136"/>
      <c r="H1275" s="136"/>
      <c r="I1275" s="136"/>
      <c r="J1275" s="136"/>
      <c r="K1275" s="136"/>
      <c r="L1275" s="137"/>
      <c r="M1275" s="222" t="str">
        <f t="shared" si="20"/>
        <v/>
      </c>
      <c r="N1275" s="207">
        <f>IF(M1275&lt;&gt;"",0,IF(D1275&gt;14,Cover!$E$25,D1275/15*Cover!$E$25))</f>
        <v>0</v>
      </c>
      <c r="O1275" s="129"/>
      <c r="P1275" s="129"/>
    </row>
    <row r="1276" spans="1:16" s="130" customFormat="1" ht="12.75" x14ac:dyDescent="0.2">
      <c r="A1276" s="75">
        <v>1268</v>
      </c>
      <c r="B1276" s="234" t="str">
        <f>IF(ISBLANK('Schedule 2 - Pupil List'!A1274),"",('Schedule 2 - Pupil List'!A1274))</f>
        <v/>
      </c>
      <c r="C1276" s="234" t="str">
        <f>IF(ISBLANK('Schedule 2 - Pupil List'!B1274),"",('Schedule 2 - Pupil List'!B1274))</f>
        <v/>
      </c>
      <c r="D1276" s="61"/>
      <c r="E1276" s="135"/>
      <c r="F1276" s="136"/>
      <c r="G1276" s="136"/>
      <c r="H1276" s="136"/>
      <c r="I1276" s="136"/>
      <c r="J1276" s="136"/>
      <c r="K1276" s="136"/>
      <c r="L1276" s="137"/>
      <c r="M1276" s="222" t="str">
        <f t="shared" si="20"/>
        <v/>
      </c>
      <c r="N1276" s="207">
        <f>IF(M1276&lt;&gt;"",0,IF(D1276&gt;14,Cover!$E$25,D1276/15*Cover!$E$25))</f>
        <v>0</v>
      </c>
      <c r="O1276" s="129"/>
      <c r="P1276" s="129"/>
    </row>
    <row r="1277" spans="1:16" s="130" customFormat="1" ht="12.75" x14ac:dyDescent="0.2">
      <c r="A1277" s="75">
        <v>1269</v>
      </c>
      <c r="B1277" s="234" t="str">
        <f>IF(ISBLANK('Schedule 2 - Pupil List'!A1275),"",('Schedule 2 - Pupil List'!A1275))</f>
        <v/>
      </c>
      <c r="C1277" s="234" t="str">
        <f>IF(ISBLANK('Schedule 2 - Pupil List'!B1275),"",('Schedule 2 - Pupil List'!B1275))</f>
        <v/>
      </c>
      <c r="D1277" s="61"/>
      <c r="E1277" s="135"/>
      <c r="F1277" s="136"/>
      <c r="G1277" s="136"/>
      <c r="H1277" s="136"/>
      <c r="I1277" s="136"/>
      <c r="J1277" s="136"/>
      <c r="K1277" s="136"/>
      <c r="L1277" s="137"/>
      <c r="M1277" s="222" t="str">
        <f t="shared" si="20"/>
        <v/>
      </c>
      <c r="N1277" s="207">
        <f>IF(M1277&lt;&gt;"",0,IF(D1277&gt;14,Cover!$E$25,D1277/15*Cover!$E$25))</f>
        <v>0</v>
      </c>
      <c r="O1277" s="129"/>
      <c r="P1277" s="129"/>
    </row>
    <row r="1278" spans="1:16" s="130" customFormat="1" ht="12.75" x14ac:dyDescent="0.2">
      <c r="A1278" s="75">
        <v>1270</v>
      </c>
      <c r="B1278" s="234" t="str">
        <f>IF(ISBLANK('Schedule 2 - Pupil List'!A1276),"",('Schedule 2 - Pupil List'!A1276))</f>
        <v/>
      </c>
      <c r="C1278" s="234" t="str">
        <f>IF(ISBLANK('Schedule 2 - Pupil List'!B1276),"",('Schedule 2 - Pupil List'!B1276))</f>
        <v/>
      </c>
      <c r="D1278" s="61"/>
      <c r="E1278" s="135"/>
      <c r="F1278" s="136"/>
      <c r="G1278" s="136"/>
      <c r="H1278" s="136"/>
      <c r="I1278" s="136"/>
      <c r="J1278" s="136"/>
      <c r="K1278" s="136"/>
      <c r="L1278" s="137"/>
      <c r="M1278" s="222" t="str">
        <f t="shared" si="20"/>
        <v/>
      </c>
      <c r="N1278" s="207">
        <f>IF(M1278&lt;&gt;"",0,IF(D1278&gt;14,Cover!$E$25,D1278/15*Cover!$E$25))</f>
        <v>0</v>
      </c>
      <c r="O1278" s="129"/>
      <c r="P1278" s="129"/>
    </row>
    <row r="1279" spans="1:16" s="130" customFormat="1" ht="12.75" x14ac:dyDescent="0.2">
      <c r="A1279" s="75">
        <v>1271</v>
      </c>
      <c r="B1279" s="234" t="str">
        <f>IF(ISBLANK('Schedule 2 - Pupil List'!A1277),"",('Schedule 2 - Pupil List'!A1277))</f>
        <v/>
      </c>
      <c r="C1279" s="234" t="str">
        <f>IF(ISBLANK('Schedule 2 - Pupil List'!B1277),"",('Schedule 2 - Pupil List'!B1277))</f>
        <v/>
      </c>
      <c r="D1279" s="61"/>
      <c r="E1279" s="135"/>
      <c r="F1279" s="136"/>
      <c r="G1279" s="136"/>
      <c r="H1279" s="136"/>
      <c r="I1279" s="136"/>
      <c r="J1279" s="136"/>
      <c r="K1279" s="136"/>
      <c r="L1279" s="137"/>
      <c r="M1279" s="222" t="str">
        <f t="shared" si="20"/>
        <v/>
      </c>
      <c r="N1279" s="207">
        <f>IF(M1279&lt;&gt;"",0,IF(D1279&gt;14,Cover!$E$25,D1279/15*Cover!$E$25))</f>
        <v>0</v>
      </c>
      <c r="O1279" s="129"/>
      <c r="P1279" s="129"/>
    </row>
    <row r="1280" spans="1:16" s="130" customFormat="1" ht="12.75" x14ac:dyDescent="0.2">
      <c r="A1280" s="75">
        <v>1272</v>
      </c>
      <c r="B1280" s="234" t="str">
        <f>IF(ISBLANK('Schedule 2 - Pupil List'!A1278),"",('Schedule 2 - Pupil List'!A1278))</f>
        <v/>
      </c>
      <c r="C1280" s="234" t="str">
        <f>IF(ISBLANK('Schedule 2 - Pupil List'!B1278),"",('Schedule 2 - Pupil List'!B1278))</f>
        <v/>
      </c>
      <c r="D1280" s="61"/>
      <c r="E1280" s="135"/>
      <c r="F1280" s="136"/>
      <c r="G1280" s="136"/>
      <c r="H1280" s="136"/>
      <c r="I1280" s="136"/>
      <c r="J1280" s="136"/>
      <c r="K1280" s="136"/>
      <c r="L1280" s="137"/>
      <c r="M1280" s="222" t="str">
        <f t="shared" si="20"/>
        <v/>
      </c>
      <c r="N1280" s="207">
        <f>IF(M1280&lt;&gt;"",0,IF(D1280&gt;14,Cover!$E$25,D1280/15*Cover!$E$25))</f>
        <v>0</v>
      </c>
      <c r="O1280" s="129"/>
      <c r="P1280" s="129"/>
    </row>
    <row r="1281" spans="1:16" s="130" customFormat="1" ht="12.75" x14ac:dyDescent="0.2">
      <c r="A1281" s="75">
        <v>1273</v>
      </c>
      <c r="B1281" s="234" t="str">
        <f>IF(ISBLANK('Schedule 2 - Pupil List'!A1279),"",('Schedule 2 - Pupil List'!A1279))</f>
        <v/>
      </c>
      <c r="C1281" s="234" t="str">
        <f>IF(ISBLANK('Schedule 2 - Pupil List'!B1279),"",('Schedule 2 - Pupil List'!B1279))</f>
        <v/>
      </c>
      <c r="D1281" s="61"/>
      <c r="E1281" s="135"/>
      <c r="F1281" s="136"/>
      <c r="G1281" s="136"/>
      <c r="H1281" s="136"/>
      <c r="I1281" s="136"/>
      <c r="J1281" s="136"/>
      <c r="K1281" s="136"/>
      <c r="L1281" s="137"/>
      <c r="M1281" s="222" t="str">
        <f t="shared" ref="M1281:M1308" si="21">IF(COUNTIFS(B1281:L1281,"")=11, "", IF(B1281="", "No Name ", "")&amp;IF(D1281="", "No Days ", "")&amp;IF(COUNTIFS(E1281:L1281, "")=8, "No Courses", ""))</f>
        <v/>
      </c>
      <c r="N1281" s="207">
        <f>IF(M1281&lt;&gt;"",0,IF(D1281&gt;14,Cover!$E$25,D1281/15*Cover!$E$25))</f>
        <v>0</v>
      </c>
      <c r="O1281" s="129"/>
      <c r="P1281" s="129"/>
    </row>
    <row r="1282" spans="1:16" s="130" customFormat="1" ht="12.75" x14ac:dyDescent="0.2">
      <c r="A1282" s="75">
        <v>1274</v>
      </c>
      <c r="B1282" s="234" t="str">
        <f>IF(ISBLANK('Schedule 2 - Pupil List'!A1280),"",('Schedule 2 - Pupil List'!A1280))</f>
        <v/>
      </c>
      <c r="C1282" s="234" t="str">
        <f>IF(ISBLANK('Schedule 2 - Pupil List'!B1280),"",('Schedule 2 - Pupil List'!B1280))</f>
        <v/>
      </c>
      <c r="D1282" s="61"/>
      <c r="E1282" s="135"/>
      <c r="F1282" s="136"/>
      <c r="G1282" s="136"/>
      <c r="H1282" s="136"/>
      <c r="I1282" s="136"/>
      <c r="J1282" s="136"/>
      <c r="K1282" s="136"/>
      <c r="L1282" s="137"/>
      <c r="M1282" s="222" t="str">
        <f t="shared" si="21"/>
        <v/>
      </c>
      <c r="N1282" s="207">
        <f>IF(M1282&lt;&gt;"",0,IF(D1282&gt;14,Cover!$E$25,D1282/15*Cover!$E$25))</f>
        <v>0</v>
      </c>
      <c r="O1282" s="129"/>
      <c r="P1282" s="129"/>
    </row>
    <row r="1283" spans="1:16" s="130" customFormat="1" ht="12.75" x14ac:dyDescent="0.2">
      <c r="A1283" s="75">
        <v>1275</v>
      </c>
      <c r="B1283" s="234" t="str">
        <f>IF(ISBLANK('Schedule 2 - Pupil List'!A1281),"",('Schedule 2 - Pupil List'!A1281))</f>
        <v/>
      </c>
      <c r="C1283" s="234" t="str">
        <f>IF(ISBLANK('Schedule 2 - Pupil List'!B1281),"",('Schedule 2 - Pupil List'!B1281))</f>
        <v/>
      </c>
      <c r="D1283" s="61"/>
      <c r="E1283" s="135"/>
      <c r="F1283" s="136"/>
      <c r="G1283" s="136"/>
      <c r="H1283" s="136"/>
      <c r="I1283" s="136"/>
      <c r="J1283" s="136"/>
      <c r="K1283" s="136"/>
      <c r="L1283" s="137"/>
      <c r="M1283" s="222" t="str">
        <f t="shared" si="21"/>
        <v/>
      </c>
      <c r="N1283" s="207">
        <f>IF(M1283&lt;&gt;"",0,IF(D1283&gt;14,Cover!$E$25,D1283/15*Cover!$E$25))</f>
        <v>0</v>
      </c>
      <c r="O1283" s="129"/>
      <c r="P1283" s="129"/>
    </row>
    <row r="1284" spans="1:16" s="130" customFormat="1" ht="12.75" x14ac:dyDescent="0.2">
      <c r="A1284" s="75">
        <v>1276</v>
      </c>
      <c r="B1284" s="234" t="str">
        <f>IF(ISBLANK('Schedule 2 - Pupil List'!A1282),"",('Schedule 2 - Pupil List'!A1282))</f>
        <v/>
      </c>
      <c r="C1284" s="234" t="str">
        <f>IF(ISBLANK('Schedule 2 - Pupil List'!B1282),"",('Schedule 2 - Pupil List'!B1282))</f>
        <v/>
      </c>
      <c r="D1284" s="61"/>
      <c r="E1284" s="135"/>
      <c r="F1284" s="136"/>
      <c r="G1284" s="136"/>
      <c r="H1284" s="136"/>
      <c r="I1284" s="136"/>
      <c r="J1284" s="136"/>
      <c r="K1284" s="136"/>
      <c r="L1284" s="137"/>
      <c r="M1284" s="222" t="str">
        <f t="shared" si="21"/>
        <v/>
      </c>
      <c r="N1284" s="207">
        <f>IF(M1284&lt;&gt;"",0,IF(D1284&gt;14,Cover!$E$25,D1284/15*Cover!$E$25))</f>
        <v>0</v>
      </c>
      <c r="O1284" s="129"/>
      <c r="P1284" s="129"/>
    </row>
    <row r="1285" spans="1:16" s="130" customFormat="1" ht="12.75" x14ac:dyDescent="0.2">
      <c r="A1285" s="75">
        <v>1277</v>
      </c>
      <c r="B1285" s="234" t="str">
        <f>IF(ISBLANK('Schedule 2 - Pupil List'!A1283),"",('Schedule 2 - Pupil List'!A1283))</f>
        <v/>
      </c>
      <c r="C1285" s="234" t="str">
        <f>IF(ISBLANK('Schedule 2 - Pupil List'!B1283),"",('Schedule 2 - Pupil List'!B1283))</f>
        <v/>
      </c>
      <c r="D1285" s="61"/>
      <c r="E1285" s="135"/>
      <c r="F1285" s="136"/>
      <c r="G1285" s="136"/>
      <c r="H1285" s="136"/>
      <c r="I1285" s="136"/>
      <c r="J1285" s="136"/>
      <c r="K1285" s="136"/>
      <c r="L1285" s="137"/>
      <c r="M1285" s="222" t="str">
        <f t="shared" si="21"/>
        <v/>
      </c>
      <c r="N1285" s="207">
        <f>IF(M1285&lt;&gt;"",0,IF(D1285&gt;14,Cover!$E$25,D1285/15*Cover!$E$25))</f>
        <v>0</v>
      </c>
      <c r="O1285" s="129"/>
      <c r="P1285" s="129"/>
    </row>
    <row r="1286" spans="1:16" s="130" customFormat="1" ht="12.75" x14ac:dyDescent="0.2">
      <c r="A1286" s="75">
        <v>1278</v>
      </c>
      <c r="B1286" s="234" t="str">
        <f>IF(ISBLANK('Schedule 2 - Pupil List'!A1284),"",('Schedule 2 - Pupil List'!A1284))</f>
        <v/>
      </c>
      <c r="C1286" s="234" t="str">
        <f>IF(ISBLANK('Schedule 2 - Pupil List'!B1284),"",('Schedule 2 - Pupil List'!B1284))</f>
        <v/>
      </c>
      <c r="D1286" s="61"/>
      <c r="E1286" s="135"/>
      <c r="F1286" s="136"/>
      <c r="G1286" s="136"/>
      <c r="H1286" s="136"/>
      <c r="I1286" s="136"/>
      <c r="J1286" s="136"/>
      <c r="K1286" s="136"/>
      <c r="L1286" s="137"/>
      <c r="M1286" s="222" t="str">
        <f t="shared" si="21"/>
        <v/>
      </c>
      <c r="N1286" s="207">
        <f>IF(M1286&lt;&gt;"",0,IF(D1286&gt;14,Cover!$E$25,D1286/15*Cover!$E$25))</f>
        <v>0</v>
      </c>
      <c r="O1286" s="129"/>
      <c r="P1286" s="129"/>
    </row>
    <row r="1287" spans="1:16" s="130" customFormat="1" ht="12.75" x14ac:dyDescent="0.2">
      <c r="A1287" s="75">
        <v>1279</v>
      </c>
      <c r="B1287" s="234" t="str">
        <f>IF(ISBLANK('Schedule 2 - Pupil List'!A1285),"",('Schedule 2 - Pupil List'!A1285))</f>
        <v/>
      </c>
      <c r="C1287" s="234" t="str">
        <f>IF(ISBLANK('Schedule 2 - Pupil List'!B1285),"",('Schedule 2 - Pupil List'!B1285))</f>
        <v/>
      </c>
      <c r="D1287" s="61"/>
      <c r="E1287" s="135"/>
      <c r="F1287" s="136"/>
      <c r="G1287" s="136"/>
      <c r="H1287" s="136"/>
      <c r="I1287" s="136"/>
      <c r="J1287" s="136"/>
      <c r="K1287" s="136"/>
      <c r="L1287" s="137"/>
      <c r="M1287" s="222" t="str">
        <f t="shared" si="21"/>
        <v/>
      </c>
      <c r="N1287" s="207">
        <f>IF(M1287&lt;&gt;"",0,IF(D1287&gt;14,Cover!$E$25,D1287/15*Cover!$E$25))</f>
        <v>0</v>
      </c>
      <c r="O1287" s="129"/>
      <c r="P1287" s="129"/>
    </row>
    <row r="1288" spans="1:16" s="130" customFormat="1" ht="12.75" x14ac:dyDescent="0.2">
      <c r="A1288" s="75">
        <v>1280</v>
      </c>
      <c r="B1288" s="234" t="str">
        <f>IF(ISBLANK('Schedule 2 - Pupil List'!A1286),"",('Schedule 2 - Pupil List'!A1286))</f>
        <v/>
      </c>
      <c r="C1288" s="234" t="str">
        <f>IF(ISBLANK('Schedule 2 - Pupil List'!B1286),"",('Schedule 2 - Pupil List'!B1286))</f>
        <v/>
      </c>
      <c r="D1288" s="61"/>
      <c r="E1288" s="135"/>
      <c r="F1288" s="136"/>
      <c r="G1288" s="136"/>
      <c r="H1288" s="136"/>
      <c r="I1288" s="136"/>
      <c r="J1288" s="136"/>
      <c r="K1288" s="136"/>
      <c r="L1288" s="137"/>
      <c r="M1288" s="222" t="str">
        <f t="shared" si="21"/>
        <v/>
      </c>
      <c r="N1288" s="207">
        <f>IF(M1288&lt;&gt;"",0,IF(D1288&gt;14,Cover!$E$25,D1288/15*Cover!$E$25))</f>
        <v>0</v>
      </c>
      <c r="O1288" s="129"/>
      <c r="P1288" s="129"/>
    </row>
    <row r="1289" spans="1:16" s="130" customFormat="1" ht="12.75" x14ac:dyDescent="0.2">
      <c r="A1289" s="75">
        <v>1281</v>
      </c>
      <c r="B1289" s="234" t="str">
        <f>IF(ISBLANK('Schedule 2 - Pupil List'!A1287),"",('Schedule 2 - Pupil List'!A1287))</f>
        <v/>
      </c>
      <c r="C1289" s="234" t="str">
        <f>IF(ISBLANK('Schedule 2 - Pupil List'!B1287),"",('Schedule 2 - Pupil List'!B1287))</f>
        <v/>
      </c>
      <c r="D1289" s="61"/>
      <c r="E1289" s="135"/>
      <c r="F1289" s="136"/>
      <c r="G1289" s="136"/>
      <c r="H1289" s="136"/>
      <c r="I1289" s="136"/>
      <c r="J1289" s="136"/>
      <c r="K1289" s="136"/>
      <c r="L1289" s="137"/>
      <c r="M1289" s="222" t="str">
        <f t="shared" si="21"/>
        <v/>
      </c>
      <c r="N1289" s="207">
        <f>IF(M1289&lt;&gt;"",0,IF(D1289&gt;14,Cover!$E$25,D1289/15*Cover!$E$25))</f>
        <v>0</v>
      </c>
      <c r="O1289" s="129"/>
      <c r="P1289" s="129"/>
    </row>
    <row r="1290" spans="1:16" s="130" customFormat="1" ht="12.75" x14ac:dyDescent="0.2">
      <c r="A1290" s="75">
        <v>1282</v>
      </c>
      <c r="B1290" s="234" t="str">
        <f>IF(ISBLANK('Schedule 2 - Pupil List'!A1288),"",('Schedule 2 - Pupil List'!A1288))</f>
        <v/>
      </c>
      <c r="C1290" s="234" t="str">
        <f>IF(ISBLANK('Schedule 2 - Pupil List'!B1288),"",('Schedule 2 - Pupil List'!B1288))</f>
        <v/>
      </c>
      <c r="D1290" s="61"/>
      <c r="E1290" s="135"/>
      <c r="F1290" s="136"/>
      <c r="G1290" s="136"/>
      <c r="H1290" s="136"/>
      <c r="I1290" s="136"/>
      <c r="J1290" s="136"/>
      <c r="K1290" s="136"/>
      <c r="L1290" s="137"/>
      <c r="M1290" s="222" t="str">
        <f t="shared" si="21"/>
        <v/>
      </c>
      <c r="N1290" s="207">
        <f>IF(M1290&lt;&gt;"",0,IF(D1290&gt;14,Cover!$E$25,D1290/15*Cover!$E$25))</f>
        <v>0</v>
      </c>
      <c r="O1290" s="129"/>
      <c r="P1290" s="129"/>
    </row>
    <row r="1291" spans="1:16" s="130" customFormat="1" ht="12.75" x14ac:dyDescent="0.2">
      <c r="A1291" s="75">
        <v>1283</v>
      </c>
      <c r="B1291" s="234" t="str">
        <f>IF(ISBLANK('Schedule 2 - Pupil List'!A1289),"",('Schedule 2 - Pupil List'!A1289))</f>
        <v/>
      </c>
      <c r="C1291" s="234" t="str">
        <f>IF(ISBLANK('Schedule 2 - Pupil List'!B1289),"",('Schedule 2 - Pupil List'!B1289))</f>
        <v/>
      </c>
      <c r="D1291" s="61"/>
      <c r="E1291" s="135"/>
      <c r="F1291" s="136"/>
      <c r="G1291" s="136"/>
      <c r="H1291" s="136"/>
      <c r="I1291" s="136"/>
      <c r="J1291" s="136"/>
      <c r="K1291" s="136"/>
      <c r="L1291" s="137"/>
      <c r="M1291" s="222" t="str">
        <f t="shared" si="21"/>
        <v/>
      </c>
      <c r="N1291" s="207">
        <f>IF(M1291&lt;&gt;"",0,IF(D1291&gt;14,Cover!$E$25,D1291/15*Cover!$E$25))</f>
        <v>0</v>
      </c>
      <c r="O1291" s="129"/>
      <c r="P1291" s="129"/>
    </row>
    <row r="1292" spans="1:16" s="130" customFormat="1" ht="12.75" x14ac:dyDescent="0.2">
      <c r="A1292" s="75">
        <v>1284</v>
      </c>
      <c r="B1292" s="234" t="str">
        <f>IF(ISBLANK('Schedule 2 - Pupil List'!A1290),"",('Schedule 2 - Pupil List'!A1290))</f>
        <v/>
      </c>
      <c r="C1292" s="234" t="str">
        <f>IF(ISBLANK('Schedule 2 - Pupil List'!B1290),"",('Schedule 2 - Pupil List'!B1290))</f>
        <v/>
      </c>
      <c r="D1292" s="61"/>
      <c r="E1292" s="135"/>
      <c r="F1292" s="136"/>
      <c r="G1292" s="136"/>
      <c r="H1292" s="136"/>
      <c r="I1292" s="136"/>
      <c r="J1292" s="136"/>
      <c r="K1292" s="136"/>
      <c r="L1292" s="137"/>
      <c r="M1292" s="222" t="str">
        <f t="shared" si="21"/>
        <v/>
      </c>
      <c r="N1292" s="207">
        <f>IF(M1292&lt;&gt;"",0,IF(D1292&gt;14,Cover!$E$25,D1292/15*Cover!$E$25))</f>
        <v>0</v>
      </c>
      <c r="O1292" s="129"/>
      <c r="P1292" s="129"/>
    </row>
    <row r="1293" spans="1:16" s="130" customFormat="1" ht="12.75" x14ac:dyDescent="0.2">
      <c r="A1293" s="75">
        <v>1285</v>
      </c>
      <c r="B1293" s="234" t="str">
        <f>IF(ISBLANK('Schedule 2 - Pupil List'!A1291),"",('Schedule 2 - Pupil List'!A1291))</f>
        <v/>
      </c>
      <c r="C1293" s="234" t="str">
        <f>IF(ISBLANK('Schedule 2 - Pupil List'!B1291),"",('Schedule 2 - Pupil List'!B1291))</f>
        <v/>
      </c>
      <c r="D1293" s="61"/>
      <c r="E1293" s="135"/>
      <c r="F1293" s="136"/>
      <c r="G1293" s="136"/>
      <c r="H1293" s="136"/>
      <c r="I1293" s="136"/>
      <c r="J1293" s="136"/>
      <c r="K1293" s="136"/>
      <c r="L1293" s="137"/>
      <c r="M1293" s="222" t="str">
        <f t="shared" si="21"/>
        <v/>
      </c>
      <c r="N1293" s="207">
        <f>IF(M1293&lt;&gt;"",0,IF(D1293&gt;14,Cover!$E$25,D1293/15*Cover!$E$25))</f>
        <v>0</v>
      </c>
      <c r="O1293" s="129"/>
      <c r="P1293" s="129"/>
    </row>
    <row r="1294" spans="1:16" s="130" customFormat="1" ht="12.75" x14ac:dyDescent="0.2">
      <c r="A1294" s="75">
        <v>1286</v>
      </c>
      <c r="B1294" s="234" t="str">
        <f>IF(ISBLANK('Schedule 2 - Pupil List'!A1292),"",('Schedule 2 - Pupil List'!A1292))</f>
        <v/>
      </c>
      <c r="C1294" s="234" t="str">
        <f>IF(ISBLANK('Schedule 2 - Pupil List'!B1292),"",('Schedule 2 - Pupil List'!B1292))</f>
        <v/>
      </c>
      <c r="D1294" s="61"/>
      <c r="E1294" s="135"/>
      <c r="F1294" s="136"/>
      <c r="G1294" s="136"/>
      <c r="H1294" s="136"/>
      <c r="I1294" s="136"/>
      <c r="J1294" s="136"/>
      <c r="K1294" s="136"/>
      <c r="L1294" s="137"/>
      <c r="M1294" s="222" t="str">
        <f t="shared" si="21"/>
        <v/>
      </c>
      <c r="N1294" s="207">
        <f>IF(M1294&lt;&gt;"",0,IF(D1294&gt;14,Cover!$E$25,D1294/15*Cover!$E$25))</f>
        <v>0</v>
      </c>
      <c r="O1294" s="129"/>
      <c r="P1294" s="129"/>
    </row>
    <row r="1295" spans="1:16" s="130" customFormat="1" ht="12.75" x14ac:dyDescent="0.2">
      <c r="A1295" s="75">
        <v>1287</v>
      </c>
      <c r="B1295" s="234" t="str">
        <f>IF(ISBLANK('Schedule 2 - Pupil List'!A1293),"",('Schedule 2 - Pupil List'!A1293))</f>
        <v/>
      </c>
      <c r="C1295" s="234" t="str">
        <f>IF(ISBLANK('Schedule 2 - Pupil List'!B1293),"",('Schedule 2 - Pupil List'!B1293))</f>
        <v/>
      </c>
      <c r="D1295" s="61"/>
      <c r="E1295" s="135"/>
      <c r="F1295" s="136"/>
      <c r="G1295" s="136"/>
      <c r="H1295" s="136"/>
      <c r="I1295" s="136"/>
      <c r="J1295" s="136"/>
      <c r="K1295" s="136"/>
      <c r="L1295" s="137"/>
      <c r="M1295" s="222" t="str">
        <f t="shared" si="21"/>
        <v/>
      </c>
      <c r="N1295" s="207">
        <f>IF(M1295&lt;&gt;"",0,IF(D1295&gt;14,Cover!$E$25,D1295/15*Cover!$E$25))</f>
        <v>0</v>
      </c>
      <c r="O1295" s="129"/>
      <c r="P1295" s="129"/>
    </row>
    <row r="1296" spans="1:16" s="130" customFormat="1" ht="12.75" x14ac:dyDescent="0.2">
      <c r="A1296" s="75">
        <v>1288</v>
      </c>
      <c r="B1296" s="234" t="str">
        <f>IF(ISBLANK('Schedule 2 - Pupil List'!A1294),"",('Schedule 2 - Pupil List'!A1294))</f>
        <v/>
      </c>
      <c r="C1296" s="234" t="str">
        <f>IF(ISBLANK('Schedule 2 - Pupil List'!B1294),"",('Schedule 2 - Pupil List'!B1294))</f>
        <v/>
      </c>
      <c r="D1296" s="61"/>
      <c r="E1296" s="135"/>
      <c r="F1296" s="136"/>
      <c r="G1296" s="136"/>
      <c r="H1296" s="136"/>
      <c r="I1296" s="136"/>
      <c r="J1296" s="136"/>
      <c r="K1296" s="136"/>
      <c r="L1296" s="137"/>
      <c r="M1296" s="222" t="str">
        <f t="shared" si="21"/>
        <v/>
      </c>
      <c r="N1296" s="207">
        <f>IF(M1296&lt;&gt;"",0,IF(D1296&gt;14,Cover!$E$25,D1296/15*Cover!$E$25))</f>
        <v>0</v>
      </c>
      <c r="O1296" s="129"/>
      <c r="P1296" s="129"/>
    </row>
    <row r="1297" spans="1:16" s="130" customFormat="1" ht="12.75" x14ac:dyDescent="0.2">
      <c r="A1297" s="75">
        <v>1289</v>
      </c>
      <c r="B1297" s="234" t="str">
        <f>IF(ISBLANK('Schedule 2 - Pupil List'!A1295),"",('Schedule 2 - Pupil List'!A1295))</f>
        <v/>
      </c>
      <c r="C1297" s="234" t="str">
        <f>IF(ISBLANK('Schedule 2 - Pupil List'!B1295),"",('Schedule 2 - Pupil List'!B1295))</f>
        <v/>
      </c>
      <c r="D1297" s="61"/>
      <c r="E1297" s="135"/>
      <c r="F1297" s="136"/>
      <c r="G1297" s="136"/>
      <c r="H1297" s="136"/>
      <c r="I1297" s="136"/>
      <c r="J1297" s="136"/>
      <c r="K1297" s="136"/>
      <c r="L1297" s="137"/>
      <c r="M1297" s="222" t="str">
        <f t="shared" si="21"/>
        <v/>
      </c>
      <c r="N1297" s="207">
        <f>IF(M1297&lt;&gt;"",0,IF(D1297&gt;14,Cover!$E$25,D1297/15*Cover!$E$25))</f>
        <v>0</v>
      </c>
      <c r="O1297" s="129"/>
      <c r="P1297" s="129"/>
    </row>
    <row r="1298" spans="1:16" s="130" customFormat="1" ht="12.75" x14ac:dyDescent="0.2">
      <c r="A1298" s="75">
        <v>1290</v>
      </c>
      <c r="B1298" s="234" t="str">
        <f>IF(ISBLANK('Schedule 2 - Pupil List'!A1296),"",('Schedule 2 - Pupil List'!A1296))</f>
        <v/>
      </c>
      <c r="C1298" s="234" t="str">
        <f>IF(ISBLANK('Schedule 2 - Pupil List'!B1296),"",('Schedule 2 - Pupil List'!B1296))</f>
        <v/>
      </c>
      <c r="D1298" s="61"/>
      <c r="E1298" s="135"/>
      <c r="F1298" s="136"/>
      <c r="G1298" s="136"/>
      <c r="H1298" s="136"/>
      <c r="I1298" s="136"/>
      <c r="J1298" s="136"/>
      <c r="K1298" s="136"/>
      <c r="L1298" s="137"/>
      <c r="M1298" s="222" t="str">
        <f t="shared" si="21"/>
        <v/>
      </c>
      <c r="N1298" s="207">
        <f>IF(M1298&lt;&gt;"",0,IF(D1298&gt;14,Cover!$E$25,D1298/15*Cover!$E$25))</f>
        <v>0</v>
      </c>
      <c r="O1298" s="129"/>
      <c r="P1298" s="129"/>
    </row>
    <row r="1299" spans="1:16" s="130" customFormat="1" ht="12.75" x14ac:dyDescent="0.2">
      <c r="A1299" s="75">
        <v>1291</v>
      </c>
      <c r="B1299" s="234" t="str">
        <f>IF(ISBLANK('Schedule 2 - Pupil List'!A1297),"",('Schedule 2 - Pupil List'!A1297))</f>
        <v/>
      </c>
      <c r="C1299" s="234" t="str">
        <f>IF(ISBLANK('Schedule 2 - Pupil List'!B1297),"",('Schedule 2 - Pupil List'!B1297))</f>
        <v/>
      </c>
      <c r="D1299" s="61"/>
      <c r="E1299" s="135"/>
      <c r="F1299" s="136"/>
      <c r="G1299" s="136"/>
      <c r="H1299" s="136"/>
      <c r="I1299" s="136"/>
      <c r="J1299" s="136"/>
      <c r="K1299" s="136"/>
      <c r="L1299" s="137"/>
      <c r="M1299" s="222" t="str">
        <f t="shared" si="21"/>
        <v/>
      </c>
      <c r="N1299" s="207">
        <f>IF(M1299&lt;&gt;"",0,IF(D1299&gt;14,Cover!$E$25,D1299/15*Cover!$E$25))</f>
        <v>0</v>
      </c>
      <c r="O1299" s="129"/>
      <c r="P1299" s="129"/>
    </row>
    <row r="1300" spans="1:16" s="130" customFormat="1" ht="12.75" x14ac:dyDescent="0.2">
      <c r="A1300" s="75">
        <v>1292</v>
      </c>
      <c r="B1300" s="234" t="str">
        <f>IF(ISBLANK('Schedule 2 - Pupil List'!A1298),"",('Schedule 2 - Pupil List'!A1298))</f>
        <v/>
      </c>
      <c r="C1300" s="234" t="str">
        <f>IF(ISBLANK('Schedule 2 - Pupil List'!B1298),"",('Schedule 2 - Pupil List'!B1298))</f>
        <v/>
      </c>
      <c r="D1300" s="61"/>
      <c r="E1300" s="135"/>
      <c r="F1300" s="136"/>
      <c r="G1300" s="136"/>
      <c r="H1300" s="136"/>
      <c r="I1300" s="136"/>
      <c r="J1300" s="136"/>
      <c r="K1300" s="136"/>
      <c r="L1300" s="137"/>
      <c r="M1300" s="222" t="str">
        <f t="shared" si="21"/>
        <v/>
      </c>
      <c r="N1300" s="207">
        <f>IF(M1300&lt;&gt;"",0,IF(D1300&gt;14,Cover!$E$25,D1300/15*Cover!$E$25))</f>
        <v>0</v>
      </c>
      <c r="O1300" s="129"/>
      <c r="P1300" s="129"/>
    </row>
    <row r="1301" spans="1:16" s="130" customFormat="1" ht="12.75" x14ac:dyDescent="0.2">
      <c r="A1301" s="75">
        <v>1293</v>
      </c>
      <c r="B1301" s="234" t="str">
        <f>IF(ISBLANK('Schedule 2 - Pupil List'!A1299),"",('Schedule 2 - Pupil List'!A1299))</f>
        <v/>
      </c>
      <c r="C1301" s="234" t="str">
        <f>IF(ISBLANK('Schedule 2 - Pupil List'!B1299),"",('Schedule 2 - Pupil List'!B1299))</f>
        <v/>
      </c>
      <c r="D1301" s="61"/>
      <c r="E1301" s="135"/>
      <c r="F1301" s="136"/>
      <c r="G1301" s="136"/>
      <c r="H1301" s="136"/>
      <c r="I1301" s="136"/>
      <c r="J1301" s="136"/>
      <c r="K1301" s="136"/>
      <c r="L1301" s="137"/>
      <c r="M1301" s="222" t="str">
        <f t="shared" si="21"/>
        <v/>
      </c>
      <c r="N1301" s="207">
        <f>IF(M1301&lt;&gt;"",0,IF(D1301&gt;14,Cover!$E$25,D1301/15*Cover!$E$25))</f>
        <v>0</v>
      </c>
      <c r="O1301" s="129"/>
      <c r="P1301" s="129"/>
    </row>
    <row r="1302" spans="1:16" s="130" customFormat="1" ht="12.75" x14ac:dyDescent="0.2">
      <c r="A1302" s="75">
        <v>1294</v>
      </c>
      <c r="B1302" s="234" t="str">
        <f>IF(ISBLANK('Schedule 2 - Pupil List'!A1300),"",('Schedule 2 - Pupil List'!A1300))</f>
        <v/>
      </c>
      <c r="C1302" s="234" t="str">
        <f>IF(ISBLANK('Schedule 2 - Pupil List'!B1300),"",('Schedule 2 - Pupil List'!B1300))</f>
        <v/>
      </c>
      <c r="D1302" s="61"/>
      <c r="E1302" s="135"/>
      <c r="F1302" s="136"/>
      <c r="G1302" s="136"/>
      <c r="H1302" s="136"/>
      <c r="I1302" s="136"/>
      <c r="J1302" s="136"/>
      <c r="K1302" s="136"/>
      <c r="L1302" s="137"/>
      <c r="M1302" s="222" t="str">
        <f t="shared" si="21"/>
        <v/>
      </c>
      <c r="N1302" s="207">
        <f>IF(M1302&lt;&gt;"",0,IF(D1302&gt;14,Cover!$E$25,D1302/15*Cover!$E$25))</f>
        <v>0</v>
      </c>
      <c r="O1302" s="129"/>
      <c r="P1302" s="129"/>
    </row>
    <row r="1303" spans="1:16" s="130" customFormat="1" ht="12.75" x14ac:dyDescent="0.2">
      <c r="A1303" s="75">
        <v>1295</v>
      </c>
      <c r="B1303" s="234" t="str">
        <f>IF(ISBLANK('Schedule 2 - Pupil List'!A1301),"",('Schedule 2 - Pupil List'!A1301))</f>
        <v/>
      </c>
      <c r="C1303" s="234" t="str">
        <f>IF(ISBLANK('Schedule 2 - Pupil List'!B1301),"",('Schedule 2 - Pupil List'!B1301))</f>
        <v/>
      </c>
      <c r="D1303" s="61"/>
      <c r="E1303" s="135"/>
      <c r="F1303" s="136"/>
      <c r="G1303" s="136"/>
      <c r="H1303" s="136"/>
      <c r="I1303" s="136"/>
      <c r="J1303" s="136"/>
      <c r="K1303" s="136"/>
      <c r="L1303" s="137"/>
      <c r="M1303" s="222" t="str">
        <f t="shared" si="21"/>
        <v/>
      </c>
      <c r="N1303" s="207">
        <f>IF(M1303&lt;&gt;"",0,IF(D1303&gt;14,Cover!$E$25,D1303/15*Cover!$E$25))</f>
        <v>0</v>
      </c>
      <c r="O1303" s="129"/>
      <c r="P1303" s="129"/>
    </row>
    <row r="1304" spans="1:16" s="130" customFormat="1" ht="12.75" x14ac:dyDescent="0.2">
      <c r="A1304" s="75">
        <v>1296</v>
      </c>
      <c r="B1304" s="234" t="str">
        <f>IF(ISBLANK('Schedule 2 - Pupil List'!A1302),"",('Schedule 2 - Pupil List'!A1302))</f>
        <v/>
      </c>
      <c r="C1304" s="234" t="str">
        <f>IF(ISBLANK('Schedule 2 - Pupil List'!B1302),"",('Schedule 2 - Pupil List'!B1302))</f>
        <v/>
      </c>
      <c r="D1304" s="61"/>
      <c r="E1304" s="135"/>
      <c r="F1304" s="136"/>
      <c r="G1304" s="136"/>
      <c r="H1304" s="136"/>
      <c r="I1304" s="136"/>
      <c r="J1304" s="136"/>
      <c r="K1304" s="136"/>
      <c r="L1304" s="137"/>
      <c r="M1304" s="222" t="str">
        <f t="shared" si="21"/>
        <v/>
      </c>
      <c r="N1304" s="207">
        <f>IF(M1304&lt;&gt;"",0,IF(D1304&gt;14,Cover!$E$25,D1304/15*Cover!$E$25))</f>
        <v>0</v>
      </c>
      <c r="O1304" s="129"/>
      <c r="P1304" s="129"/>
    </row>
    <row r="1305" spans="1:16" s="130" customFormat="1" ht="12.75" x14ac:dyDescent="0.2">
      <c r="A1305" s="75">
        <v>1297</v>
      </c>
      <c r="B1305" s="234" t="str">
        <f>IF(ISBLANK('Schedule 2 - Pupil List'!A1303),"",('Schedule 2 - Pupil List'!A1303))</f>
        <v/>
      </c>
      <c r="C1305" s="234" t="str">
        <f>IF(ISBLANK('Schedule 2 - Pupil List'!B1303),"",('Schedule 2 - Pupil List'!B1303))</f>
        <v/>
      </c>
      <c r="D1305" s="61"/>
      <c r="E1305" s="135"/>
      <c r="F1305" s="136"/>
      <c r="G1305" s="136"/>
      <c r="H1305" s="136"/>
      <c r="I1305" s="136"/>
      <c r="J1305" s="136"/>
      <c r="K1305" s="136"/>
      <c r="L1305" s="137"/>
      <c r="M1305" s="222" t="str">
        <f t="shared" si="21"/>
        <v/>
      </c>
      <c r="N1305" s="207">
        <f>IF(M1305&lt;&gt;"",0,IF(D1305&gt;14,Cover!$E$25,D1305/15*Cover!$E$25))</f>
        <v>0</v>
      </c>
      <c r="O1305" s="129"/>
      <c r="P1305" s="129"/>
    </row>
    <row r="1306" spans="1:16" s="130" customFormat="1" ht="12.75" x14ac:dyDescent="0.2">
      <c r="A1306" s="75">
        <v>1298</v>
      </c>
      <c r="B1306" s="234" t="str">
        <f>IF(ISBLANK('Schedule 2 - Pupil List'!A1304),"",('Schedule 2 - Pupil List'!A1304))</f>
        <v/>
      </c>
      <c r="C1306" s="234" t="str">
        <f>IF(ISBLANK('Schedule 2 - Pupil List'!B1304),"",('Schedule 2 - Pupil List'!B1304))</f>
        <v/>
      </c>
      <c r="D1306" s="61"/>
      <c r="E1306" s="135"/>
      <c r="F1306" s="136"/>
      <c r="G1306" s="136"/>
      <c r="H1306" s="136"/>
      <c r="I1306" s="136"/>
      <c r="J1306" s="136"/>
      <c r="K1306" s="136"/>
      <c r="L1306" s="137"/>
      <c r="M1306" s="222" t="str">
        <f t="shared" si="21"/>
        <v/>
      </c>
      <c r="N1306" s="207">
        <f>IF(M1306&lt;&gt;"",0,IF(D1306&gt;14,Cover!$E$25,D1306/15*Cover!$E$25))</f>
        <v>0</v>
      </c>
      <c r="O1306" s="129"/>
      <c r="P1306" s="129"/>
    </row>
    <row r="1307" spans="1:16" s="130" customFormat="1" ht="12.75" x14ac:dyDescent="0.2">
      <c r="A1307" s="75">
        <v>1299</v>
      </c>
      <c r="B1307" s="234" t="str">
        <f>IF(ISBLANK('Schedule 2 - Pupil List'!A1305),"",('Schedule 2 - Pupil List'!A1305))</f>
        <v/>
      </c>
      <c r="C1307" s="234" t="str">
        <f>IF(ISBLANK('Schedule 2 - Pupil List'!B1305),"",('Schedule 2 - Pupil List'!B1305))</f>
        <v/>
      </c>
      <c r="D1307" s="61"/>
      <c r="E1307" s="135"/>
      <c r="F1307" s="136"/>
      <c r="G1307" s="136"/>
      <c r="H1307" s="136"/>
      <c r="I1307" s="136"/>
      <c r="J1307" s="136"/>
      <c r="K1307" s="136"/>
      <c r="L1307" s="137"/>
      <c r="M1307" s="222" t="str">
        <f t="shared" si="21"/>
        <v/>
      </c>
      <c r="N1307" s="207">
        <f>IF(M1307&lt;&gt;"",0,IF(D1307&gt;14,Cover!$E$25,D1307/15*Cover!$E$25))</f>
        <v>0</v>
      </c>
      <c r="O1307" s="129"/>
      <c r="P1307" s="129"/>
    </row>
    <row r="1308" spans="1:16" s="130" customFormat="1" ht="12.75" x14ac:dyDescent="0.2">
      <c r="A1308" s="75">
        <v>1300</v>
      </c>
      <c r="B1308" s="234" t="str">
        <f>IF(ISBLANK('Schedule 2 - Pupil List'!A1306),"",('Schedule 2 - Pupil List'!A1306))</f>
        <v/>
      </c>
      <c r="C1308" s="234" t="str">
        <f>IF(ISBLANK('Schedule 2 - Pupil List'!B1306),"",('Schedule 2 - Pupil List'!B1306))</f>
        <v/>
      </c>
      <c r="D1308" s="61"/>
      <c r="E1308" s="135"/>
      <c r="F1308" s="136"/>
      <c r="G1308" s="136"/>
      <c r="H1308" s="136"/>
      <c r="I1308" s="136"/>
      <c r="J1308" s="136"/>
      <c r="K1308" s="136"/>
      <c r="L1308" s="137"/>
      <c r="M1308" s="222" t="str">
        <f t="shared" si="21"/>
        <v/>
      </c>
      <c r="N1308" s="207">
        <f>IF(M1308&lt;&gt;"",0,IF(D1308&gt;14,Cover!$E$25,D1308/15*Cover!$E$25))</f>
        <v>0</v>
      </c>
      <c r="O1308" s="129"/>
      <c r="P1308" s="129"/>
    </row>
    <row r="1309" spans="1:16" s="130" customFormat="1" x14ac:dyDescent="0.2">
      <c r="A1309" s="122"/>
      <c r="B1309" s="131"/>
      <c r="C1309" s="131"/>
      <c r="M1309" s="133"/>
      <c r="N1309" s="133"/>
    </row>
  </sheetData>
  <sheetProtection algorithmName="SHA-512" hashValue="4DgQv+UkX/QYUu1q5PevFPtcBuc7j3KF9CH96kxp+5jQ6P5Y8Ju3WuS0lLci5aROu+LFCrwDEr63omDy7R9z9Q==" saltValue="xFgEksFqXi+UmEIs48T8lg==" spinCount="100000" sheet="1" objects="1" scenarios="1"/>
  <mergeCells count="6">
    <mergeCell ref="E6:L6"/>
    <mergeCell ref="A6:A7"/>
    <mergeCell ref="A4:N4"/>
    <mergeCell ref="A1:N1"/>
    <mergeCell ref="A2:N2"/>
    <mergeCell ref="D3:K3"/>
  </mergeCells>
  <dataValidations count="4">
    <dataValidation type="list" allowBlank="1" showDropDown="1" showInputMessage="1" showErrorMessage="1" error="Enter an X for each class the student attended." sqref="E9:L1308">
      <formula1>"X,x"</formula1>
    </dataValidation>
    <dataValidation operator="lessThanOrEqual" allowBlank="1" showInputMessage="1" showErrorMessage="1" errorTitle="Invalid Number" error="See Chapter PI 35.  Any individual pupil is limited to 270 minutes per day, Therefore, no single class may be longer than 270 minutes." sqref="E7:E8"/>
    <dataValidation allowBlank="1" showInputMessage="1" showErrorMessage="1" errorTitle="Invalid Entry" error="You must enter either &quot;C&quot; or &quot;A&quot;." prompt="Enter &quot;C&quot; for students that were  enrolled in the Choice Program, at any Choice school, on the 2nd Friday in January.  Enter &quot;A&quot; for students that have been accepted in the Choice Program, at your school, for the 2012-13 school year." sqref="D1309:D1513"/>
    <dataValidation type="whole" allowBlank="1" showInputMessage="1" showErrorMessage="1" errorTitle="Invalid Entry" error="Please enter the number of days the student was in attendance at the school.  If the student was in attendance for a partial day, this should be included as one full day in attendance." sqref="D9:D1308">
      <formula1>0</formula1>
      <formula2>100</formula2>
    </dataValidation>
  </dataValidations>
  <printOptions gridLinesSet="0"/>
  <pageMargins left="0.4" right="0.4" top="0.6" bottom="0.42" header="0.35" footer="0.2"/>
  <pageSetup scale="90" fitToHeight="50" orientation="landscape" horizontalDpi="180" verticalDpi="180" r:id="rId1"/>
  <headerFooter alignWithMargins="0">
    <oddHeader>&amp;LPI-PCP-109&amp;RPage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Sheet4</vt:lpstr>
      <vt:lpstr>Totals</vt:lpstr>
      <vt:lpstr>REPORT INSTRUCTIONS</vt:lpstr>
      <vt:lpstr>Cover</vt:lpstr>
      <vt:lpstr>Option A</vt:lpstr>
      <vt:lpstr>Option B</vt:lpstr>
      <vt:lpstr>Schedule 1 - Course List</vt:lpstr>
      <vt:lpstr>Schedule 2 - Pupil List</vt:lpstr>
      <vt:lpstr>Schedule 3 - Days Attended</vt:lpstr>
      <vt:lpstr>Resident Districts</vt:lpstr>
      <vt:lpstr>Naming Standards</vt:lpstr>
      <vt:lpstr>Cover!Print_Area</vt:lpstr>
      <vt:lpstr>'REPORT INSTRUCTIONS'!Print_Area</vt:lpstr>
      <vt:lpstr>'Schedule 1 - Course List'!Print_Area</vt:lpstr>
      <vt:lpstr>'Schedule 3 - Days Attended'!Print_Area</vt:lpstr>
      <vt:lpstr>'Option A'!Print_Titles</vt:lpstr>
      <vt:lpstr>'Option B'!Print_Titles</vt:lpstr>
      <vt:lpstr>'Schedule 3 - Days Attended'!Print_Titles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MPCP Summer School Report</dc:title>
  <dc:subject>MPCP Summer School</dc:subject>
  <dc:creator>Tricia Collins</dc:creator>
  <cp:keywords>MPCP, Summer school</cp:keywords>
  <cp:lastModifiedBy>Benedict, Cassandra J. DPI</cp:lastModifiedBy>
  <cp:lastPrinted>2019-04-25T18:24:22Z</cp:lastPrinted>
  <dcterms:created xsi:type="dcterms:W3CDTF">1999-10-08T14:17:13Z</dcterms:created>
  <dcterms:modified xsi:type="dcterms:W3CDTF">2020-01-15T16:29:47Z</dcterms:modified>
  <cp:category>MPCP Summer School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1754866198</vt:i4>
  </property>
  <property fmtid="{D5CDD505-2E9C-101B-9397-08002B2CF9AE}" pid="3" name="_NewReviewCycle">
    <vt:lpwstr/>
  </property>
  <property fmtid="{D5CDD505-2E9C-101B-9397-08002B2CF9AE}" pid="4" name="_EmailSubject">
    <vt:lpwstr>Summer School Report</vt:lpwstr>
  </property>
  <property fmtid="{D5CDD505-2E9C-101B-9397-08002B2CF9AE}" pid="5" name="_AuthorEmail">
    <vt:lpwstr>Tricia.Collins@dpi.wi.gov</vt:lpwstr>
  </property>
  <property fmtid="{D5CDD505-2E9C-101B-9397-08002B2CF9AE}" pid="6" name="_AuthorEmailDisplayName">
    <vt:lpwstr>Collins, Tricia  DPI</vt:lpwstr>
  </property>
  <property fmtid="{D5CDD505-2E9C-101B-9397-08002B2CF9AE}" pid="7" name="_PreviousAdHocReviewCycleID">
    <vt:i4>372259349</vt:i4>
  </property>
  <property fmtid="{D5CDD505-2E9C-101B-9397-08002B2CF9AE}" pid="8" name="_ReviewingToolsShownOnce">
    <vt:lpwstr/>
  </property>
</Properties>
</file>