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tabRatio="433" activeTab="1"/>
  </bookViews>
  <sheets>
    <sheet name="disclaimer" sheetId="1" r:id="rId1"/>
    <sheet name="byGrade" sheetId="2" r:id="rId2"/>
  </sheets>
  <definedNames>
    <definedName name="_xlfn.F.DIST" hidden="1">#NAME?</definedName>
    <definedName name="_xlnm.Print_Area" localSheetId="1">'byGrade'!$A$160:$K$186</definedName>
  </definedNames>
  <calcPr fullCalcOnLoad="1"/>
</workbook>
</file>

<file path=xl/sharedStrings.xml><?xml version="1.0" encoding="utf-8"?>
<sst xmlns="http://schemas.openxmlformats.org/spreadsheetml/2006/main" count="236" uniqueCount="92">
  <si>
    <t>Enrollments by Grades and Totals</t>
  </si>
  <si>
    <t>Grade</t>
  </si>
  <si>
    <t>84-85</t>
  </si>
  <si>
    <t>% of 84-85</t>
  </si>
  <si>
    <t>85-86</t>
  </si>
  <si>
    <t>% of 85-86</t>
  </si>
  <si>
    <t>86-87</t>
  </si>
  <si>
    <t>% of 86-87</t>
  </si>
  <si>
    <t>87-88</t>
  </si>
  <si>
    <t>% of 87-88</t>
  </si>
  <si>
    <t>88-89</t>
  </si>
  <si>
    <t>% of 88-89</t>
  </si>
  <si>
    <t>Placement</t>
  </si>
  <si>
    <t>Enrollment</t>
  </si>
  <si>
    <t>Totals</t>
  </si>
  <si>
    <t>Ungraded 9-12</t>
  </si>
  <si>
    <t>Sub-totals 9-12</t>
  </si>
  <si>
    <t>TOTALS</t>
  </si>
  <si>
    <t>89-90</t>
  </si>
  <si>
    <t>% of 89-90</t>
  </si>
  <si>
    <t>90-91</t>
  </si>
  <si>
    <t>% of 90-91</t>
  </si>
  <si>
    <t>91-92</t>
  </si>
  <si>
    <t>% of 91-92</t>
  </si>
  <si>
    <t>92-93</t>
  </si>
  <si>
    <t>% of 92-93</t>
  </si>
  <si>
    <t>93-94</t>
  </si>
  <si>
    <t>% of 93-94</t>
  </si>
  <si>
    <t>94-95</t>
  </si>
  <si>
    <t>% of 94-95</t>
  </si>
  <si>
    <t>95-96</t>
  </si>
  <si>
    <t>% of 95-96</t>
  </si>
  <si>
    <t>96-97</t>
  </si>
  <si>
    <t>% of 96-97</t>
  </si>
  <si>
    <t>97-98</t>
  </si>
  <si>
    <t>% of 97-98</t>
  </si>
  <si>
    <t>98-99</t>
  </si>
  <si>
    <t>% of 98-99</t>
  </si>
  <si>
    <t>99-00</t>
  </si>
  <si>
    <t>% of 99-00</t>
  </si>
  <si>
    <t>00-01</t>
  </si>
  <si>
    <t>% of 00-01</t>
  </si>
  <si>
    <t>Ungraded 1-8</t>
  </si>
  <si>
    <t>Sub-totals 1-8</t>
  </si>
  <si>
    <t>% of 01-02</t>
  </si>
  <si>
    <t>01-02</t>
  </si>
  <si>
    <t>02-03</t>
  </si>
  <si>
    <t>% of 02-03</t>
  </si>
  <si>
    <t>03-04</t>
  </si>
  <si>
    <t>% of 03-04</t>
  </si>
  <si>
    <t>Home-Based Private Educational Program Enrollment Trends</t>
  </si>
  <si>
    <t>04-05</t>
  </si>
  <si>
    <t>% of 04-05</t>
  </si>
  <si>
    <t>Enrollment by Grade and Totals</t>
  </si>
  <si>
    <t>05-06</t>
  </si>
  <si>
    <t>% of 05-06</t>
  </si>
  <si>
    <t>06-07</t>
  </si>
  <si>
    <t>% of 06-07</t>
  </si>
  <si>
    <t>07-08</t>
  </si>
  <si>
    <t>% of 07-08</t>
  </si>
  <si>
    <t>Enrollment by Grade</t>
  </si>
  <si>
    <t>Wisconsin Department of Public Instruction</t>
  </si>
  <si>
    <t>% of 08-09</t>
  </si>
  <si>
    <t>08-09</t>
  </si>
  <si>
    <t>09-10</t>
  </si>
  <si>
    <t>% of 09-10</t>
  </si>
  <si>
    <t>10-11</t>
  </si>
  <si>
    <t>% of 10-11</t>
  </si>
  <si>
    <t>11-12</t>
  </si>
  <si>
    <t>% of 11-12</t>
  </si>
  <si>
    <t>12-13</t>
  </si>
  <si>
    <t>% of 12-13</t>
  </si>
  <si>
    <t>13-14</t>
  </si>
  <si>
    <t>% of 13-14</t>
  </si>
  <si>
    <t>% of 14-15</t>
  </si>
  <si>
    <t>14-15</t>
  </si>
  <si>
    <t>15-16</t>
  </si>
  <si>
    <t>% of 15-16</t>
  </si>
  <si>
    <t xml:space="preserve">16-17 </t>
  </si>
  <si>
    <t>% of 16-17</t>
  </si>
  <si>
    <t xml:space="preserve">17-18 </t>
  </si>
  <si>
    <t>% of 17-18</t>
  </si>
  <si>
    <t xml:space="preserve">18-19 </t>
  </si>
  <si>
    <t>% of 18-19</t>
  </si>
  <si>
    <t xml:space="preserve">19-20 </t>
  </si>
  <si>
    <t>% of 19-20</t>
  </si>
  <si>
    <t xml:space="preserve">20-21 </t>
  </si>
  <si>
    <t>% of 20-21</t>
  </si>
  <si>
    <t xml:space="preserve">21-22 </t>
  </si>
  <si>
    <t>% of 21-22</t>
  </si>
  <si>
    <t>22-23</t>
  </si>
  <si>
    <t>% of 22-23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</si>
</sst>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0_);_(* \(#,##0.0\);_(* &quot;-&quot;??_);_(@_)"/>
    <numFmt numFmtId="168" formatCode="_(* #,##0_);_(* \(#,##0\);_(* &quot;-&quot;??_);_(@_)"/>
    <numFmt numFmtId="169" formatCode="[$-409]dddd\,\ mmmm\ dd\,\ yyyy"/>
    <numFmt numFmtId="170" formatCode="[$-409]h:mm:ss\ AM/PM"/>
    <numFmt numFmtId="171" formatCode="0.0000000"/>
    <numFmt numFmtId="172" formatCode="0.000000"/>
    <numFmt numFmtId="173" formatCode="0.00000"/>
    <numFmt numFmtId="174" formatCode="0.0000"/>
    <numFmt numFmtId="175" formatCode="0.000"/>
    <numFmt numFmtId="176" formatCode="#,##0.000"/>
    <numFmt numFmtId="177" formatCode="dd\-mmm\-yy"/>
    <numFmt numFmtId="178" formatCode="0.000000000"/>
    <numFmt numFmtId="179" formatCode="0.00000000"/>
  </numFmts>
  <fonts count="50">
    <font>
      <sz val="10"/>
      <name val="Arial"/>
      <family val="0"/>
    </font>
    <font>
      <b/>
      <sz val="10"/>
      <name val="Arial"/>
      <family val="0"/>
    </font>
    <font>
      <i/>
      <sz val="10"/>
      <name val="Arial"/>
      <family val="0"/>
    </font>
    <font>
      <b/>
      <i/>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b/>
      <sz val="14"/>
      <name val="Lato"/>
      <family val="2"/>
    </font>
    <font>
      <sz val="10"/>
      <name val="Lato"/>
      <family val="2"/>
    </font>
    <font>
      <b/>
      <sz val="10.5"/>
      <name val="Lato"/>
      <family val="2"/>
    </font>
    <font>
      <sz val="10.5"/>
      <name val="Lato"/>
      <family val="2"/>
    </font>
    <font>
      <sz val="11"/>
      <name val="Lato"/>
      <family val="2"/>
    </font>
    <font>
      <sz val="10"/>
      <color indexed="8"/>
      <name val="Lato"/>
      <family val="2"/>
    </font>
    <font>
      <sz val="10.5"/>
      <color indexed="8"/>
      <name val="Lato"/>
      <family val="2"/>
    </font>
    <font>
      <b/>
      <sz val="10"/>
      <name val="Lato"/>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Alignment="1">
      <alignment/>
    </xf>
    <xf numFmtId="0" fontId="9" fillId="0" borderId="0" xfId="0" applyFont="1" applyBorder="1" applyAlignment="1">
      <alignment/>
    </xf>
    <xf numFmtId="0" fontId="8" fillId="0" borderId="0" xfId="0" applyFont="1" applyAlignment="1">
      <alignment horizontal="centerContinuous"/>
    </xf>
    <xf numFmtId="0" fontId="8" fillId="0" borderId="0" xfId="0" applyFont="1" applyBorder="1" applyAlignment="1">
      <alignment/>
    </xf>
    <xf numFmtId="0" fontId="10" fillId="0" borderId="0" xfId="0" applyFont="1" applyAlignment="1">
      <alignment horizontal="center"/>
    </xf>
    <xf numFmtId="0" fontId="10" fillId="0" borderId="0" xfId="0" applyFont="1" applyBorder="1" applyAlignment="1">
      <alignment/>
    </xf>
    <xf numFmtId="0" fontId="11" fillId="0" borderId="0" xfId="0" applyFont="1" applyAlignment="1">
      <alignment/>
    </xf>
    <xf numFmtId="0" fontId="11" fillId="0" borderId="0" xfId="0" applyFont="1" applyBorder="1" applyAlignment="1">
      <alignment/>
    </xf>
    <xf numFmtId="3" fontId="11" fillId="0" borderId="0" xfId="0" applyNumberFormat="1" applyFont="1" applyAlignment="1">
      <alignment/>
    </xf>
    <xf numFmtId="164" fontId="11" fillId="0" borderId="0" xfId="0" applyNumberFormat="1" applyFont="1" applyAlignment="1">
      <alignment/>
    </xf>
    <xf numFmtId="0" fontId="11" fillId="0" borderId="0" xfId="0" applyFont="1" applyAlignment="1">
      <alignment horizontal="right"/>
    </xf>
    <xf numFmtId="0" fontId="11" fillId="0" borderId="10" xfId="0" applyFont="1" applyBorder="1" applyAlignment="1">
      <alignment horizontal="right"/>
    </xf>
    <xf numFmtId="3" fontId="11" fillId="0" borderId="10" xfId="0" applyNumberFormat="1" applyFont="1" applyBorder="1" applyAlignment="1">
      <alignment/>
    </xf>
    <xf numFmtId="164" fontId="11" fillId="0" borderId="10" xfId="0" applyNumberFormat="1" applyFont="1" applyBorder="1" applyAlignment="1">
      <alignment/>
    </xf>
    <xf numFmtId="16" fontId="11" fillId="0" borderId="10" xfId="0" applyNumberFormat="1" applyFont="1" applyBorder="1" applyAlignment="1">
      <alignment horizontal="right"/>
    </xf>
    <xf numFmtId="0" fontId="11" fillId="0" borderId="10" xfId="0" applyFont="1" applyBorder="1" applyAlignment="1">
      <alignment/>
    </xf>
    <xf numFmtId="0" fontId="12" fillId="0" borderId="0" xfId="0" applyFont="1" applyAlignment="1">
      <alignment horizontal="right"/>
    </xf>
    <xf numFmtId="3" fontId="12" fillId="0" borderId="0" xfId="0" applyNumberFormat="1" applyFont="1" applyAlignment="1">
      <alignment/>
    </xf>
    <xf numFmtId="164" fontId="12" fillId="0" borderId="0" xfId="0" applyNumberFormat="1" applyFont="1" applyAlignment="1">
      <alignment/>
    </xf>
    <xf numFmtId="0" fontId="12" fillId="0" borderId="0" xfId="0" applyFont="1" applyBorder="1" applyAlignment="1">
      <alignment/>
    </xf>
    <xf numFmtId="0" fontId="10" fillId="0" borderId="0" xfId="0" applyFont="1" applyBorder="1" applyAlignment="1">
      <alignment horizontal="center"/>
    </xf>
    <xf numFmtId="3" fontId="11" fillId="0" borderId="0" xfId="0" applyNumberFormat="1" applyFont="1" applyBorder="1" applyAlignment="1">
      <alignment/>
    </xf>
    <xf numFmtId="0" fontId="10" fillId="0" borderId="0" xfId="0" applyNumberFormat="1" applyFont="1" applyAlignment="1">
      <alignment horizontal="center"/>
    </xf>
    <xf numFmtId="49" fontId="10" fillId="0" borderId="0" xfId="0" applyNumberFormat="1" applyFont="1" applyAlignment="1">
      <alignment horizontal="center"/>
    </xf>
    <xf numFmtId="0" fontId="9" fillId="0" borderId="0" xfId="0" applyFont="1" applyAlignment="1">
      <alignment/>
    </xf>
    <xf numFmtId="166" fontId="11" fillId="0" borderId="0" xfId="0" applyNumberFormat="1" applyFont="1" applyAlignment="1">
      <alignment/>
    </xf>
    <xf numFmtId="3" fontId="9" fillId="0" borderId="0" xfId="0" applyNumberFormat="1" applyFont="1" applyAlignment="1">
      <alignment/>
    </xf>
    <xf numFmtId="164" fontId="9" fillId="0" borderId="0" xfId="0" applyNumberFormat="1" applyFont="1" applyAlignment="1">
      <alignment/>
    </xf>
    <xf numFmtId="166" fontId="11" fillId="0" borderId="10" xfId="0" applyNumberFormat="1" applyFont="1" applyBorder="1" applyAlignment="1">
      <alignment/>
    </xf>
    <xf numFmtId="3" fontId="9" fillId="0" borderId="10" xfId="0" applyNumberFormat="1" applyFont="1" applyBorder="1" applyAlignment="1">
      <alignment/>
    </xf>
    <xf numFmtId="164" fontId="9" fillId="0" borderId="10" xfId="0" applyNumberFormat="1" applyFont="1" applyBorder="1" applyAlignment="1">
      <alignment/>
    </xf>
    <xf numFmtId="164" fontId="9" fillId="0" borderId="11" xfId="0" applyNumberFormat="1" applyFont="1" applyBorder="1" applyAlignment="1">
      <alignment/>
    </xf>
    <xf numFmtId="164" fontId="9" fillId="0" borderId="0" xfId="0" applyNumberFormat="1" applyFont="1" applyBorder="1" applyAlignment="1">
      <alignment/>
    </xf>
    <xf numFmtId="164" fontId="9" fillId="0" borderId="12" xfId="0" applyNumberFormat="1" applyFont="1" applyBorder="1" applyAlignment="1">
      <alignment/>
    </xf>
    <xf numFmtId="168" fontId="11" fillId="0" borderId="0" xfId="42" applyNumberFormat="1" applyFont="1" applyAlignment="1">
      <alignment horizontal="right"/>
    </xf>
    <xf numFmtId="0" fontId="13" fillId="0" borderId="0" xfId="57" applyFont="1" applyFill="1" applyBorder="1" applyAlignment="1">
      <alignment horizontal="right" wrapText="1"/>
      <protection/>
    </xf>
    <xf numFmtId="175" fontId="9" fillId="0" borderId="0" xfId="0" applyNumberFormat="1" applyFont="1" applyBorder="1" applyAlignment="1">
      <alignment/>
    </xf>
    <xf numFmtId="168" fontId="11" fillId="0" borderId="10" xfId="42" applyNumberFormat="1" applyFont="1" applyBorder="1" applyAlignment="1">
      <alignment/>
    </xf>
    <xf numFmtId="168" fontId="14" fillId="0" borderId="13" xfId="42" applyNumberFormat="1" applyFont="1" applyFill="1" applyBorder="1" applyAlignment="1">
      <alignment wrapText="1"/>
    </xf>
    <xf numFmtId="168" fontId="11" fillId="0" borderId="0" xfId="42" applyNumberFormat="1" applyFont="1" applyAlignment="1">
      <alignment/>
    </xf>
    <xf numFmtId="168" fontId="11" fillId="0" borderId="0" xfId="42" applyNumberFormat="1" applyFont="1" applyAlignment="1">
      <alignment/>
    </xf>
    <xf numFmtId="49" fontId="10" fillId="0" borderId="0" xfId="0" applyNumberFormat="1" applyFont="1" applyBorder="1" applyAlignment="1">
      <alignment horizontal="center"/>
    </xf>
    <xf numFmtId="168" fontId="11" fillId="0" borderId="0" xfId="42" applyNumberFormat="1" applyFont="1" applyBorder="1" applyAlignment="1">
      <alignment/>
    </xf>
    <xf numFmtId="164" fontId="14" fillId="0" borderId="0" xfId="57" applyNumberFormat="1" applyFont="1" applyFill="1" applyBorder="1" applyAlignment="1">
      <alignment horizontal="right" wrapText="1"/>
      <protection/>
    </xf>
    <xf numFmtId="168" fontId="14" fillId="0" borderId="0" xfId="42" applyNumberFormat="1" applyFont="1" applyFill="1" applyBorder="1" applyAlignment="1">
      <alignment wrapText="1"/>
    </xf>
    <xf numFmtId="164" fontId="11" fillId="0" borderId="0" xfId="0" applyNumberFormat="1" applyFont="1" applyBorder="1" applyAlignment="1">
      <alignment/>
    </xf>
    <xf numFmtId="168" fontId="14" fillId="0" borderId="12" xfId="42" applyNumberFormat="1" applyFont="1" applyFill="1" applyBorder="1" applyAlignment="1">
      <alignment wrapText="1"/>
    </xf>
    <xf numFmtId="164" fontId="11" fillId="0" borderId="12" xfId="0" applyNumberFormat="1" applyFont="1" applyBorder="1" applyAlignment="1">
      <alignment/>
    </xf>
    <xf numFmtId="164" fontId="14" fillId="0" borderId="10" xfId="57" applyNumberFormat="1" applyFont="1" applyFill="1" applyBorder="1" applyAlignment="1">
      <alignment horizontal="right" wrapText="1"/>
      <protection/>
    </xf>
    <xf numFmtId="168" fontId="11" fillId="0" borderId="10" xfId="42" applyNumberFormat="1" applyFont="1" applyBorder="1" applyAlignment="1">
      <alignment horizontal="right"/>
    </xf>
    <xf numFmtId="168" fontId="14" fillId="0" borderId="11" xfId="42" applyNumberFormat="1" applyFont="1" applyFill="1" applyBorder="1" applyAlignment="1">
      <alignment wrapText="1"/>
    </xf>
    <xf numFmtId="168" fontId="11" fillId="0" borderId="11" xfId="42" applyNumberFormat="1" applyFont="1" applyBorder="1" applyAlignment="1">
      <alignment/>
    </xf>
    <xf numFmtId="164" fontId="14" fillId="0" borderId="11" xfId="57" applyNumberFormat="1" applyFont="1" applyFill="1" applyBorder="1" applyAlignment="1">
      <alignment horizontal="right" wrapText="1"/>
      <protection/>
    </xf>
    <xf numFmtId="3" fontId="10" fillId="0" borderId="0" xfId="0" applyNumberFormat="1" applyFont="1" applyBorder="1" applyAlignment="1">
      <alignment horizontal="center"/>
    </xf>
    <xf numFmtId="0" fontId="15" fillId="0" borderId="0" xfId="0" applyFont="1" applyAlignment="1">
      <alignment horizontal="center"/>
    </xf>
    <xf numFmtId="3" fontId="9" fillId="0" borderId="0" xfId="0" applyNumberFormat="1" applyFont="1" applyBorder="1" applyAlignment="1">
      <alignment/>
    </xf>
    <xf numFmtId="0" fontId="9" fillId="0" borderId="0" xfId="0" applyNumberFormat="1" applyFont="1" applyAlignment="1">
      <alignment/>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3" fontId="8" fillId="0" borderId="0" xfId="0" applyNumberFormat="1" applyFont="1" applyAlignment="1">
      <alignment horizontal="centerContinuous"/>
    </xf>
    <xf numFmtId="3" fontId="10" fillId="0" borderId="0" xfId="0" applyNumberFormat="1" applyFont="1" applyAlignment="1">
      <alignment horizontal="center"/>
    </xf>
    <xf numFmtId="3" fontId="14" fillId="0" borderId="0" xfId="42" applyNumberFormat="1" applyFont="1" applyFill="1" applyBorder="1" applyAlignment="1">
      <alignment wrapText="1"/>
    </xf>
    <xf numFmtId="3" fontId="14" fillId="0" borderId="12" xfId="42" applyNumberFormat="1" applyFont="1" applyFill="1" applyBorder="1" applyAlignment="1">
      <alignment wrapText="1"/>
    </xf>
    <xf numFmtId="3" fontId="11" fillId="0" borderId="10" xfId="42" applyNumberFormat="1" applyFont="1" applyBorder="1" applyAlignment="1">
      <alignment horizontal="right"/>
    </xf>
    <xf numFmtId="3" fontId="14" fillId="0" borderId="11" xfId="42" applyNumberFormat="1" applyFont="1" applyFill="1" applyBorder="1" applyAlignment="1">
      <alignment wrapText="1"/>
    </xf>
    <xf numFmtId="3" fontId="11" fillId="0" borderId="11" xfId="42" applyNumberFormat="1" applyFont="1" applyBorder="1" applyAlignment="1">
      <alignment/>
    </xf>
    <xf numFmtId="3" fontId="15"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6</xdr:col>
      <xdr:colOff>590550</xdr:colOff>
      <xdr:row>17</xdr:row>
      <xdr:rowOff>133350</xdr:rowOff>
    </xdr:to>
    <xdr:sp>
      <xdr:nvSpPr>
        <xdr:cNvPr id="1" name="Text Box 1"/>
        <xdr:cNvSpPr txBox="1">
          <a:spLocks noChangeArrowheads="1"/>
        </xdr:cNvSpPr>
      </xdr:nvSpPr>
      <xdr:spPr>
        <a:xfrm>
          <a:off x="47625" y="76200"/>
          <a:ext cx="4200525" cy="2809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Integrity of Data Disseminated in an Electronic Medium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Disclaimer -Data Limitations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data as submitted online by home schooling parents. It has not been audited by this department or school districts and may contain duplicates.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3" sqref="F23"/>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214"/>
  <sheetViews>
    <sheetView tabSelected="1" zoomScale="106" zoomScaleNormal="106" zoomScalePageLayoutView="0" workbookViewId="0" topLeftCell="A187">
      <selection activeCell="H215" sqref="H215"/>
    </sheetView>
  </sheetViews>
  <sheetFormatPr defaultColWidth="9.140625" defaultRowHeight="12.75"/>
  <cols>
    <col min="1" max="1" width="13.57421875" style="24" bestFit="1" customWidth="1"/>
    <col min="2" max="2" width="10.8515625" style="24" bestFit="1" customWidth="1"/>
    <col min="3" max="3" width="10.7109375" style="24" bestFit="1" customWidth="1"/>
    <col min="4" max="4" width="10.8515625" style="24" bestFit="1" customWidth="1"/>
    <col min="5" max="5" width="10.421875" style="24" bestFit="1" customWidth="1"/>
    <col min="6" max="6" width="10.8515625" style="24" bestFit="1" customWidth="1"/>
    <col min="7" max="7" width="10.7109375" style="24" bestFit="1" customWidth="1"/>
    <col min="8" max="8" width="10.8515625" style="26" customWidth="1"/>
    <col min="9" max="10" width="10.7109375" style="24" bestFit="1" customWidth="1"/>
    <col min="11" max="11" width="10.421875" style="24" bestFit="1" customWidth="1"/>
    <col min="12" max="12" width="10.8515625" style="1" bestFit="1" customWidth="1"/>
    <col min="13" max="16384" width="9.140625" style="1" customWidth="1"/>
  </cols>
  <sheetData>
    <row r="1" spans="1:11" ht="18">
      <c r="A1" s="57" t="s">
        <v>61</v>
      </c>
      <c r="B1" s="58"/>
      <c r="C1" s="58"/>
      <c r="D1" s="58"/>
      <c r="E1" s="58"/>
      <c r="F1" s="58"/>
      <c r="G1" s="58"/>
      <c r="H1" s="58"/>
      <c r="I1" s="58"/>
      <c r="J1" s="59"/>
      <c r="K1" s="59"/>
    </row>
    <row r="2" spans="1:11" s="3" customFormat="1" ht="18">
      <c r="A2" s="2" t="s">
        <v>50</v>
      </c>
      <c r="B2" s="2"/>
      <c r="C2" s="2"/>
      <c r="D2" s="2"/>
      <c r="E2" s="2"/>
      <c r="F2" s="2"/>
      <c r="G2" s="2"/>
      <c r="H2" s="62"/>
      <c r="I2" s="2"/>
      <c r="J2" s="2"/>
      <c r="K2" s="2"/>
    </row>
    <row r="3" spans="1:11" s="3" customFormat="1" ht="18">
      <c r="A3" s="2" t="s">
        <v>53</v>
      </c>
      <c r="B3" s="2"/>
      <c r="C3" s="2"/>
      <c r="D3" s="2"/>
      <c r="E3" s="2"/>
      <c r="F3" s="2"/>
      <c r="G3" s="2"/>
      <c r="H3" s="62"/>
      <c r="I3" s="2"/>
      <c r="J3" s="2"/>
      <c r="K3" s="2"/>
    </row>
    <row r="5" spans="1:11" s="5" customFormat="1" ht="13.5">
      <c r="A5" s="4" t="s">
        <v>1</v>
      </c>
      <c r="B5" s="4" t="s">
        <v>2</v>
      </c>
      <c r="C5" s="4" t="s">
        <v>3</v>
      </c>
      <c r="D5" s="4" t="s">
        <v>4</v>
      </c>
      <c r="E5" s="4" t="s">
        <v>5</v>
      </c>
      <c r="F5" s="4" t="s">
        <v>6</v>
      </c>
      <c r="G5" s="4" t="s">
        <v>7</v>
      </c>
      <c r="H5" s="63" t="s">
        <v>8</v>
      </c>
      <c r="I5" s="4" t="s">
        <v>9</v>
      </c>
      <c r="J5" s="4" t="s">
        <v>10</v>
      </c>
      <c r="K5" s="4" t="s">
        <v>11</v>
      </c>
    </row>
    <row r="6" spans="1:11" s="5" customFormat="1" ht="13.5">
      <c r="A6" s="4" t="s">
        <v>12</v>
      </c>
      <c r="B6" s="4" t="s">
        <v>13</v>
      </c>
      <c r="C6" s="4" t="s">
        <v>14</v>
      </c>
      <c r="D6" s="4" t="s">
        <v>13</v>
      </c>
      <c r="E6" s="4" t="s">
        <v>14</v>
      </c>
      <c r="F6" s="4" t="s">
        <v>13</v>
      </c>
      <c r="G6" s="4" t="s">
        <v>14</v>
      </c>
      <c r="H6" s="63" t="s">
        <v>13</v>
      </c>
      <c r="I6" s="4" t="s">
        <v>14</v>
      </c>
      <c r="J6" s="4" t="s">
        <v>13</v>
      </c>
      <c r="K6" s="4" t="s">
        <v>14</v>
      </c>
    </row>
    <row r="7" spans="1:11" s="7" customFormat="1" ht="15" customHeight="1">
      <c r="A7" s="6"/>
      <c r="B7" s="6"/>
      <c r="C7" s="6"/>
      <c r="D7" s="6"/>
      <c r="E7" s="6"/>
      <c r="F7" s="6"/>
      <c r="G7" s="6"/>
      <c r="H7" s="8"/>
      <c r="I7" s="6"/>
      <c r="J7" s="6"/>
      <c r="K7" s="6"/>
    </row>
    <row r="8" spans="1:11" s="7" customFormat="1" ht="15" customHeight="1">
      <c r="A8" s="6">
        <v>1</v>
      </c>
      <c r="B8" s="8">
        <v>182</v>
      </c>
      <c r="C8" s="9">
        <f aca="true" t="shared" si="0" ref="C8:C16">(B8/$B$24)*100</f>
        <v>18.84057971014493</v>
      </c>
      <c r="D8" s="8">
        <v>279</v>
      </c>
      <c r="E8" s="9">
        <f aca="true" t="shared" si="1" ref="E8:E16">(D8/$D$24)*100</f>
        <v>16.34446397188049</v>
      </c>
      <c r="F8" s="8">
        <v>401</v>
      </c>
      <c r="G8" s="9">
        <f aca="true" t="shared" si="2" ref="G8:G16">(F8/$F$24)*100</f>
        <v>16.327361563517915</v>
      </c>
      <c r="H8" s="8">
        <v>504</v>
      </c>
      <c r="I8" s="9">
        <f aca="true" t="shared" si="3" ref="I8:I16">(H8/$H$24)*100</f>
        <v>15.067264573991032</v>
      </c>
      <c r="J8" s="8">
        <v>593</v>
      </c>
      <c r="K8" s="9">
        <f aca="true" t="shared" si="4" ref="K8:K16">(J8/$J$24)*100</f>
        <v>13.845435442446883</v>
      </c>
    </row>
    <row r="9" spans="1:11" s="7" customFormat="1" ht="15" customHeight="1">
      <c r="A9" s="6">
        <v>2</v>
      </c>
      <c r="B9" s="8">
        <v>133</v>
      </c>
      <c r="C9" s="9">
        <f t="shared" si="0"/>
        <v>13.768115942028986</v>
      </c>
      <c r="D9" s="8">
        <v>275</v>
      </c>
      <c r="E9" s="9">
        <f t="shared" si="1"/>
        <v>16.11013473930873</v>
      </c>
      <c r="F9" s="8">
        <v>355</v>
      </c>
      <c r="G9" s="9">
        <f t="shared" si="2"/>
        <v>14.454397394136809</v>
      </c>
      <c r="H9" s="8">
        <v>455</v>
      </c>
      <c r="I9" s="9">
        <f t="shared" si="3"/>
        <v>13.602391629297458</v>
      </c>
      <c r="J9" s="8">
        <v>552</v>
      </c>
      <c r="K9" s="9">
        <f t="shared" si="4"/>
        <v>12.888162502918515</v>
      </c>
    </row>
    <row r="10" spans="1:11" s="7" customFormat="1" ht="15" customHeight="1">
      <c r="A10" s="6">
        <v>3</v>
      </c>
      <c r="B10" s="8">
        <v>124</v>
      </c>
      <c r="C10" s="9">
        <f t="shared" si="0"/>
        <v>12.836438923395447</v>
      </c>
      <c r="D10" s="8">
        <v>182</v>
      </c>
      <c r="E10" s="9">
        <f t="shared" si="1"/>
        <v>10.66198008201523</v>
      </c>
      <c r="F10" s="8">
        <v>334</v>
      </c>
      <c r="G10" s="9">
        <f t="shared" si="2"/>
        <v>13.599348534201955</v>
      </c>
      <c r="H10" s="8">
        <v>405</v>
      </c>
      <c r="I10" s="9">
        <f t="shared" si="3"/>
        <v>12.10762331838565</v>
      </c>
      <c r="J10" s="8">
        <v>484</v>
      </c>
      <c r="K10" s="9">
        <f t="shared" si="4"/>
        <v>11.300490310530002</v>
      </c>
    </row>
    <row r="11" spans="1:11" s="7" customFormat="1" ht="15" customHeight="1">
      <c r="A11" s="6">
        <v>4</v>
      </c>
      <c r="B11" s="8">
        <v>89</v>
      </c>
      <c r="C11" s="9">
        <f t="shared" si="0"/>
        <v>9.213250517598343</v>
      </c>
      <c r="D11" s="8">
        <v>165</v>
      </c>
      <c r="E11" s="9">
        <f t="shared" si="1"/>
        <v>9.666080843585236</v>
      </c>
      <c r="F11" s="8">
        <v>254</v>
      </c>
      <c r="G11" s="9">
        <f t="shared" si="2"/>
        <v>10.342019543973942</v>
      </c>
      <c r="H11" s="8">
        <v>394</v>
      </c>
      <c r="I11" s="9">
        <f t="shared" si="3"/>
        <v>11.778774289985053</v>
      </c>
      <c r="J11" s="8">
        <v>436</v>
      </c>
      <c r="K11" s="9">
        <f t="shared" si="4"/>
        <v>10.179780527667523</v>
      </c>
    </row>
    <row r="12" spans="1:11" s="7" customFormat="1" ht="15" customHeight="1">
      <c r="A12" s="6">
        <v>5</v>
      </c>
      <c r="B12" s="8">
        <v>85</v>
      </c>
      <c r="C12" s="9">
        <f t="shared" si="0"/>
        <v>8.799171842650104</v>
      </c>
      <c r="D12" s="8">
        <v>148</v>
      </c>
      <c r="E12" s="9">
        <f t="shared" si="1"/>
        <v>8.670181605155243</v>
      </c>
      <c r="F12" s="8">
        <v>230</v>
      </c>
      <c r="G12" s="9">
        <f t="shared" si="2"/>
        <v>9.364820846905538</v>
      </c>
      <c r="H12" s="8">
        <v>305</v>
      </c>
      <c r="I12" s="9">
        <f t="shared" si="3"/>
        <v>9.118086696562033</v>
      </c>
      <c r="J12" s="8">
        <v>419</v>
      </c>
      <c r="K12" s="9">
        <f t="shared" si="4"/>
        <v>9.782862479570396</v>
      </c>
    </row>
    <row r="13" spans="1:11" s="7" customFormat="1" ht="15" customHeight="1">
      <c r="A13" s="6">
        <v>6</v>
      </c>
      <c r="B13" s="8">
        <v>76</v>
      </c>
      <c r="C13" s="9">
        <f t="shared" si="0"/>
        <v>7.867494824016563</v>
      </c>
      <c r="D13" s="8">
        <v>139</v>
      </c>
      <c r="E13" s="9">
        <f t="shared" si="1"/>
        <v>8.142940831868776</v>
      </c>
      <c r="F13" s="8">
        <v>194</v>
      </c>
      <c r="G13" s="9">
        <f t="shared" si="2"/>
        <v>7.899022801302931</v>
      </c>
      <c r="H13" s="8">
        <v>253</v>
      </c>
      <c r="I13" s="9">
        <f t="shared" si="3"/>
        <v>7.563527653213751</v>
      </c>
      <c r="J13" s="8">
        <v>333</v>
      </c>
      <c r="K13" s="9">
        <f t="shared" si="4"/>
        <v>7.774924118608452</v>
      </c>
    </row>
    <row r="14" spans="1:11" s="7" customFormat="1" ht="15" customHeight="1">
      <c r="A14" s="6">
        <v>7</v>
      </c>
      <c r="B14" s="8">
        <v>75</v>
      </c>
      <c r="C14" s="9">
        <f t="shared" si="0"/>
        <v>7.763975155279502</v>
      </c>
      <c r="D14" s="8">
        <v>113</v>
      </c>
      <c r="E14" s="9">
        <f t="shared" si="1"/>
        <v>6.619800820152314</v>
      </c>
      <c r="F14" s="8">
        <v>181</v>
      </c>
      <c r="G14" s="9">
        <f t="shared" si="2"/>
        <v>7.36970684039088</v>
      </c>
      <c r="H14" s="8">
        <v>226</v>
      </c>
      <c r="I14" s="9">
        <f t="shared" si="3"/>
        <v>6.756352765321375</v>
      </c>
      <c r="J14" s="8">
        <v>292</v>
      </c>
      <c r="K14" s="9">
        <f t="shared" si="4"/>
        <v>6.817651179080084</v>
      </c>
    </row>
    <row r="15" spans="1:11" s="7" customFormat="1" ht="15" customHeight="1">
      <c r="A15" s="6">
        <v>8</v>
      </c>
      <c r="B15" s="8">
        <v>55</v>
      </c>
      <c r="C15" s="9">
        <f t="shared" si="0"/>
        <v>5.693581780538302</v>
      </c>
      <c r="D15" s="8">
        <v>100</v>
      </c>
      <c r="E15" s="9">
        <f t="shared" si="1"/>
        <v>5.8582308142940835</v>
      </c>
      <c r="F15" s="8">
        <v>138</v>
      </c>
      <c r="G15" s="9">
        <f t="shared" si="2"/>
        <v>5.618892508143322</v>
      </c>
      <c r="H15" s="8">
        <v>219</v>
      </c>
      <c r="I15" s="9">
        <f t="shared" si="3"/>
        <v>6.547085201793721</v>
      </c>
      <c r="J15" s="8">
        <v>278</v>
      </c>
      <c r="K15" s="9">
        <f t="shared" si="4"/>
        <v>6.49077749241186</v>
      </c>
    </row>
    <row r="16" spans="1:11" s="7" customFormat="1" ht="15" customHeight="1">
      <c r="A16" s="10" t="s">
        <v>42</v>
      </c>
      <c r="B16" s="8">
        <v>27</v>
      </c>
      <c r="C16" s="9">
        <f t="shared" si="0"/>
        <v>2.7950310559006213</v>
      </c>
      <c r="D16" s="8">
        <v>65</v>
      </c>
      <c r="E16" s="9">
        <f t="shared" si="1"/>
        <v>3.8078500292911546</v>
      </c>
      <c r="F16" s="8">
        <v>60</v>
      </c>
      <c r="G16" s="9">
        <f t="shared" si="2"/>
        <v>2.44299674267101</v>
      </c>
      <c r="H16" s="8">
        <v>117</v>
      </c>
      <c r="I16" s="9">
        <f t="shared" si="3"/>
        <v>3.497757847533632</v>
      </c>
      <c r="J16" s="8">
        <v>195</v>
      </c>
      <c r="K16" s="9">
        <f t="shared" si="4"/>
        <v>4.5528834928788235</v>
      </c>
    </row>
    <row r="17" spans="1:11" s="7" customFormat="1" ht="13.5">
      <c r="A17" s="11" t="s">
        <v>43</v>
      </c>
      <c r="B17" s="12">
        <f aca="true" t="shared" si="5" ref="B17:K17">SUM(B8:B16)</f>
        <v>846</v>
      </c>
      <c r="C17" s="13">
        <f t="shared" si="5"/>
        <v>87.57763975155281</v>
      </c>
      <c r="D17" s="12">
        <f t="shared" si="5"/>
        <v>1466</v>
      </c>
      <c r="E17" s="13">
        <f t="shared" si="5"/>
        <v>85.88166373755128</v>
      </c>
      <c r="F17" s="12">
        <f t="shared" si="5"/>
        <v>2147</v>
      </c>
      <c r="G17" s="13">
        <f t="shared" si="5"/>
        <v>87.4185667752443</v>
      </c>
      <c r="H17" s="12">
        <f t="shared" si="5"/>
        <v>2878</v>
      </c>
      <c r="I17" s="13">
        <f t="shared" si="5"/>
        <v>86.0388639760837</v>
      </c>
      <c r="J17" s="12">
        <f t="shared" si="5"/>
        <v>3582</v>
      </c>
      <c r="K17" s="13">
        <f t="shared" si="5"/>
        <v>83.63296754611254</v>
      </c>
    </row>
    <row r="18" spans="1:11" s="7" customFormat="1" ht="15" customHeight="1">
      <c r="A18" s="6">
        <v>9</v>
      </c>
      <c r="B18" s="6">
        <v>60</v>
      </c>
      <c r="C18" s="9">
        <f>(B18/$B$24)*100</f>
        <v>6.211180124223603</v>
      </c>
      <c r="D18" s="6">
        <v>104</v>
      </c>
      <c r="E18" s="9">
        <f>(D18/$D$24)*100</f>
        <v>6.092560046865846</v>
      </c>
      <c r="F18" s="6">
        <v>121</v>
      </c>
      <c r="G18" s="9">
        <f>(F18/$F$24)*100</f>
        <v>4.9267100977198695</v>
      </c>
      <c r="H18" s="8">
        <v>177</v>
      </c>
      <c r="I18" s="9">
        <f>(H18/$H$24)*100</f>
        <v>5.291479820627803</v>
      </c>
      <c r="J18" s="6">
        <v>236</v>
      </c>
      <c r="K18" s="9">
        <f>(J18/$J$24)*100</f>
        <v>5.510156432407191</v>
      </c>
    </row>
    <row r="19" spans="1:11" s="7" customFormat="1" ht="15" customHeight="1">
      <c r="A19" s="6">
        <v>10</v>
      </c>
      <c r="B19" s="6">
        <v>25</v>
      </c>
      <c r="C19" s="9">
        <f>(B19/$B$24)*100</f>
        <v>2.587991718426501</v>
      </c>
      <c r="D19" s="6">
        <v>70</v>
      </c>
      <c r="E19" s="9">
        <f>(D19/$D$24)*100</f>
        <v>4.100761570005859</v>
      </c>
      <c r="F19" s="6">
        <v>97</v>
      </c>
      <c r="G19" s="9">
        <f>(F19/$F$24)*100</f>
        <v>3.9495114006514656</v>
      </c>
      <c r="H19" s="8">
        <v>142</v>
      </c>
      <c r="I19" s="9">
        <f>(H19/$H$24)*100</f>
        <v>4.245142002989537</v>
      </c>
      <c r="J19" s="6">
        <v>207</v>
      </c>
      <c r="K19" s="9">
        <f>(J19/$J$24)*100</f>
        <v>4.833060938594444</v>
      </c>
    </row>
    <row r="20" spans="1:11" s="7" customFormat="1" ht="15" customHeight="1">
      <c r="A20" s="6">
        <v>11</v>
      </c>
      <c r="B20" s="6">
        <v>14</v>
      </c>
      <c r="C20" s="9">
        <f>(B20/$B$24)*100</f>
        <v>1.4492753623188406</v>
      </c>
      <c r="D20" s="6">
        <v>33</v>
      </c>
      <c r="E20" s="9">
        <f>(D20/$D$24)*100</f>
        <v>1.9332161687170473</v>
      </c>
      <c r="F20" s="6">
        <v>56</v>
      </c>
      <c r="G20" s="9">
        <f>(F20/$F$24)*100</f>
        <v>2.2801302931596092</v>
      </c>
      <c r="H20" s="8">
        <v>81</v>
      </c>
      <c r="I20" s="9">
        <f>(H20/$H$24)*100</f>
        <v>2.4215246636771304</v>
      </c>
      <c r="J20" s="6">
        <v>145</v>
      </c>
      <c r="K20" s="9">
        <f>(J20/$J$24)*100</f>
        <v>3.3854774690637406</v>
      </c>
    </row>
    <row r="21" spans="1:11" s="7" customFormat="1" ht="15" customHeight="1">
      <c r="A21" s="6">
        <v>12</v>
      </c>
      <c r="B21" s="6">
        <v>11</v>
      </c>
      <c r="C21" s="9">
        <f>(B21/$B$24)*100</f>
        <v>1.1387163561076603</v>
      </c>
      <c r="D21" s="6">
        <v>15</v>
      </c>
      <c r="E21" s="9">
        <f>(D21/$D$24)*100</f>
        <v>0.8787346221441126</v>
      </c>
      <c r="F21" s="6">
        <v>23</v>
      </c>
      <c r="G21" s="9">
        <f>(F21/$F$24)*100</f>
        <v>0.9364820846905538</v>
      </c>
      <c r="H21" s="8">
        <v>51</v>
      </c>
      <c r="I21" s="9">
        <f>(H21/$H$24)*100</f>
        <v>1.5246636771300448</v>
      </c>
      <c r="J21" s="6">
        <v>75</v>
      </c>
      <c r="K21" s="9">
        <f>(J21/$J$24)*100</f>
        <v>1.7511090357226242</v>
      </c>
    </row>
    <row r="22" spans="1:11" s="7" customFormat="1" ht="13.5">
      <c r="A22" s="10" t="s">
        <v>15</v>
      </c>
      <c r="B22" s="6">
        <v>10</v>
      </c>
      <c r="C22" s="9">
        <f>(B22/$B$24)*100</f>
        <v>1.0351966873706004</v>
      </c>
      <c r="D22" s="6">
        <v>19</v>
      </c>
      <c r="E22" s="9">
        <f>(D22/$D$24)*100</f>
        <v>1.1130638547158758</v>
      </c>
      <c r="F22" s="6">
        <v>12</v>
      </c>
      <c r="G22" s="9">
        <f>(F22/$F$24)*100</f>
        <v>0.4885993485342019</v>
      </c>
      <c r="H22" s="8">
        <v>16</v>
      </c>
      <c r="I22" s="9">
        <f>(H22/$H$24)*100</f>
        <v>0.4783258594917788</v>
      </c>
      <c r="J22" s="6">
        <v>38</v>
      </c>
      <c r="K22" s="9">
        <f>(J22/$J$24)*100</f>
        <v>0.8872285780994631</v>
      </c>
    </row>
    <row r="23" spans="1:11" s="7" customFormat="1" ht="13.5">
      <c r="A23" s="14" t="s">
        <v>16</v>
      </c>
      <c r="B23" s="15">
        <f>SUM(B18:B22)</f>
        <v>120</v>
      </c>
      <c r="C23" s="13">
        <f aca="true" t="shared" si="6" ref="C23:K23">SUM(C18:C22)</f>
        <v>12.422360248447205</v>
      </c>
      <c r="D23" s="15">
        <f t="shared" si="6"/>
        <v>241</v>
      </c>
      <c r="E23" s="13">
        <f t="shared" si="6"/>
        <v>14.11833626244874</v>
      </c>
      <c r="F23" s="15">
        <f t="shared" si="6"/>
        <v>309</v>
      </c>
      <c r="G23" s="13">
        <f t="shared" si="6"/>
        <v>12.581433224755699</v>
      </c>
      <c r="H23" s="12">
        <f t="shared" si="6"/>
        <v>467</v>
      </c>
      <c r="I23" s="13">
        <f t="shared" si="6"/>
        <v>13.961136023916294</v>
      </c>
      <c r="J23" s="15">
        <f t="shared" si="6"/>
        <v>701</v>
      </c>
      <c r="K23" s="13">
        <f t="shared" si="6"/>
        <v>16.367032453887465</v>
      </c>
    </row>
    <row r="24" spans="1:11" s="7" customFormat="1" ht="13.5">
      <c r="A24" s="10" t="s">
        <v>17</v>
      </c>
      <c r="B24" s="8">
        <f>B17+B23</f>
        <v>966</v>
      </c>
      <c r="C24" s="9">
        <f aca="true" t="shared" si="7" ref="C24:K24">C17+C23</f>
        <v>100.00000000000001</v>
      </c>
      <c r="D24" s="8">
        <f t="shared" si="7"/>
        <v>1707</v>
      </c>
      <c r="E24" s="9">
        <f t="shared" si="7"/>
        <v>100.00000000000001</v>
      </c>
      <c r="F24" s="8">
        <f t="shared" si="7"/>
        <v>2456</v>
      </c>
      <c r="G24" s="9">
        <f t="shared" si="7"/>
        <v>100</v>
      </c>
      <c r="H24" s="8">
        <f t="shared" si="7"/>
        <v>3345</v>
      </c>
      <c r="I24" s="9">
        <f t="shared" si="7"/>
        <v>100</v>
      </c>
      <c r="J24" s="8">
        <f t="shared" si="7"/>
        <v>4283</v>
      </c>
      <c r="K24" s="9">
        <f t="shared" si="7"/>
        <v>100</v>
      </c>
    </row>
    <row r="25" spans="1:11" s="7" customFormat="1" ht="13.5">
      <c r="A25" s="10"/>
      <c r="B25" s="8"/>
      <c r="C25" s="9"/>
      <c r="D25" s="8"/>
      <c r="E25" s="9"/>
      <c r="F25" s="8"/>
      <c r="G25" s="9"/>
      <c r="H25" s="8"/>
      <c r="I25" s="9"/>
      <c r="J25" s="8"/>
      <c r="K25" s="9"/>
    </row>
    <row r="26" spans="1:11" s="19" customFormat="1" ht="14.25">
      <c r="A26" s="16"/>
      <c r="B26" s="17"/>
      <c r="C26" s="18"/>
      <c r="D26" s="17"/>
      <c r="E26" s="18"/>
      <c r="F26" s="17"/>
      <c r="G26" s="18"/>
      <c r="H26" s="17"/>
      <c r="I26" s="18"/>
      <c r="J26" s="17"/>
      <c r="K26" s="18"/>
    </row>
    <row r="27" spans="1:11" s="19" customFormat="1" ht="18">
      <c r="A27" s="60" t="s">
        <v>61</v>
      </c>
      <c r="B27" s="59"/>
      <c r="C27" s="59"/>
      <c r="D27" s="59"/>
      <c r="E27" s="59"/>
      <c r="F27" s="59"/>
      <c r="G27" s="59"/>
      <c r="H27" s="59"/>
      <c r="I27" s="59"/>
      <c r="J27" s="59"/>
      <c r="K27" s="59"/>
    </row>
    <row r="28" spans="1:11" s="3" customFormat="1" ht="18">
      <c r="A28" s="2" t="s">
        <v>50</v>
      </c>
      <c r="B28" s="2"/>
      <c r="C28" s="2"/>
      <c r="D28" s="2"/>
      <c r="E28" s="2"/>
      <c r="F28" s="2"/>
      <c r="G28" s="2"/>
      <c r="H28" s="62"/>
      <c r="I28" s="2"/>
      <c r="J28" s="2"/>
      <c r="K28" s="2"/>
    </row>
    <row r="29" spans="1:11" s="3" customFormat="1" ht="18">
      <c r="A29" s="2" t="s">
        <v>53</v>
      </c>
      <c r="B29" s="2"/>
      <c r="C29" s="2"/>
      <c r="D29" s="2"/>
      <c r="E29" s="2"/>
      <c r="F29" s="2"/>
      <c r="G29" s="2"/>
      <c r="H29" s="62"/>
      <c r="I29" s="2"/>
      <c r="J29" s="2"/>
      <c r="K29" s="2"/>
    </row>
    <row r="31" spans="1:11" s="5" customFormat="1" ht="13.5">
      <c r="A31" s="4" t="s">
        <v>1</v>
      </c>
      <c r="B31" s="4" t="s">
        <v>18</v>
      </c>
      <c r="C31" s="4" t="s">
        <v>19</v>
      </c>
      <c r="D31" s="4" t="s">
        <v>20</v>
      </c>
      <c r="E31" s="4" t="s">
        <v>21</v>
      </c>
      <c r="F31" s="4" t="s">
        <v>22</v>
      </c>
      <c r="G31" s="4" t="s">
        <v>23</v>
      </c>
      <c r="H31" s="63" t="s">
        <v>24</v>
      </c>
      <c r="I31" s="4" t="s">
        <v>25</v>
      </c>
      <c r="J31" s="4" t="s">
        <v>26</v>
      </c>
      <c r="K31" s="4" t="s">
        <v>27</v>
      </c>
    </row>
    <row r="32" spans="1:11" s="5" customFormat="1" ht="13.5">
      <c r="A32" s="4" t="s">
        <v>12</v>
      </c>
      <c r="B32" s="4" t="s">
        <v>13</v>
      </c>
      <c r="C32" s="4" t="s">
        <v>14</v>
      </c>
      <c r="D32" s="4" t="s">
        <v>13</v>
      </c>
      <c r="E32" s="4" t="s">
        <v>14</v>
      </c>
      <c r="F32" s="4" t="s">
        <v>13</v>
      </c>
      <c r="G32" s="4" t="s">
        <v>14</v>
      </c>
      <c r="H32" s="63" t="s">
        <v>13</v>
      </c>
      <c r="I32" s="4" t="s">
        <v>14</v>
      </c>
      <c r="J32" s="4" t="s">
        <v>13</v>
      </c>
      <c r="K32" s="4" t="s">
        <v>14</v>
      </c>
    </row>
    <row r="33" spans="1:11" s="7" customFormat="1" ht="15" customHeight="1">
      <c r="A33" s="6"/>
      <c r="B33" s="6"/>
      <c r="C33" s="6"/>
      <c r="D33" s="6"/>
      <c r="E33" s="6"/>
      <c r="F33" s="6"/>
      <c r="G33" s="6"/>
      <c r="H33" s="8"/>
      <c r="I33" s="6"/>
      <c r="J33" s="6"/>
      <c r="K33" s="6"/>
    </row>
    <row r="34" spans="1:11" s="7" customFormat="1" ht="15" customHeight="1">
      <c r="A34" s="6">
        <v>1</v>
      </c>
      <c r="B34" s="8">
        <v>657</v>
      </c>
      <c r="C34" s="9">
        <f aca="true" t="shared" si="8" ref="C34:C42">(B34/$B$50)*100</f>
        <v>12.464428002276607</v>
      </c>
      <c r="D34" s="8">
        <v>655</v>
      </c>
      <c r="E34" s="9">
        <f aca="true" t="shared" si="9" ref="E34:E42">(D34/$D$50)*100</f>
        <v>10.842575732494621</v>
      </c>
      <c r="F34" s="8">
        <v>726</v>
      </c>
      <c r="G34" s="9">
        <f aca="true" t="shared" si="10" ref="G34:G42">(F34/$F$50)*100</f>
        <v>10.152426234093134</v>
      </c>
      <c r="H34" s="8">
        <v>892</v>
      </c>
      <c r="I34" s="9">
        <f aca="true" t="shared" si="11" ref="I34:I42">(H34/$H$50)*100</f>
        <v>10.264672036823935</v>
      </c>
      <c r="J34" s="8">
        <v>996</v>
      </c>
      <c r="K34" s="9">
        <f aca="true" t="shared" si="12" ref="K34:K42">(J34/$J$50)*100</f>
        <v>9.385601206181681</v>
      </c>
    </row>
    <row r="35" spans="1:11" s="7" customFormat="1" ht="15" customHeight="1">
      <c r="A35" s="6">
        <v>2</v>
      </c>
      <c r="B35" s="8">
        <v>619</v>
      </c>
      <c r="C35" s="9">
        <f t="shared" si="8"/>
        <v>11.743502181749193</v>
      </c>
      <c r="D35" s="8">
        <v>655</v>
      </c>
      <c r="E35" s="9">
        <f t="shared" si="9"/>
        <v>10.842575732494621</v>
      </c>
      <c r="F35" s="8">
        <v>701</v>
      </c>
      <c r="G35" s="9">
        <f t="shared" si="10"/>
        <v>9.802824779751083</v>
      </c>
      <c r="H35" s="8">
        <v>854</v>
      </c>
      <c r="I35" s="9">
        <f t="shared" si="11"/>
        <v>9.827387802071346</v>
      </c>
      <c r="J35" s="8">
        <v>952</v>
      </c>
      <c r="K35" s="9">
        <f t="shared" si="12"/>
        <v>8.970976253298153</v>
      </c>
    </row>
    <row r="36" spans="1:11" s="7" customFormat="1" ht="15" customHeight="1">
      <c r="A36" s="6">
        <v>3</v>
      </c>
      <c r="B36" s="8">
        <v>569</v>
      </c>
      <c r="C36" s="9">
        <f t="shared" si="8"/>
        <v>10.79491557579207</v>
      </c>
      <c r="D36" s="8">
        <v>649</v>
      </c>
      <c r="E36" s="9">
        <f t="shared" si="9"/>
        <v>10.743254428074822</v>
      </c>
      <c r="F36" s="8">
        <v>728</v>
      </c>
      <c r="G36" s="9">
        <f t="shared" si="10"/>
        <v>10.180394350440498</v>
      </c>
      <c r="H36" s="8">
        <v>785</v>
      </c>
      <c r="I36" s="9">
        <f t="shared" si="11"/>
        <v>9.03337169159954</v>
      </c>
      <c r="J36" s="8">
        <v>928</v>
      </c>
      <c r="K36" s="9">
        <f t="shared" si="12"/>
        <v>8.744817188088955</v>
      </c>
    </row>
    <row r="37" spans="1:11" s="7" customFormat="1" ht="15" customHeight="1">
      <c r="A37" s="6">
        <v>4</v>
      </c>
      <c r="B37" s="8">
        <v>541</v>
      </c>
      <c r="C37" s="9">
        <f t="shared" si="8"/>
        <v>10.26370707645608</v>
      </c>
      <c r="D37" s="8">
        <v>577</v>
      </c>
      <c r="E37" s="9">
        <f t="shared" si="9"/>
        <v>9.551398775037246</v>
      </c>
      <c r="F37" s="8">
        <v>714</v>
      </c>
      <c r="G37" s="9">
        <f t="shared" si="10"/>
        <v>9.98461753600895</v>
      </c>
      <c r="H37" s="8">
        <v>796</v>
      </c>
      <c r="I37" s="9">
        <f t="shared" si="11"/>
        <v>9.159953970080553</v>
      </c>
      <c r="J37" s="8">
        <v>855</v>
      </c>
      <c r="K37" s="9">
        <f t="shared" si="12"/>
        <v>8.056916698077648</v>
      </c>
    </row>
    <row r="38" spans="1:11" s="7" customFormat="1" ht="15" customHeight="1">
      <c r="A38" s="6">
        <v>5</v>
      </c>
      <c r="B38" s="8">
        <v>477</v>
      </c>
      <c r="C38" s="9">
        <f t="shared" si="8"/>
        <v>9.049516220830963</v>
      </c>
      <c r="D38" s="8">
        <v>555</v>
      </c>
      <c r="E38" s="9">
        <f t="shared" si="9"/>
        <v>9.187220658831318</v>
      </c>
      <c r="F38" s="8">
        <v>619</v>
      </c>
      <c r="G38" s="9">
        <f t="shared" si="10"/>
        <v>8.65613200950916</v>
      </c>
      <c r="H38" s="8">
        <v>770</v>
      </c>
      <c r="I38" s="9">
        <f t="shared" si="11"/>
        <v>8.860759493670885</v>
      </c>
      <c r="J38" s="8">
        <v>846</v>
      </c>
      <c r="K38" s="9">
        <f t="shared" si="12"/>
        <v>7.972107048624199</v>
      </c>
    </row>
    <row r="39" spans="1:11" s="7" customFormat="1" ht="15" customHeight="1">
      <c r="A39" s="6">
        <v>6</v>
      </c>
      <c r="B39" s="8">
        <v>428</v>
      </c>
      <c r="C39" s="9">
        <f t="shared" si="8"/>
        <v>8.11990134699298</v>
      </c>
      <c r="D39" s="8">
        <v>503</v>
      </c>
      <c r="E39" s="9">
        <f t="shared" si="9"/>
        <v>8.326436020526403</v>
      </c>
      <c r="F39" s="8">
        <v>568</v>
      </c>
      <c r="G39" s="9">
        <f t="shared" si="10"/>
        <v>7.942945042651377</v>
      </c>
      <c r="H39" s="8">
        <v>699</v>
      </c>
      <c r="I39" s="9">
        <f t="shared" si="11"/>
        <v>8.043728423475258</v>
      </c>
      <c r="J39" s="8">
        <v>869</v>
      </c>
      <c r="K39" s="9">
        <f t="shared" si="12"/>
        <v>8.188842819449679</v>
      </c>
    </row>
    <row r="40" spans="1:11" s="7" customFormat="1" ht="15" customHeight="1">
      <c r="A40" s="6">
        <v>7</v>
      </c>
      <c r="B40" s="8">
        <v>376</v>
      </c>
      <c r="C40" s="9">
        <f t="shared" si="8"/>
        <v>7.133371276797572</v>
      </c>
      <c r="D40" s="8">
        <v>442</v>
      </c>
      <c r="E40" s="9">
        <f t="shared" si="9"/>
        <v>7.316669425591789</v>
      </c>
      <c r="F40" s="8">
        <v>538</v>
      </c>
      <c r="G40" s="9">
        <f t="shared" si="10"/>
        <v>7.523423297440917</v>
      </c>
      <c r="H40" s="8">
        <v>663</v>
      </c>
      <c r="I40" s="9">
        <f t="shared" si="11"/>
        <v>7.62945914844649</v>
      </c>
      <c r="J40" s="8">
        <v>827</v>
      </c>
      <c r="K40" s="9">
        <f t="shared" si="12"/>
        <v>7.793064455333584</v>
      </c>
    </row>
    <row r="41" spans="1:11" s="7" customFormat="1" ht="15" customHeight="1">
      <c r="A41" s="6">
        <v>8</v>
      </c>
      <c r="B41" s="8">
        <v>313</v>
      </c>
      <c r="C41" s="9">
        <f t="shared" si="8"/>
        <v>5.938152153291595</v>
      </c>
      <c r="D41" s="8">
        <v>368</v>
      </c>
      <c r="E41" s="9">
        <f t="shared" si="9"/>
        <v>6.091706671080947</v>
      </c>
      <c r="F41" s="8">
        <v>470</v>
      </c>
      <c r="G41" s="9">
        <f t="shared" si="10"/>
        <v>6.5725073416305415</v>
      </c>
      <c r="H41" s="8">
        <v>611</v>
      </c>
      <c r="I41" s="9">
        <f t="shared" si="11"/>
        <v>7.031070195627158</v>
      </c>
      <c r="J41" s="8">
        <v>751</v>
      </c>
      <c r="K41" s="9">
        <f t="shared" si="12"/>
        <v>7.076894082171127</v>
      </c>
    </row>
    <row r="42" spans="1:11" s="7" customFormat="1" ht="15" customHeight="1">
      <c r="A42" s="10" t="s">
        <v>42</v>
      </c>
      <c r="B42" s="8">
        <v>190</v>
      </c>
      <c r="C42" s="9">
        <f t="shared" si="8"/>
        <v>3.6046291026370705</v>
      </c>
      <c r="D42" s="8">
        <v>278</v>
      </c>
      <c r="E42" s="9">
        <f t="shared" si="9"/>
        <v>4.601887104783977</v>
      </c>
      <c r="F42" s="8">
        <v>346</v>
      </c>
      <c r="G42" s="9">
        <f t="shared" si="10"/>
        <v>4.838484128093973</v>
      </c>
      <c r="H42" s="8">
        <v>408</v>
      </c>
      <c r="I42" s="9">
        <f t="shared" si="11"/>
        <v>4.695051783659379</v>
      </c>
      <c r="J42" s="8">
        <v>677</v>
      </c>
      <c r="K42" s="9">
        <f t="shared" si="12"/>
        <v>6.379570297776102</v>
      </c>
    </row>
    <row r="43" spans="1:11" s="7" customFormat="1" ht="13.5">
      <c r="A43" s="11" t="s">
        <v>43</v>
      </c>
      <c r="B43" s="12">
        <f aca="true" t="shared" si="13" ref="B43:K43">SUM(B34:B42)</f>
        <v>4170</v>
      </c>
      <c r="C43" s="13">
        <f t="shared" si="13"/>
        <v>79.11212293682414</v>
      </c>
      <c r="D43" s="12">
        <f t="shared" si="13"/>
        <v>4682</v>
      </c>
      <c r="E43" s="13">
        <f t="shared" si="13"/>
        <v>77.50372454891573</v>
      </c>
      <c r="F43" s="12">
        <f t="shared" si="13"/>
        <v>5410</v>
      </c>
      <c r="G43" s="13">
        <f t="shared" si="13"/>
        <v>75.65375471961963</v>
      </c>
      <c r="H43" s="12">
        <f t="shared" si="13"/>
        <v>6478</v>
      </c>
      <c r="I43" s="13">
        <f t="shared" si="13"/>
        <v>74.54545454545455</v>
      </c>
      <c r="J43" s="12">
        <f t="shared" si="13"/>
        <v>7701</v>
      </c>
      <c r="K43" s="13">
        <f t="shared" si="13"/>
        <v>72.56879004900112</v>
      </c>
    </row>
    <row r="44" spans="1:11" s="7" customFormat="1" ht="15" customHeight="1">
      <c r="A44" s="6">
        <v>9</v>
      </c>
      <c r="B44" s="6">
        <v>334</v>
      </c>
      <c r="C44" s="9">
        <f>(B44/$B$50)*100</f>
        <v>6.336558527793587</v>
      </c>
      <c r="D44" s="6">
        <v>365</v>
      </c>
      <c r="E44" s="9">
        <f>(D44/$D$50)*100</f>
        <v>6.042046018871048</v>
      </c>
      <c r="F44" s="6">
        <v>499</v>
      </c>
      <c r="G44" s="9">
        <f>(F44/$F$50)*100</f>
        <v>6.978045028667319</v>
      </c>
      <c r="H44" s="8">
        <v>615</v>
      </c>
      <c r="I44" s="9">
        <f>(H44/$H$50)*100</f>
        <v>7.077100115074798</v>
      </c>
      <c r="J44" s="6">
        <v>798</v>
      </c>
      <c r="K44" s="9">
        <f>(J44/$J$50)*100</f>
        <v>7.519788918205805</v>
      </c>
    </row>
    <row r="45" spans="1:11" s="7" customFormat="1" ht="15" customHeight="1">
      <c r="A45" s="6">
        <v>10</v>
      </c>
      <c r="B45" s="6">
        <v>303</v>
      </c>
      <c r="C45" s="9">
        <f>(B45/$B$50)*100</f>
        <v>5.748434832100171</v>
      </c>
      <c r="D45" s="6">
        <v>378</v>
      </c>
      <c r="E45" s="9">
        <f>(D45/$D$50)*100</f>
        <v>6.257242178447277</v>
      </c>
      <c r="F45" s="6">
        <v>466</v>
      </c>
      <c r="G45" s="9">
        <f>(F45/$F$50)*100</f>
        <v>6.516571108935813</v>
      </c>
      <c r="H45" s="8">
        <v>610</v>
      </c>
      <c r="I45" s="9">
        <f>(H45/$H$50)*100</f>
        <v>7.019562715765247</v>
      </c>
      <c r="J45" s="6">
        <v>795</v>
      </c>
      <c r="K45" s="9">
        <f>(J45/$J$50)*100</f>
        <v>7.491519035054655</v>
      </c>
    </row>
    <row r="46" spans="1:11" s="7" customFormat="1" ht="15" customHeight="1">
      <c r="A46" s="6">
        <v>11</v>
      </c>
      <c r="B46" s="6">
        <v>282</v>
      </c>
      <c r="C46" s="9">
        <f>(B46/$B$50)*100</f>
        <v>5.350028457598179</v>
      </c>
      <c r="D46" s="6">
        <v>336</v>
      </c>
      <c r="E46" s="9">
        <f>(D46/$D$50)*100</f>
        <v>5.5619930475086905</v>
      </c>
      <c r="F46" s="6">
        <v>415</v>
      </c>
      <c r="G46" s="9">
        <f>(F46/$F$50)*100</f>
        <v>5.8033841420780305</v>
      </c>
      <c r="H46" s="8">
        <v>549</v>
      </c>
      <c r="I46" s="9">
        <f>(H46/$H$50)*100</f>
        <v>6.317606444188723</v>
      </c>
      <c r="J46" s="6">
        <v>719</v>
      </c>
      <c r="K46" s="9">
        <f>(J46/$J$50)*100</f>
        <v>6.775348661892197</v>
      </c>
    </row>
    <row r="47" spans="1:11" s="7" customFormat="1" ht="15" customHeight="1">
      <c r="A47" s="6">
        <v>12</v>
      </c>
      <c r="B47" s="6">
        <v>133</v>
      </c>
      <c r="C47" s="9">
        <f>(B47/$B$50)*100</f>
        <v>2.5232403718459495</v>
      </c>
      <c r="D47" s="6">
        <v>208</v>
      </c>
      <c r="E47" s="9">
        <f>(D47/$D$50)*100</f>
        <v>3.443138553219666</v>
      </c>
      <c r="F47" s="6">
        <v>253</v>
      </c>
      <c r="G47" s="9">
        <f>(F47/$F$50)*100</f>
        <v>3.5379667179415466</v>
      </c>
      <c r="H47" s="8">
        <v>315</v>
      </c>
      <c r="I47" s="9">
        <f>(H47/$H$50)*100</f>
        <v>3.624856156501726</v>
      </c>
      <c r="J47" s="6">
        <v>383</v>
      </c>
      <c r="K47" s="9">
        <f>(J47/$J$50)*100</f>
        <v>3.6091217489634375</v>
      </c>
    </row>
    <row r="48" spans="1:11" s="7" customFormat="1" ht="13.5">
      <c r="A48" s="10" t="s">
        <v>15</v>
      </c>
      <c r="B48" s="6">
        <v>49</v>
      </c>
      <c r="C48" s="9">
        <f>(B48/$B$50)*100</f>
        <v>0.9296148738379815</v>
      </c>
      <c r="D48" s="6">
        <v>72</v>
      </c>
      <c r="E48" s="9">
        <f>(D48/$D$50)*100</f>
        <v>1.1918556530375766</v>
      </c>
      <c r="F48" s="6">
        <v>108</v>
      </c>
      <c r="G48" s="9">
        <f>(F48/$F$50)*100</f>
        <v>1.5102782827576564</v>
      </c>
      <c r="H48" s="8">
        <v>123</v>
      </c>
      <c r="I48" s="9">
        <f>(H48/$H$50)*100</f>
        <v>1.4154200230149598</v>
      </c>
      <c r="J48" s="6">
        <v>216</v>
      </c>
      <c r="K48" s="9">
        <f>(J48/$J$50)*100</f>
        <v>2.0354315868827744</v>
      </c>
    </row>
    <row r="49" spans="1:11" s="7" customFormat="1" ht="13.5">
      <c r="A49" s="11" t="s">
        <v>16</v>
      </c>
      <c r="B49" s="12">
        <f>SUM(B44:B48)</f>
        <v>1101</v>
      </c>
      <c r="C49" s="13">
        <f aca="true" t="shared" si="14" ref="C49:K49">SUM(C44:C48)</f>
        <v>20.887877063175868</v>
      </c>
      <c r="D49" s="12">
        <f t="shared" si="14"/>
        <v>1359</v>
      </c>
      <c r="E49" s="13">
        <f t="shared" si="14"/>
        <v>22.49627545108426</v>
      </c>
      <c r="F49" s="12">
        <f t="shared" si="14"/>
        <v>1741</v>
      </c>
      <c r="G49" s="13">
        <f t="shared" si="14"/>
        <v>24.346245280380366</v>
      </c>
      <c r="H49" s="12">
        <f t="shared" si="14"/>
        <v>2212</v>
      </c>
      <c r="I49" s="13">
        <f t="shared" si="14"/>
        <v>25.454545454545453</v>
      </c>
      <c r="J49" s="12">
        <f t="shared" si="14"/>
        <v>2911</v>
      </c>
      <c r="K49" s="13">
        <f t="shared" si="14"/>
        <v>27.43120995099887</v>
      </c>
    </row>
    <row r="50" spans="1:11" s="7" customFormat="1" ht="13.5">
      <c r="A50" s="10" t="s">
        <v>17</v>
      </c>
      <c r="B50" s="8">
        <f>B43+B49</f>
        <v>5271</v>
      </c>
      <c r="C50" s="9">
        <f aca="true" t="shared" si="15" ref="C50:K50">C43+C49</f>
        <v>100</v>
      </c>
      <c r="D50" s="8">
        <f t="shared" si="15"/>
        <v>6041</v>
      </c>
      <c r="E50" s="9">
        <f t="shared" si="15"/>
        <v>99.99999999999999</v>
      </c>
      <c r="F50" s="8">
        <f t="shared" si="15"/>
        <v>7151</v>
      </c>
      <c r="G50" s="9">
        <f t="shared" si="15"/>
        <v>100</v>
      </c>
      <c r="H50" s="8">
        <f t="shared" si="15"/>
        <v>8690</v>
      </c>
      <c r="I50" s="9">
        <f t="shared" si="15"/>
        <v>100</v>
      </c>
      <c r="J50" s="8">
        <f t="shared" si="15"/>
        <v>10612</v>
      </c>
      <c r="K50" s="9">
        <f t="shared" si="15"/>
        <v>100</v>
      </c>
    </row>
    <row r="51" spans="1:11" s="19" customFormat="1" ht="14.25">
      <c r="A51" s="16"/>
      <c r="B51" s="17"/>
      <c r="C51" s="18"/>
      <c r="D51" s="17"/>
      <c r="E51" s="18"/>
      <c r="F51" s="17"/>
      <c r="G51" s="18"/>
      <c r="H51" s="17"/>
      <c r="I51" s="18"/>
      <c r="J51" s="17"/>
      <c r="K51" s="18"/>
    </row>
    <row r="52" spans="1:11" s="19" customFormat="1" ht="14.25">
      <c r="A52" s="16"/>
      <c r="B52" s="17"/>
      <c r="C52" s="18"/>
      <c r="D52" s="17"/>
      <c r="E52" s="18"/>
      <c r="F52" s="17"/>
      <c r="G52" s="18"/>
      <c r="H52" s="17"/>
      <c r="I52" s="18"/>
      <c r="J52" s="17"/>
      <c r="K52" s="18"/>
    </row>
    <row r="53" spans="1:11" s="19" customFormat="1" ht="18">
      <c r="A53" s="60" t="s">
        <v>61</v>
      </c>
      <c r="B53" s="59"/>
      <c r="C53" s="59"/>
      <c r="D53" s="59"/>
      <c r="E53" s="59"/>
      <c r="F53" s="59"/>
      <c r="G53" s="59"/>
      <c r="H53" s="59"/>
      <c r="I53" s="59"/>
      <c r="J53" s="59"/>
      <c r="K53" s="59"/>
    </row>
    <row r="54" spans="1:11" s="3" customFormat="1" ht="18">
      <c r="A54" s="60" t="s">
        <v>50</v>
      </c>
      <c r="B54" s="61"/>
      <c r="C54" s="61"/>
      <c r="D54" s="61"/>
      <c r="E54" s="61"/>
      <c r="F54" s="61"/>
      <c r="G54" s="61"/>
      <c r="H54" s="61"/>
      <c r="I54" s="61"/>
      <c r="J54" s="61"/>
      <c r="K54" s="61"/>
    </row>
    <row r="55" spans="1:11" s="3" customFormat="1" ht="18">
      <c r="A55" s="2" t="s">
        <v>0</v>
      </c>
      <c r="B55" s="2"/>
      <c r="C55" s="2"/>
      <c r="D55" s="2"/>
      <c r="E55" s="2"/>
      <c r="F55" s="2"/>
      <c r="G55" s="2"/>
      <c r="H55" s="62"/>
      <c r="I55" s="2"/>
      <c r="J55" s="2"/>
      <c r="K55" s="2"/>
    </row>
    <row r="58" spans="1:12" s="5" customFormat="1" ht="13.5">
      <c r="A58" s="4" t="s">
        <v>1</v>
      </c>
      <c r="B58" s="4" t="s">
        <v>28</v>
      </c>
      <c r="C58" s="4" t="s">
        <v>29</v>
      </c>
      <c r="D58" s="4" t="s">
        <v>30</v>
      </c>
      <c r="E58" s="4" t="s">
        <v>31</v>
      </c>
      <c r="F58" s="4" t="s">
        <v>32</v>
      </c>
      <c r="G58" s="4" t="s">
        <v>33</v>
      </c>
      <c r="H58" s="63" t="s">
        <v>34</v>
      </c>
      <c r="I58" s="4" t="s">
        <v>35</v>
      </c>
      <c r="J58" s="4" t="s">
        <v>36</v>
      </c>
      <c r="K58" s="4" t="s">
        <v>37</v>
      </c>
      <c r="L58" s="20"/>
    </row>
    <row r="59" spans="1:12" s="5" customFormat="1" ht="13.5">
      <c r="A59" s="4" t="s">
        <v>12</v>
      </c>
      <c r="B59" s="4" t="s">
        <v>13</v>
      </c>
      <c r="C59" s="4" t="s">
        <v>14</v>
      </c>
      <c r="D59" s="4" t="s">
        <v>13</v>
      </c>
      <c r="E59" s="4" t="s">
        <v>14</v>
      </c>
      <c r="F59" s="4" t="s">
        <v>13</v>
      </c>
      <c r="G59" s="4" t="s">
        <v>14</v>
      </c>
      <c r="H59" s="63" t="s">
        <v>13</v>
      </c>
      <c r="I59" s="4" t="s">
        <v>14</v>
      </c>
      <c r="J59" s="4" t="s">
        <v>13</v>
      </c>
      <c r="K59" s="4" t="s">
        <v>14</v>
      </c>
      <c r="L59" s="20"/>
    </row>
    <row r="60" spans="1:11" s="7" customFormat="1" ht="15" customHeight="1">
      <c r="A60" s="6"/>
      <c r="B60" s="6"/>
      <c r="C60" s="6"/>
      <c r="D60" s="6"/>
      <c r="E60" s="6"/>
      <c r="F60" s="6"/>
      <c r="G60" s="6"/>
      <c r="H60" s="8"/>
      <c r="I60" s="6"/>
      <c r="J60" s="6"/>
      <c r="K60" s="6"/>
    </row>
    <row r="61" spans="1:12" s="7" customFormat="1" ht="15" customHeight="1">
      <c r="A61" s="6">
        <v>1</v>
      </c>
      <c r="B61" s="8">
        <v>1020</v>
      </c>
      <c r="C61" s="9">
        <f aca="true" t="shared" si="16" ref="C61:C69">(B61/$B$77)*100</f>
        <v>8.173076923076923</v>
      </c>
      <c r="D61" s="8">
        <v>1127</v>
      </c>
      <c r="E61" s="9">
        <f aca="true" t="shared" si="17" ref="E61:E69">(D61/$D$77)*100</f>
        <v>7.751564756860857</v>
      </c>
      <c r="F61" s="8">
        <v>1237</v>
      </c>
      <c r="G61" s="9">
        <f aca="true" t="shared" si="18" ref="G61:G69">(F61/$F$77)*100</f>
        <v>7.828123022402228</v>
      </c>
      <c r="H61" s="8">
        <v>1342</v>
      </c>
      <c r="I61" s="9">
        <f aca="true" t="shared" si="19" ref="I61:I69">(H61/$H$77)*100</f>
        <v>7.686579987399049</v>
      </c>
      <c r="J61" s="8">
        <v>1372</v>
      </c>
      <c r="K61" s="9">
        <f aca="true" t="shared" si="20" ref="K61:K69">(J61/$J$77)*100</f>
        <v>7.415013781548938</v>
      </c>
      <c r="L61" s="21"/>
    </row>
    <row r="62" spans="1:12" s="7" customFormat="1" ht="15" customHeight="1">
      <c r="A62" s="6">
        <v>2</v>
      </c>
      <c r="B62" s="8">
        <v>1024</v>
      </c>
      <c r="C62" s="9">
        <f t="shared" si="16"/>
        <v>8.205128205128204</v>
      </c>
      <c r="D62" s="8">
        <v>1125</v>
      </c>
      <c r="E62" s="9">
        <f t="shared" si="17"/>
        <v>7.737808652589587</v>
      </c>
      <c r="F62" s="8">
        <v>1244</v>
      </c>
      <c r="G62" s="9">
        <f t="shared" si="18"/>
        <v>7.872421212504746</v>
      </c>
      <c r="H62" s="8">
        <v>1334</v>
      </c>
      <c r="I62" s="9">
        <f t="shared" si="19"/>
        <v>7.640758348129904</v>
      </c>
      <c r="J62" s="8">
        <v>1404</v>
      </c>
      <c r="K62" s="9">
        <f t="shared" si="20"/>
        <v>7.587958709398476</v>
      </c>
      <c r="L62" s="21"/>
    </row>
    <row r="63" spans="1:12" s="7" customFormat="1" ht="15" customHeight="1">
      <c r="A63" s="6">
        <v>3</v>
      </c>
      <c r="B63" s="8">
        <v>1010</v>
      </c>
      <c r="C63" s="9">
        <f t="shared" si="16"/>
        <v>8.092948717948719</v>
      </c>
      <c r="D63" s="8">
        <v>1121</v>
      </c>
      <c r="E63" s="9">
        <f t="shared" si="17"/>
        <v>7.710296444047046</v>
      </c>
      <c r="F63" s="8">
        <v>1200</v>
      </c>
      <c r="G63" s="9">
        <f t="shared" si="18"/>
        <v>7.593975446146057</v>
      </c>
      <c r="H63" s="8">
        <v>1275</v>
      </c>
      <c r="I63" s="9">
        <f t="shared" si="19"/>
        <v>7.302823758519961</v>
      </c>
      <c r="J63" s="8">
        <v>1414</v>
      </c>
      <c r="K63" s="9">
        <f t="shared" si="20"/>
        <v>7.6420039993514575</v>
      </c>
      <c r="L63" s="21"/>
    </row>
    <row r="64" spans="1:12" s="7" customFormat="1" ht="15" customHeight="1">
      <c r="A64" s="6">
        <v>4</v>
      </c>
      <c r="B64" s="8">
        <v>1028</v>
      </c>
      <c r="C64" s="9">
        <f t="shared" si="16"/>
        <v>8.237179487179487</v>
      </c>
      <c r="D64" s="8">
        <v>1148</v>
      </c>
      <c r="E64" s="9">
        <f t="shared" si="17"/>
        <v>7.896003851709196</v>
      </c>
      <c r="F64" s="8">
        <v>1222</v>
      </c>
      <c r="G64" s="9">
        <f t="shared" si="18"/>
        <v>7.733198329325402</v>
      </c>
      <c r="H64" s="8">
        <v>1279</v>
      </c>
      <c r="I64" s="9">
        <f t="shared" si="19"/>
        <v>7.325734578154533</v>
      </c>
      <c r="J64" s="8">
        <v>1297</v>
      </c>
      <c r="K64" s="9">
        <f t="shared" si="20"/>
        <v>7.009674106901584</v>
      </c>
      <c r="L64" s="21"/>
    </row>
    <row r="65" spans="1:12" s="7" customFormat="1" ht="15" customHeight="1">
      <c r="A65" s="6">
        <v>5</v>
      </c>
      <c r="B65" s="8">
        <v>911</v>
      </c>
      <c r="C65" s="9">
        <f t="shared" si="16"/>
        <v>7.299679487179487</v>
      </c>
      <c r="D65" s="8">
        <v>1084</v>
      </c>
      <c r="E65" s="9">
        <f t="shared" si="17"/>
        <v>7.455808515028544</v>
      </c>
      <c r="F65" s="8">
        <v>1184</v>
      </c>
      <c r="G65" s="9">
        <f t="shared" si="18"/>
        <v>7.492722440197444</v>
      </c>
      <c r="H65" s="8">
        <v>1266</v>
      </c>
      <c r="I65" s="9">
        <f t="shared" si="19"/>
        <v>7.2512744143421735</v>
      </c>
      <c r="J65" s="8">
        <v>1292</v>
      </c>
      <c r="K65" s="9">
        <f t="shared" si="20"/>
        <v>6.9826514619250935</v>
      </c>
      <c r="L65" s="21"/>
    </row>
    <row r="66" spans="1:12" s="7" customFormat="1" ht="15" customHeight="1">
      <c r="A66" s="6">
        <v>6</v>
      </c>
      <c r="B66" s="8">
        <v>908</v>
      </c>
      <c r="C66" s="9">
        <f t="shared" si="16"/>
        <v>7.275641025641026</v>
      </c>
      <c r="D66" s="8">
        <v>1011</v>
      </c>
      <c r="E66" s="9">
        <f t="shared" si="17"/>
        <v>6.953710709127176</v>
      </c>
      <c r="F66" s="8">
        <v>1138</v>
      </c>
      <c r="G66" s="9">
        <f t="shared" si="18"/>
        <v>7.201620048095178</v>
      </c>
      <c r="H66" s="8">
        <v>1274</v>
      </c>
      <c r="I66" s="9">
        <f t="shared" si="19"/>
        <v>7.297096053611318</v>
      </c>
      <c r="J66" s="8">
        <v>1331</v>
      </c>
      <c r="K66" s="9">
        <f t="shared" si="20"/>
        <v>7.193428092741717</v>
      </c>
      <c r="L66" s="21"/>
    </row>
    <row r="67" spans="1:12" s="7" customFormat="1" ht="15" customHeight="1">
      <c r="A67" s="6">
        <v>7</v>
      </c>
      <c r="B67" s="8">
        <v>949</v>
      </c>
      <c r="C67" s="9">
        <f t="shared" si="16"/>
        <v>7.604166666666666</v>
      </c>
      <c r="D67" s="8">
        <v>1112</v>
      </c>
      <c r="E67" s="9">
        <f t="shared" si="17"/>
        <v>7.6483939748263285</v>
      </c>
      <c r="F67" s="8">
        <v>1123</v>
      </c>
      <c r="G67" s="9">
        <f t="shared" si="18"/>
        <v>7.106695355018353</v>
      </c>
      <c r="H67" s="8">
        <v>1290</v>
      </c>
      <c r="I67" s="9">
        <f t="shared" si="19"/>
        <v>7.3887393321496075</v>
      </c>
      <c r="J67" s="8">
        <v>1409</v>
      </c>
      <c r="K67" s="9">
        <f t="shared" si="20"/>
        <v>7.614981354374967</v>
      </c>
      <c r="L67" s="21"/>
    </row>
    <row r="68" spans="1:12" s="7" customFormat="1" ht="15" customHeight="1">
      <c r="A68" s="6">
        <v>8</v>
      </c>
      <c r="B68" s="8">
        <v>968</v>
      </c>
      <c r="C68" s="9">
        <f t="shared" si="16"/>
        <v>7.756410256410256</v>
      </c>
      <c r="D68" s="8">
        <v>1062</v>
      </c>
      <c r="E68" s="9">
        <f t="shared" si="17"/>
        <v>7.30449136804457</v>
      </c>
      <c r="F68" s="8">
        <v>1161</v>
      </c>
      <c r="G68" s="9">
        <f t="shared" si="18"/>
        <v>7.3471712441463115</v>
      </c>
      <c r="H68" s="8">
        <v>1229</v>
      </c>
      <c r="I68" s="9">
        <f t="shared" si="19"/>
        <v>7.039349332722377</v>
      </c>
      <c r="J68" s="8">
        <v>1335</v>
      </c>
      <c r="K68" s="9">
        <f t="shared" si="20"/>
        <v>7.21504620872291</v>
      </c>
      <c r="L68" s="21"/>
    </row>
    <row r="69" spans="1:12" s="7" customFormat="1" ht="15" customHeight="1">
      <c r="A69" s="10" t="s">
        <v>42</v>
      </c>
      <c r="B69" s="8">
        <v>820</v>
      </c>
      <c r="C69" s="9">
        <f t="shared" si="16"/>
        <v>6.570512820512821</v>
      </c>
      <c r="D69" s="8">
        <v>995</v>
      </c>
      <c r="E69" s="9">
        <f t="shared" si="17"/>
        <v>6.843661874957012</v>
      </c>
      <c r="F69" s="8">
        <v>1109</v>
      </c>
      <c r="G69" s="9">
        <f t="shared" si="18"/>
        <v>7.018098974813316</v>
      </c>
      <c r="H69" s="8">
        <v>1266</v>
      </c>
      <c r="I69" s="9">
        <f t="shared" si="19"/>
        <v>7.2512744143421735</v>
      </c>
      <c r="J69" s="8">
        <v>1413</v>
      </c>
      <c r="K69" s="9">
        <f t="shared" si="20"/>
        <v>7.636599470356159</v>
      </c>
      <c r="L69" s="21"/>
    </row>
    <row r="70" spans="1:12" s="7" customFormat="1" ht="13.5">
      <c r="A70" s="11" t="s">
        <v>43</v>
      </c>
      <c r="B70" s="12">
        <f aca="true" t="shared" si="21" ref="B70:J70">SUM(B61:B69)</f>
        <v>8638</v>
      </c>
      <c r="C70" s="13">
        <f t="shared" si="21"/>
        <v>69.21474358974359</v>
      </c>
      <c r="D70" s="12">
        <f t="shared" si="21"/>
        <v>9785</v>
      </c>
      <c r="E70" s="13">
        <f t="shared" si="21"/>
        <v>67.30174014719032</v>
      </c>
      <c r="F70" s="12">
        <f t="shared" si="21"/>
        <v>10618</v>
      </c>
      <c r="G70" s="13">
        <f t="shared" si="21"/>
        <v>67.19402607264904</v>
      </c>
      <c r="H70" s="12">
        <f t="shared" si="21"/>
        <v>11555</v>
      </c>
      <c r="I70" s="13">
        <f t="shared" si="21"/>
        <v>66.1836302193711</v>
      </c>
      <c r="J70" s="12">
        <f t="shared" si="21"/>
        <v>12267</v>
      </c>
      <c r="K70" s="13">
        <f>+(J70/J77)*100</f>
        <v>66.2973571853213</v>
      </c>
      <c r="L70" s="21"/>
    </row>
    <row r="71" spans="1:12" s="7" customFormat="1" ht="15" customHeight="1">
      <c r="A71" s="6">
        <v>9</v>
      </c>
      <c r="B71" s="8">
        <v>1019</v>
      </c>
      <c r="C71" s="9">
        <f>(B71/$B$77)*100</f>
        <v>8.165064102564102</v>
      </c>
      <c r="D71" s="8">
        <v>1215</v>
      </c>
      <c r="E71" s="9">
        <f>(D71/$D$77)*100</f>
        <v>8.356833344796753</v>
      </c>
      <c r="F71" s="8">
        <v>1299</v>
      </c>
      <c r="G71" s="9">
        <f>(F71/$F$77)*100</f>
        <v>8.220478420453107</v>
      </c>
      <c r="H71" s="8">
        <v>1475</v>
      </c>
      <c r="I71" s="9">
        <f>(H71/$H$77)*100</f>
        <v>8.448364740248582</v>
      </c>
      <c r="J71" s="8">
        <v>1482</v>
      </c>
      <c r="K71" s="9">
        <f>(J71/$J$77)*100</f>
        <v>8.009511971031724</v>
      </c>
      <c r="L71" s="21"/>
    </row>
    <row r="72" spans="1:12" s="7" customFormat="1" ht="15" customHeight="1">
      <c r="A72" s="6">
        <v>10</v>
      </c>
      <c r="B72" s="8">
        <v>1055</v>
      </c>
      <c r="C72" s="9">
        <f>(B72/$B$77)*100</f>
        <v>8.453525641025642</v>
      </c>
      <c r="D72" s="8">
        <v>1309</v>
      </c>
      <c r="E72" s="9">
        <f>(D72/$D$77)*100</f>
        <v>9.003370245546462</v>
      </c>
      <c r="F72" s="8">
        <v>1397</v>
      </c>
      <c r="G72" s="9">
        <f>(F72/$F$77)*100</f>
        <v>8.840653081888368</v>
      </c>
      <c r="H72" s="8">
        <v>1604</v>
      </c>
      <c r="I72" s="9">
        <f>(H72/$H$77)*100</f>
        <v>9.187238673463543</v>
      </c>
      <c r="J72" s="8">
        <v>1596</v>
      </c>
      <c r="K72" s="9">
        <f>(J72/$J$77)*100</f>
        <v>8.625628276495704</v>
      </c>
      <c r="L72" s="21"/>
    </row>
    <row r="73" spans="1:12" s="7" customFormat="1" ht="15" customHeight="1">
      <c r="A73" s="6">
        <v>11</v>
      </c>
      <c r="B73" s="8">
        <v>921</v>
      </c>
      <c r="C73" s="9">
        <f>(B73/$B$77)*100</f>
        <v>7.3798076923076925</v>
      </c>
      <c r="D73" s="8">
        <v>1216</v>
      </c>
      <c r="E73" s="9">
        <f>(D73/$D$77)*100</f>
        <v>8.363711396932388</v>
      </c>
      <c r="F73" s="8">
        <v>1279</v>
      </c>
      <c r="G73" s="9">
        <f>(F73/$F$77)*100</f>
        <v>8.09391216301734</v>
      </c>
      <c r="H73" s="8">
        <v>1419</v>
      </c>
      <c r="I73" s="9">
        <f>(H73/$H$77)*100</f>
        <v>8.127613265364568</v>
      </c>
      <c r="J73" s="8">
        <v>1564</v>
      </c>
      <c r="K73" s="9">
        <f>(J73/$J$77)*100</f>
        <v>8.452683348646167</v>
      </c>
      <c r="L73" s="21"/>
    </row>
    <row r="74" spans="1:12" s="7" customFormat="1" ht="15" customHeight="1">
      <c r="A74" s="6">
        <v>12</v>
      </c>
      <c r="B74" s="8">
        <v>571</v>
      </c>
      <c r="C74" s="9">
        <f>(B74/$B$77)*100</f>
        <v>4.575320512820513</v>
      </c>
      <c r="D74" s="8">
        <v>638</v>
      </c>
      <c r="E74" s="9">
        <f>(D74/$D$77)*100</f>
        <v>4.388197262535249</v>
      </c>
      <c r="F74" s="8">
        <v>799</v>
      </c>
      <c r="G74" s="9">
        <f>(F74/$F$77)*100</f>
        <v>5.056321984558917</v>
      </c>
      <c r="H74" s="8">
        <v>881</v>
      </c>
      <c r="I74" s="9">
        <f>(H74/$H$77)*100</f>
        <v>5.046108024514577</v>
      </c>
      <c r="J74" s="8">
        <v>1016</v>
      </c>
      <c r="K74" s="9">
        <f>(J74/$J$77)*100</f>
        <v>5.4910014592228285</v>
      </c>
      <c r="L74" s="21"/>
    </row>
    <row r="75" spans="1:12" s="7" customFormat="1" ht="13.5">
      <c r="A75" s="10" t="s">
        <v>15</v>
      </c>
      <c r="B75" s="8">
        <v>276</v>
      </c>
      <c r="C75" s="9">
        <f>(B75/$B$77)*100</f>
        <v>2.2115384615384617</v>
      </c>
      <c r="D75" s="8">
        <v>376</v>
      </c>
      <c r="E75" s="9">
        <f>(D75/$D$77)*100</f>
        <v>2.586147602998831</v>
      </c>
      <c r="F75" s="8">
        <v>410</v>
      </c>
      <c r="G75" s="9">
        <f>(F75/$F$77)*100</f>
        <v>2.5946082774332364</v>
      </c>
      <c r="H75" s="8">
        <v>525</v>
      </c>
      <c r="I75" s="9">
        <f>(H75/$H$77)*100</f>
        <v>3.007045077037631</v>
      </c>
      <c r="J75" s="8">
        <v>578</v>
      </c>
      <c r="K75" s="9">
        <f>(J75/$J$77)*100</f>
        <v>3.1238177592822787</v>
      </c>
      <c r="L75" s="21"/>
    </row>
    <row r="76" spans="1:12" s="7" customFormat="1" ht="13.5">
      <c r="A76" s="14" t="s">
        <v>16</v>
      </c>
      <c r="B76" s="12">
        <f>SUM(B71:B75)</f>
        <v>3842</v>
      </c>
      <c r="C76" s="13">
        <f aca="true" t="shared" si="22" ref="C76:I76">SUM(C71:C75)</f>
        <v>30.78525641025641</v>
      </c>
      <c r="D76" s="12">
        <f t="shared" si="22"/>
        <v>4754</v>
      </c>
      <c r="E76" s="13">
        <f t="shared" si="22"/>
        <v>32.698259852809684</v>
      </c>
      <c r="F76" s="12">
        <f t="shared" si="22"/>
        <v>5184</v>
      </c>
      <c r="G76" s="13">
        <f t="shared" si="22"/>
        <v>32.80597392735097</v>
      </c>
      <c r="H76" s="12">
        <f t="shared" si="22"/>
        <v>5904</v>
      </c>
      <c r="I76" s="13">
        <f t="shared" si="22"/>
        <v>33.816369780628904</v>
      </c>
      <c r="J76" s="12">
        <f>SUM(J71:J75)</f>
        <v>6236</v>
      </c>
      <c r="K76" s="13">
        <f>+(J76/J77)*100</f>
        <v>33.702642814678704</v>
      </c>
      <c r="L76" s="21"/>
    </row>
    <row r="77" spans="1:12" s="7" customFormat="1" ht="13.5">
      <c r="A77" s="10" t="s">
        <v>17</v>
      </c>
      <c r="B77" s="8">
        <f>B70+B76</f>
        <v>12480</v>
      </c>
      <c r="C77" s="9">
        <f aca="true" t="shared" si="23" ref="C77:I77">C70+C76</f>
        <v>100</v>
      </c>
      <c r="D77" s="8">
        <f t="shared" si="23"/>
        <v>14539</v>
      </c>
      <c r="E77" s="9">
        <f t="shared" si="23"/>
        <v>100</v>
      </c>
      <c r="F77" s="8">
        <f t="shared" si="23"/>
        <v>15802</v>
      </c>
      <c r="G77" s="9">
        <f t="shared" si="23"/>
        <v>100</v>
      </c>
      <c r="H77" s="8">
        <f t="shared" si="23"/>
        <v>17459</v>
      </c>
      <c r="I77" s="9">
        <f t="shared" si="23"/>
        <v>100</v>
      </c>
      <c r="J77" s="8">
        <f>J70+J76</f>
        <v>18503</v>
      </c>
      <c r="K77" s="9">
        <f>K70+K76</f>
        <v>100</v>
      </c>
      <c r="L77" s="21"/>
    </row>
    <row r="78" spans="1:11" s="7" customFormat="1" ht="13.5">
      <c r="A78" s="6"/>
      <c r="B78" s="8"/>
      <c r="C78" s="9"/>
      <c r="D78" s="8"/>
      <c r="E78" s="9"/>
      <c r="F78" s="8"/>
      <c r="G78" s="9"/>
      <c r="H78" s="8"/>
      <c r="I78" s="9"/>
      <c r="J78" s="8"/>
      <c r="K78" s="9"/>
    </row>
    <row r="79" spans="1:11" s="7" customFormat="1" ht="18">
      <c r="A79" s="57" t="s">
        <v>61</v>
      </c>
      <c r="B79" s="58"/>
      <c r="C79" s="58"/>
      <c r="D79" s="58"/>
      <c r="E79" s="58"/>
      <c r="F79" s="58"/>
      <c r="G79" s="58"/>
      <c r="H79" s="58"/>
      <c r="I79" s="58"/>
      <c r="J79" s="59"/>
      <c r="K79" s="59"/>
    </row>
    <row r="80" spans="1:11" s="19" customFormat="1" ht="18">
      <c r="A80" s="60" t="s">
        <v>50</v>
      </c>
      <c r="B80" s="61"/>
      <c r="C80" s="61"/>
      <c r="D80" s="61"/>
      <c r="E80" s="61"/>
      <c r="F80" s="61"/>
      <c r="G80" s="61"/>
      <c r="H80" s="61"/>
      <c r="I80" s="61"/>
      <c r="J80" s="61"/>
      <c r="K80" s="61"/>
    </row>
    <row r="81" spans="1:11" ht="18">
      <c r="A81" s="60" t="s">
        <v>53</v>
      </c>
      <c r="B81" s="60"/>
      <c r="C81" s="60"/>
      <c r="D81" s="60"/>
      <c r="E81" s="60"/>
      <c r="F81" s="60"/>
      <c r="G81" s="60"/>
      <c r="H81" s="60"/>
      <c r="I81" s="60"/>
      <c r="J81" s="60"/>
      <c r="K81" s="60"/>
    </row>
    <row r="84" spans="1:11" ht="13.5">
      <c r="A84" s="4" t="s">
        <v>1</v>
      </c>
      <c r="B84" s="4" t="s">
        <v>38</v>
      </c>
      <c r="C84" s="4" t="s">
        <v>39</v>
      </c>
      <c r="D84" s="4" t="s">
        <v>40</v>
      </c>
      <c r="E84" s="4" t="s">
        <v>41</v>
      </c>
      <c r="F84" s="22" t="s">
        <v>45</v>
      </c>
      <c r="G84" s="4" t="s">
        <v>44</v>
      </c>
      <c r="H84" s="63" t="s">
        <v>46</v>
      </c>
      <c r="I84" s="4" t="s">
        <v>47</v>
      </c>
      <c r="J84" s="23" t="s">
        <v>48</v>
      </c>
      <c r="K84" s="4" t="s">
        <v>49</v>
      </c>
    </row>
    <row r="85" spans="1:11" ht="13.5">
      <c r="A85" s="4" t="s">
        <v>12</v>
      </c>
      <c r="B85" s="4" t="s">
        <v>13</v>
      </c>
      <c r="C85" s="4" t="s">
        <v>14</v>
      </c>
      <c r="D85" s="4" t="s">
        <v>13</v>
      </c>
      <c r="E85" s="4" t="s">
        <v>14</v>
      </c>
      <c r="F85" s="4" t="s">
        <v>13</v>
      </c>
      <c r="G85" s="4" t="s">
        <v>14</v>
      </c>
      <c r="H85" s="63" t="s">
        <v>13</v>
      </c>
      <c r="I85" s="4" t="s">
        <v>14</v>
      </c>
      <c r="J85" s="4" t="s">
        <v>13</v>
      </c>
      <c r="K85" s="4" t="s">
        <v>14</v>
      </c>
    </row>
    <row r="86" spans="1:3" ht="13.5">
      <c r="A86" s="6"/>
      <c r="B86" s="6"/>
      <c r="C86" s="6"/>
    </row>
    <row r="87" spans="1:11" ht="13.5">
      <c r="A87" s="6">
        <v>1</v>
      </c>
      <c r="B87" s="8">
        <v>1424</v>
      </c>
      <c r="C87" s="25">
        <f aca="true" t="shared" si="24" ref="C87:C103">(B87/$B$103)*100</f>
        <v>7.178504814236024</v>
      </c>
      <c r="D87" s="8">
        <v>1481</v>
      </c>
      <c r="E87" s="25">
        <f aca="true" t="shared" si="25" ref="E87:E103">(D87/$D$103)*100</f>
        <v>7.2662152879992155</v>
      </c>
      <c r="F87" s="8">
        <v>1524</v>
      </c>
      <c r="G87" s="25">
        <f>(F87/$F$103)*100</f>
        <v>7.252653119497454</v>
      </c>
      <c r="H87" s="26">
        <v>1473</v>
      </c>
      <c r="I87" s="27">
        <f aca="true" t="shared" si="26" ref="I87:I103">(H87/$H$103)*100</f>
        <v>6.919391206313416</v>
      </c>
      <c r="J87" s="26">
        <v>1403</v>
      </c>
      <c r="K87" s="27">
        <f>(J87/$J$103)*100</f>
        <v>6.67015308548065</v>
      </c>
    </row>
    <row r="88" spans="1:11" ht="13.5">
      <c r="A88" s="6">
        <v>2</v>
      </c>
      <c r="B88" s="8">
        <v>1450</v>
      </c>
      <c r="C88" s="25">
        <f t="shared" si="24"/>
        <v>7.309573020113929</v>
      </c>
      <c r="D88" s="8">
        <v>1377</v>
      </c>
      <c r="E88" s="25">
        <f t="shared" si="25"/>
        <v>6.7559611421842805</v>
      </c>
      <c r="F88" s="8">
        <v>1446</v>
      </c>
      <c r="G88" s="25">
        <f aca="true" t="shared" si="27" ref="G88:G103">(F88/$F$103)*100</f>
        <v>6.881454337790892</v>
      </c>
      <c r="H88" s="26">
        <v>1489</v>
      </c>
      <c r="I88" s="27">
        <f t="shared" si="26"/>
        <v>6.994550920706501</v>
      </c>
      <c r="J88" s="26">
        <v>1377</v>
      </c>
      <c r="K88" s="27">
        <f aca="true" t="shared" si="28" ref="K88:K95">(J88/$J$103)*100</f>
        <v>6.546543691166683</v>
      </c>
    </row>
    <row r="89" spans="1:11" ht="13.5">
      <c r="A89" s="6">
        <v>3</v>
      </c>
      <c r="B89" s="8">
        <v>1428</v>
      </c>
      <c r="C89" s="25">
        <f t="shared" si="24"/>
        <v>7.198669153601855</v>
      </c>
      <c r="D89" s="8">
        <v>1453</v>
      </c>
      <c r="E89" s="25">
        <f t="shared" si="25"/>
        <v>7.128839171818272</v>
      </c>
      <c r="F89" s="8">
        <v>1414</v>
      </c>
      <c r="G89" s="25">
        <f t="shared" si="27"/>
        <v>6.729167658116404</v>
      </c>
      <c r="H89" s="26">
        <v>1514</v>
      </c>
      <c r="I89" s="27">
        <f t="shared" si="26"/>
        <v>7.111987974445697</v>
      </c>
      <c r="J89" s="26">
        <v>1522</v>
      </c>
      <c r="K89" s="27">
        <f t="shared" si="28"/>
        <v>7.235903774840733</v>
      </c>
    </row>
    <row r="90" spans="1:11" ht="13.5">
      <c r="A90" s="6">
        <v>4</v>
      </c>
      <c r="B90" s="8">
        <v>1446</v>
      </c>
      <c r="C90" s="25">
        <f t="shared" si="24"/>
        <v>7.289408680748097</v>
      </c>
      <c r="D90" s="8">
        <v>1410</v>
      </c>
      <c r="E90" s="25">
        <f t="shared" si="25"/>
        <v>6.91786870768325</v>
      </c>
      <c r="F90" s="8">
        <v>1496</v>
      </c>
      <c r="G90" s="25">
        <f t="shared" si="27"/>
        <v>7.119402274782277</v>
      </c>
      <c r="H90" s="26">
        <v>1408</v>
      </c>
      <c r="I90" s="27">
        <f t="shared" si="26"/>
        <v>6.614054866591506</v>
      </c>
      <c r="J90" s="26">
        <v>1453</v>
      </c>
      <c r="K90" s="27">
        <f t="shared" si="28"/>
        <v>6.907863459161358</v>
      </c>
    </row>
    <row r="91" spans="1:11" ht="13.5">
      <c r="A91" s="6">
        <v>5</v>
      </c>
      <c r="B91" s="8">
        <v>1382</v>
      </c>
      <c r="C91" s="25">
        <f t="shared" si="24"/>
        <v>6.966779250894793</v>
      </c>
      <c r="D91" s="8">
        <v>1468</v>
      </c>
      <c r="E91" s="25">
        <f t="shared" si="25"/>
        <v>7.202433519772349</v>
      </c>
      <c r="F91" s="8">
        <v>1395</v>
      </c>
      <c r="G91" s="25">
        <f t="shared" si="27"/>
        <v>6.638747442059676</v>
      </c>
      <c r="H91" s="26">
        <v>1503</v>
      </c>
      <c r="I91" s="27">
        <f t="shared" si="26"/>
        <v>7.060315670800452</v>
      </c>
      <c r="J91" s="26">
        <v>1427</v>
      </c>
      <c r="K91" s="27">
        <f t="shared" si="28"/>
        <v>6.78425406484739</v>
      </c>
    </row>
    <row r="92" spans="1:11" ht="13.5">
      <c r="A92" s="6">
        <v>6</v>
      </c>
      <c r="B92" s="8">
        <v>1421</v>
      </c>
      <c r="C92" s="25">
        <f t="shared" si="24"/>
        <v>7.16338155971165</v>
      </c>
      <c r="D92" s="8">
        <v>1396</v>
      </c>
      <c r="E92" s="25">
        <f t="shared" si="25"/>
        <v>6.849180649592777</v>
      </c>
      <c r="F92" s="8">
        <v>1549</v>
      </c>
      <c r="G92" s="25">
        <f t="shared" si="27"/>
        <v>7.371627087993147</v>
      </c>
      <c r="H92" s="26">
        <v>1452</v>
      </c>
      <c r="I92" s="27">
        <f t="shared" si="26"/>
        <v>6.820744081172492</v>
      </c>
      <c r="J92" s="26">
        <v>1457</v>
      </c>
      <c r="K92" s="27">
        <f t="shared" si="28"/>
        <v>6.9268802890558145</v>
      </c>
    </row>
    <row r="93" spans="1:11" ht="13.5">
      <c r="A93" s="6">
        <v>7</v>
      </c>
      <c r="B93" s="8">
        <v>1445</v>
      </c>
      <c r="C93" s="25">
        <f t="shared" si="24"/>
        <v>7.284367595906639</v>
      </c>
      <c r="D93" s="8">
        <v>1438</v>
      </c>
      <c r="E93" s="25">
        <f t="shared" si="25"/>
        <v>7.055244823864195</v>
      </c>
      <c r="F93" s="8">
        <v>1423</v>
      </c>
      <c r="G93" s="25">
        <f t="shared" si="27"/>
        <v>6.771998286774854</v>
      </c>
      <c r="H93" s="26">
        <v>1528</v>
      </c>
      <c r="I93" s="27">
        <f t="shared" si="26"/>
        <v>7.177752724539646</v>
      </c>
      <c r="J93" s="26">
        <v>1487</v>
      </c>
      <c r="K93" s="27">
        <f t="shared" si="28"/>
        <v>7.069506513264239</v>
      </c>
    </row>
    <row r="94" spans="1:11" ht="13.5">
      <c r="A94" s="6">
        <v>8</v>
      </c>
      <c r="B94" s="8">
        <v>1496</v>
      </c>
      <c r="C94" s="25">
        <f t="shared" si="24"/>
        <v>7.54146292282099</v>
      </c>
      <c r="D94" s="8">
        <v>1487</v>
      </c>
      <c r="E94" s="25">
        <f t="shared" si="25"/>
        <v>7.295653027180846</v>
      </c>
      <c r="F94" s="8">
        <v>1466</v>
      </c>
      <c r="G94" s="25">
        <f t="shared" si="27"/>
        <v>6.976633512587446</v>
      </c>
      <c r="H94" s="26">
        <v>1511</v>
      </c>
      <c r="I94" s="27">
        <f t="shared" si="26"/>
        <v>7.097895527996993</v>
      </c>
      <c r="J94" s="26">
        <v>1512</v>
      </c>
      <c r="K94" s="27">
        <f t="shared" si="28"/>
        <v>7.1883617001045925</v>
      </c>
    </row>
    <row r="95" spans="1:11" ht="13.5">
      <c r="A95" s="10" t="s">
        <v>42</v>
      </c>
      <c r="B95" s="8">
        <v>1561</v>
      </c>
      <c r="C95" s="25">
        <f t="shared" si="24"/>
        <v>7.869133437515753</v>
      </c>
      <c r="D95" s="8">
        <v>1867</v>
      </c>
      <c r="E95" s="25">
        <f t="shared" si="25"/>
        <v>9.1600431753508</v>
      </c>
      <c r="F95" s="8">
        <v>2047</v>
      </c>
      <c r="G95" s="25">
        <f t="shared" si="27"/>
        <v>9.741588540427355</v>
      </c>
      <c r="H95" s="26">
        <v>2269</v>
      </c>
      <c r="I95" s="27">
        <f t="shared" si="26"/>
        <v>10.65858699736941</v>
      </c>
      <c r="J95" s="26">
        <v>2434</v>
      </c>
      <c r="K95" s="27">
        <f t="shared" si="28"/>
        <v>11.571740990776838</v>
      </c>
    </row>
    <row r="96" spans="1:11" ht="13.5">
      <c r="A96" s="11" t="s">
        <v>43</v>
      </c>
      <c r="B96" s="12">
        <f>SUM(B87:B95)</f>
        <v>13053</v>
      </c>
      <c r="C96" s="28">
        <f t="shared" si="24"/>
        <v>65.80128043554973</v>
      </c>
      <c r="D96" s="12">
        <f>SUM(D87:D95)</f>
        <v>13377</v>
      </c>
      <c r="E96" s="28">
        <f t="shared" si="25"/>
        <v>65.63143950544598</v>
      </c>
      <c r="F96" s="12">
        <f>SUM(F87:F95)</f>
        <v>13760</v>
      </c>
      <c r="G96" s="28">
        <f t="shared" si="27"/>
        <v>65.48327226002951</v>
      </c>
      <c r="H96" s="29">
        <f>SUM(H87:H95)</f>
        <v>14147</v>
      </c>
      <c r="I96" s="30">
        <f t="shared" si="26"/>
        <v>66.45527996993611</v>
      </c>
      <c r="J96" s="29">
        <f>SUM(J87:J95)</f>
        <v>14072</v>
      </c>
      <c r="K96" s="30">
        <f>(J96/$J$103)*100</f>
        <v>66.9012075686983</v>
      </c>
    </row>
    <row r="97" spans="1:11" ht="13.5">
      <c r="A97" s="6">
        <v>9</v>
      </c>
      <c r="B97" s="8">
        <v>1589</v>
      </c>
      <c r="C97" s="25">
        <f t="shared" si="24"/>
        <v>8.010283813076574</v>
      </c>
      <c r="D97" s="8">
        <v>1683</v>
      </c>
      <c r="E97" s="25">
        <f t="shared" si="25"/>
        <v>8.257285840447453</v>
      </c>
      <c r="F97" s="8">
        <v>1710</v>
      </c>
      <c r="G97" s="25">
        <f t="shared" si="27"/>
        <v>8.13781944510541</v>
      </c>
      <c r="H97" s="26">
        <v>1532</v>
      </c>
      <c r="I97" s="27">
        <f t="shared" si="26"/>
        <v>7.196542653137918</v>
      </c>
      <c r="J97" s="26">
        <v>1488</v>
      </c>
      <c r="K97" s="31">
        <f aca="true" t="shared" si="29" ref="K97:K103">(J97/$J$103)*100</f>
        <v>7.074260720737853</v>
      </c>
    </row>
    <row r="98" spans="1:11" ht="13.5">
      <c r="A98" s="6">
        <v>10</v>
      </c>
      <c r="B98" s="8">
        <v>1726</v>
      </c>
      <c r="C98" s="25">
        <f t="shared" si="24"/>
        <v>8.700912436356303</v>
      </c>
      <c r="D98" s="8">
        <v>1678</v>
      </c>
      <c r="E98" s="25">
        <f t="shared" si="25"/>
        <v>8.232754391129427</v>
      </c>
      <c r="F98" s="8">
        <v>1792</v>
      </c>
      <c r="G98" s="25">
        <f t="shared" si="27"/>
        <v>8.528054061771284</v>
      </c>
      <c r="H98" s="26">
        <v>1729</v>
      </c>
      <c r="I98" s="27">
        <f t="shared" si="26"/>
        <v>8.12194663660278</v>
      </c>
      <c r="J98" s="26">
        <v>1616</v>
      </c>
      <c r="K98" s="32">
        <f t="shared" si="29"/>
        <v>7.682799277360464</v>
      </c>
    </row>
    <row r="99" spans="1:11" ht="13.5">
      <c r="A99" s="6">
        <v>11</v>
      </c>
      <c r="B99" s="8">
        <v>1681</v>
      </c>
      <c r="C99" s="25">
        <f t="shared" si="24"/>
        <v>8.474063618490698</v>
      </c>
      <c r="D99" s="8">
        <v>1637</v>
      </c>
      <c r="E99" s="25">
        <f t="shared" si="25"/>
        <v>8.031596506721616</v>
      </c>
      <c r="F99" s="8">
        <v>1699</v>
      </c>
      <c r="G99" s="25">
        <f t="shared" si="27"/>
        <v>8.085470898967307</v>
      </c>
      <c r="H99" s="26">
        <v>1657</v>
      </c>
      <c r="I99" s="27">
        <f t="shared" si="26"/>
        <v>7.783727921833897</v>
      </c>
      <c r="J99" s="26">
        <v>1592</v>
      </c>
      <c r="K99" s="32">
        <f t="shared" si="29"/>
        <v>7.568698297993724</v>
      </c>
    </row>
    <row r="100" spans="1:11" ht="13.5">
      <c r="A100" s="6">
        <v>12</v>
      </c>
      <c r="B100" s="8">
        <v>1150</v>
      </c>
      <c r="C100" s="25">
        <f t="shared" si="24"/>
        <v>5.797247567676564</v>
      </c>
      <c r="D100" s="8">
        <v>1188</v>
      </c>
      <c r="E100" s="25">
        <f t="shared" si="25"/>
        <v>5.828672357962908</v>
      </c>
      <c r="F100" s="8">
        <v>1154</v>
      </c>
      <c r="G100" s="25">
        <f t="shared" si="27"/>
        <v>5.491838385761196</v>
      </c>
      <c r="H100" s="26">
        <v>1245</v>
      </c>
      <c r="I100" s="27">
        <f t="shared" si="26"/>
        <v>5.8483652762119505</v>
      </c>
      <c r="J100" s="26">
        <v>1241</v>
      </c>
      <c r="K100" s="32">
        <f t="shared" si="29"/>
        <v>5.899971474755159</v>
      </c>
    </row>
    <row r="101" spans="1:11" ht="13.5">
      <c r="A101" s="10" t="s">
        <v>15</v>
      </c>
      <c r="B101" s="8">
        <v>638</v>
      </c>
      <c r="C101" s="25">
        <f t="shared" si="24"/>
        <v>3.216212128850129</v>
      </c>
      <c r="D101" s="8">
        <v>819</v>
      </c>
      <c r="E101" s="25">
        <f t="shared" si="25"/>
        <v>4.018251398292612</v>
      </c>
      <c r="F101" s="8">
        <v>898</v>
      </c>
      <c r="G101" s="25">
        <f t="shared" si="27"/>
        <v>4.273544948365298</v>
      </c>
      <c r="H101" s="26">
        <v>978</v>
      </c>
      <c r="I101" s="27">
        <f t="shared" si="26"/>
        <v>4.594137542277339</v>
      </c>
      <c r="J101" s="26">
        <v>1025</v>
      </c>
      <c r="K101" s="33">
        <f t="shared" si="29"/>
        <v>4.873062660454503</v>
      </c>
    </row>
    <row r="102" spans="1:11" ht="13.5">
      <c r="A102" s="14" t="s">
        <v>16</v>
      </c>
      <c r="B102" s="12">
        <f>SUM(B97:B101)</f>
        <v>6784</v>
      </c>
      <c r="C102" s="28">
        <f t="shared" si="24"/>
        <v>34.19871956445027</v>
      </c>
      <c r="D102" s="12">
        <f>SUM(D97:D101)</f>
        <v>7005</v>
      </c>
      <c r="E102" s="28">
        <f t="shared" si="25"/>
        <v>34.36856049455402</v>
      </c>
      <c r="F102" s="12">
        <f>SUM(F97:F101)</f>
        <v>7253</v>
      </c>
      <c r="G102" s="28">
        <f t="shared" si="27"/>
        <v>34.51672773997049</v>
      </c>
      <c r="H102" s="29">
        <f>SUM(H97:H101)</f>
        <v>7141</v>
      </c>
      <c r="I102" s="30">
        <f t="shared" si="26"/>
        <v>33.544720030063885</v>
      </c>
      <c r="J102" s="29">
        <f>SUM(J97:J101)</f>
        <v>6962</v>
      </c>
      <c r="K102" s="30">
        <f t="shared" si="29"/>
        <v>33.0987924313017</v>
      </c>
    </row>
    <row r="103" spans="1:11" ht="13.5">
      <c r="A103" s="10" t="s">
        <v>17</v>
      </c>
      <c r="B103" s="8">
        <f>SUM(B96+B102)</f>
        <v>19837</v>
      </c>
      <c r="C103" s="25">
        <f t="shared" si="24"/>
        <v>100</v>
      </c>
      <c r="D103" s="8">
        <f>SUM(D96+D102)</f>
        <v>20382</v>
      </c>
      <c r="E103" s="25">
        <f t="shared" si="25"/>
        <v>100</v>
      </c>
      <c r="F103" s="8">
        <f>SUM(F96+F102)</f>
        <v>21013</v>
      </c>
      <c r="G103" s="25">
        <f t="shared" si="27"/>
        <v>100</v>
      </c>
      <c r="H103" s="26">
        <f>(H96+H102)</f>
        <v>21288</v>
      </c>
      <c r="I103" s="27">
        <f t="shared" si="26"/>
        <v>100</v>
      </c>
      <c r="J103" s="26">
        <f>(J96+J102)</f>
        <v>21034</v>
      </c>
      <c r="K103" s="32">
        <f t="shared" si="29"/>
        <v>100</v>
      </c>
    </row>
    <row r="104" spans="1:2" ht="13.5">
      <c r="A104" s="6"/>
      <c r="B104" s="6"/>
    </row>
    <row r="106" spans="1:11" ht="18">
      <c r="A106" s="57" t="s">
        <v>61</v>
      </c>
      <c r="B106" s="58"/>
      <c r="C106" s="58"/>
      <c r="D106" s="58"/>
      <c r="E106" s="58"/>
      <c r="F106" s="58"/>
      <c r="G106" s="58"/>
      <c r="H106" s="58"/>
      <c r="I106" s="58"/>
      <c r="J106" s="59"/>
      <c r="K106" s="59"/>
    </row>
    <row r="107" spans="1:11" ht="18">
      <c r="A107" s="60" t="s">
        <v>50</v>
      </c>
      <c r="B107" s="61"/>
      <c r="C107" s="61"/>
      <c r="D107" s="61"/>
      <c r="E107" s="61"/>
      <c r="F107" s="61"/>
      <c r="G107" s="61"/>
      <c r="H107" s="61"/>
      <c r="I107" s="61"/>
      <c r="J107" s="61"/>
      <c r="K107" s="61"/>
    </row>
    <row r="108" spans="1:11" ht="18">
      <c r="A108" s="60" t="s">
        <v>60</v>
      </c>
      <c r="B108" s="60"/>
      <c r="C108" s="60"/>
      <c r="D108" s="60"/>
      <c r="E108" s="60"/>
      <c r="F108" s="60"/>
      <c r="G108" s="60"/>
      <c r="H108" s="60"/>
      <c r="I108" s="60"/>
      <c r="J108" s="60"/>
      <c r="K108" s="60"/>
    </row>
    <row r="111" spans="1:11" ht="13.5">
      <c r="A111" s="4" t="s">
        <v>1</v>
      </c>
      <c r="B111" s="23" t="s">
        <v>51</v>
      </c>
      <c r="C111" s="23" t="s">
        <v>52</v>
      </c>
      <c r="D111" s="23" t="s">
        <v>54</v>
      </c>
      <c r="E111" s="23" t="s">
        <v>55</v>
      </c>
      <c r="F111" s="23" t="s">
        <v>56</v>
      </c>
      <c r="G111" s="23" t="s">
        <v>57</v>
      </c>
      <c r="H111" s="63" t="s">
        <v>58</v>
      </c>
      <c r="I111" s="23" t="s">
        <v>59</v>
      </c>
      <c r="J111" s="23" t="s">
        <v>63</v>
      </c>
      <c r="K111" s="23" t="s">
        <v>62</v>
      </c>
    </row>
    <row r="112" spans="1:11" ht="13.5">
      <c r="A112" s="4" t="s">
        <v>12</v>
      </c>
      <c r="B112" s="4" t="s">
        <v>13</v>
      </c>
      <c r="C112" s="4" t="s">
        <v>14</v>
      </c>
      <c r="D112" s="4" t="s">
        <v>13</v>
      </c>
      <c r="E112" s="4" t="s">
        <v>14</v>
      </c>
      <c r="F112" s="4" t="s">
        <v>13</v>
      </c>
      <c r="G112" s="4" t="s">
        <v>14</v>
      </c>
      <c r="H112" s="63" t="s">
        <v>13</v>
      </c>
      <c r="I112" s="4" t="s">
        <v>14</v>
      </c>
      <c r="J112" s="4" t="s">
        <v>13</v>
      </c>
      <c r="K112" s="4" t="s">
        <v>14</v>
      </c>
    </row>
    <row r="113" spans="1:9" ht="13.5">
      <c r="A113" s="6"/>
      <c r="B113" s="6"/>
      <c r="C113" s="6"/>
      <c r="D113" s="6"/>
      <c r="E113" s="6"/>
      <c r="F113" s="6"/>
      <c r="G113" s="6"/>
      <c r="H113" s="8"/>
      <c r="I113" s="6"/>
    </row>
    <row r="114" spans="1:12" ht="13.5">
      <c r="A114" s="6">
        <v>1</v>
      </c>
      <c r="B114" s="8">
        <v>1423</v>
      </c>
      <c r="C114" s="25">
        <f aca="true" t="shared" si="30" ref="C114:C130">(B114/$B$130)*100</f>
        <v>6.860145591283806</v>
      </c>
      <c r="D114" s="8">
        <v>1428</v>
      </c>
      <c r="E114" s="25">
        <f aca="true" t="shared" si="31" ref="E114:E130">(D114/$D$130)*100</f>
        <v>7.026521674949565</v>
      </c>
      <c r="F114" s="8">
        <v>1375</v>
      </c>
      <c r="G114" s="25">
        <f aca="true" t="shared" si="32" ref="G114:G130">(F114/$F$130)*100</f>
        <v>6.821451604901522</v>
      </c>
      <c r="H114" s="8">
        <v>1356</v>
      </c>
      <c r="I114" s="25">
        <f>(H114/$H$130)*100</f>
        <v>6.8745247148288975</v>
      </c>
      <c r="J114" s="34">
        <v>1357</v>
      </c>
      <c r="K114" s="25">
        <f>(J114/$J$130)*100</f>
        <v>7.010021696456245</v>
      </c>
      <c r="L114" s="35"/>
    </row>
    <row r="115" spans="1:11" ht="13.5">
      <c r="A115" s="6">
        <v>2</v>
      </c>
      <c r="B115" s="8">
        <v>1415</v>
      </c>
      <c r="C115" s="25">
        <f t="shared" si="30"/>
        <v>6.821578363785373</v>
      </c>
      <c r="D115" s="8">
        <v>1368</v>
      </c>
      <c r="E115" s="25">
        <f t="shared" si="31"/>
        <v>6.731289671800424</v>
      </c>
      <c r="F115" s="8">
        <v>1352</v>
      </c>
      <c r="G115" s="25">
        <f t="shared" si="32"/>
        <v>6.707347323510443</v>
      </c>
      <c r="H115" s="8">
        <v>1317</v>
      </c>
      <c r="I115" s="25">
        <f>(H115/$H$130)*100</f>
        <v>6.67680608365019</v>
      </c>
      <c r="J115" s="34">
        <v>1317</v>
      </c>
      <c r="K115" s="25">
        <f aca="true" t="shared" si="33" ref="K115:K128">(J115/$J$130)*100</f>
        <v>6.803388779832627</v>
      </c>
    </row>
    <row r="116" spans="1:11" ht="13.5">
      <c r="A116" s="6">
        <v>3</v>
      </c>
      <c r="B116" s="8">
        <v>1402</v>
      </c>
      <c r="C116" s="25">
        <f t="shared" si="30"/>
        <v>6.758906619100419</v>
      </c>
      <c r="D116" s="8">
        <v>1338</v>
      </c>
      <c r="E116" s="25">
        <f t="shared" si="31"/>
        <v>6.583673670225852</v>
      </c>
      <c r="F116" s="8">
        <v>1350</v>
      </c>
      <c r="G116" s="25">
        <f t="shared" si="32"/>
        <v>6.697425212085132</v>
      </c>
      <c r="H116" s="8">
        <v>1376</v>
      </c>
      <c r="I116" s="25">
        <f aca="true" t="shared" si="34" ref="I116:I122">(H116/$H$130)*100</f>
        <v>6.975918884664131</v>
      </c>
      <c r="J116" s="34">
        <v>1350</v>
      </c>
      <c r="K116" s="25">
        <f t="shared" si="33"/>
        <v>6.973860936047112</v>
      </c>
    </row>
    <row r="117" spans="1:11" ht="13.5">
      <c r="A117" s="6">
        <v>4</v>
      </c>
      <c r="B117" s="8">
        <v>1476</v>
      </c>
      <c r="C117" s="25">
        <f t="shared" si="30"/>
        <v>7.115653473460927</v>
      </c>
      <c r="D117" s="8">
        <v>1369</v>
      </c>
      <c r="E117" s="25">
        <f t="shared" si="31"/>
        <v>6.736210205186242</v>
      </c>
      <c r="F117" s="8">
        <v>1389</v>
      </c>
      <c r="G117" s="25">
        <f t="shared" si="32"/>
        <v>6.8909063848787016</v>
      </c>
      <c r="H117" s="8">
        <v>1349</v>
      </c>
      <c r="I117" s="25">
        <f t="shared" si="34"/>
        <v>6.839036755386566</v>
      </c>
      <c r="J117" s="34">
        <v>1385</v>
      </c>
      <c r="K117" s="25">
        <f t="shared" si="33"/>
        <v>7.154664738092778</v>
      </c>
    </row>
    <row r="118" spans="1:11" ht="13.5">
      <c r="A118" s="6">
        <v>5</v>
      </c>
      <c r="B118" s="8">
        <v>1446</v>
      </c>
      <c r="C118" s="25">
        <f t="shared" si="30"/>
        <v>6.971026370341803</v>
      </c>
      <c r="D118" s="8">
        <v>1417</v>
      </c>
      <c r="E118" s="25">
        <f t="shared" si="31"/>
        <v>6.972395807705556</v>
      </c>
      <c r="F118" s="8">
        <v>1320</v>
      </c>
      <c r="G118" s="25">
        <f t="shared" si="32"/>
        <v>6.548593540705462</v>
      </c>
      <c r="H118" s="8">
        <v>1383</v>
      </c>
      <c r="I118" s="25">
        <f t="shared" si="34"/>
        <v>7.011406844106465</v>
      </c>
      <c r="J118" s="34">
        <v>1334</v>
      </c>
      <c r="K118" s="25">
        <f t="shared" si="33"/>
        <v>6.891207769397665</v>
      </c>
    </row>
    <row r="119" spans="1:11" ht="13.5">
      <c r="A119" s="6">
        <v>6</v>
      </c>
      <c r="B119" s="8">
        <v>1360</v>
      </c>
      <c r="C119" s="25">
        <f t="shared" si="30"/>
        <v>6.556428674733645</v>
      </c>
      <c r="D119" s="8">
        <v>1430</v>
      </c>
      <c r="E119" s="25">
        <f t="shared" si="31"/>
        <v>7.036362741721202</v>
      </c>
      <c r="F119" s="8">
        <v>1447</v>
      </c>
      <c r="G119" s="25">
        <f t="shared" si="32"/>
        <v>7.17864761621273</v>
      </c>
      <c r="H119" s="8">
        <v>1332</v>
      </c>
      <c r="I119" s="25">
        <f t="shared" si="34"/>
        <v>6.752851711026615</v>
      </c>
      <c r="J119" s="34">
        <v>1412</v>
      </c>
      <c r="K119" s="25">
        <f t="shared" si="33"/>
        <v>7.29414195681372</v>
      </c>
    </row>
    <row r="120" spans="1:11" ht="13.5">
      <c r="A120" s="6">
        <v>7</v>
      </c>
      <c r="B120" s="8">
        <v>1482</v>
      </c>
      <c r="C120" s="25">
        <f t="shared" si="30"/>
        <v>7.144578894084752</v>
      </c>
      <c r="D120" s="8">
        <v>1387</v>
      </c>
      <c r="E120" s="25">
        <f t="shared" si="31"/>
        <v>6.824779806130985</v>
      </c>
      <c r="F120" s="8">
        <v>1376</v>
      </c>
      <c r="G120" s="25">
        <f t="shared" si="32"/>
        <v>6.826412660614178</v>
      </c>
      <c r="H120" s="8">
        <v>1424</v>
      </c>
      <c r="I120" s="25">
        <f t="shared" si="34"/>
        <v>7.2192648922686935</v>
      </c>
      <c r="J120" s="34">
        <v>1286</v>
      </c>
      <c r="K120" s="25">
        <f t="shared" si="33"/>
        <v>6.643248269449323</v>
      </c>
    </row>
    <row r="121" spans="1:11" ht="13.5">
      <c r="A121" s="6">
        <v>8</v>
      </c>
      <c r="B121" s="8">
        <v>1475</v>
      </c>
      <c r="C121" s="25">
        <f t="shared" si="30"/>
        <v>7.110832570023623</v>
      </c>
      <c r="D121" s="8">
        <v>1427</v>
      </c>
      <c r="E121" s="25">
        <f t="shared" si="31"/>
        <v>7.021601141563745</v>
      </c>
      <c r="F121" s="8">
        <v>1393</v>
      </c>
      <c r="G121" s="25">
        <f t="shared" si="32"/>
        <v>6.910750607729326</v>
      </c>
      <c r="H121" s="8">
        <v>1314</v>
      </c>
      <c r="I121" s="25">
        <f t="shared" si="34"/>
        <v>6.661596958174905</v>
      </c>
      <c r="J121" s="34">
        <v>1390</v>
      </c>
      <c r="K121" s="25">
        <f t="shared" si="33"/>
        <v>7.18049385267073</v>
      </c>
    </row>
    <row r="122" spans="1:12" ht="13.5">
      <c r="A122" s="10" t="s">
        <v>42</v>
      </c>
      <c r="B122" s="8">
        <v>2489</v>
      </c>
      <c r="C122" s="25">
        <f t="shared" si="30"/>
        <v>11.99922865545003</v>
      </c>
      <c r="D122" s="8">
        <v>2571</v>
      </c>
      <c r="E122" s="25">
        <f t="shared" si="31"/>
        <v>12.650691334940708</v>
      </c>
      <c r="F122" s="8">
        <v>2624</v>
      </c>
      <c r="G122" s="25">
        <f t="shared" si="32"/>
        <v>13.017810190008433</v>
      </c>
      <c r="H122" s="8">
        <v>2581</v>
      </c>
      <c r="I122" s="25">
        <f t="shared" si="34"/>
        <v>13.08491761723701</v>
      </c>
      <c r="J122" s="34">
        <v>2542</v>
      </c>
      <c r="K122" s="25">
        <f t="shared" si="33"/>
        <v>13.131521851430932</v>
      </c>
      <c r="L122" s="36"/>
    </row>
    <row r="123" spans="1:11" ht="13.5">
      <c r="A123" s="11" t="s">
        <v>43</v>
      </c>
      <c r="B123" s="12">
        <f>SUM(B114:B122)</f>
        <v>13968</v>
      </c>
      <c r="C123" s="28">
        <f t="shared" si="30"/>
        <v>67.33837921226437</v>
      </c>
      <c r="D123" s="12">
        <f>SUM(D114:D122)</f>
        <v>13735</v>
      </c>
      <c r="E123" s="28">
        <f t="shared" si="31"/>
        <v>67.58352605422428</v>
      </c>
      <c r="F123" s="12">
        <f>SUM(F114:F122)</f>
        <v>13626</v>
      </c>
      <c r="G123" s="28">
        <f t="shared" si="32"/>
        <v>67.59934514064592</v>
      </c>
      <c r="H123" s="12">
        <f>SUM(H114:H122)</f>
        <v>13432</v>
      </c>
      <c r="I123" s="28">
        <f aca="true" t="shared" si="35" ref="I123:I129">(H123/$H$130)*100</f>
        <v>68.09632446134347</v>
      </c>
      <c r="J123" s="37">
        <f>SUM(J114:J122)</f>
        <v>13373</v>
      </c>
      <c r="K123" s="28">
        <f>(J123/$J$130)*100</f>
        <v>69.08254985019113</v>
      </c>
    </row>
    <row r="124" spans="1:11" ht="13.5">
      <c r="A124" s="6">
        <v>9</v>
      </c>
      <c r="B124" s="8">
        <v>1516</v>
      </c>
      <c r="C124" s="25">
        <f t="shared" si="30"/>
        <v>7.308489610953092</v>
      </c>
      <c r="D124" s="8">
        <v>1428</v>
      </c>
      <c r="E124" s="25">
        <f t="shared" si="31"/>
        <v>7.026521674949565</v>
      </c>
      <c r="F124" s="8">
        <v>1422</v>
      </c>
      <c r="G124" s="25">
        <f t="shared" si="32"/>
        <v>7.054621223396339</v>
      </c>
      <c r="H124" s="8">
        <v>1273</v>
      </c>
      <c r="I124" s="25">
        <f t="shared" si="35"/>
        <v>6.4537389100126745</v>
      </c>
      <c r="J124" s="38">
        <v>1259</v>
      </c>
      <c r="K124" s="25">
        <f t="shared" si="33"/>
        <v>6.503771050728381</v>
      </c>
    </row>
    <row r="125" spans="1:11" ht="13.5">
      <c r="A125" s="6">
        <v>10</v>
      </c>
      <c r="B125" s="8">
        <v>1446</v>
      </c>
      <c r="C125" s="25">
        <f t="shared" si="30"/>
        <v>6.971026370341803</v>
      </c>
      <c r="D125" s="8">
        <v>1507</v>
      </c>
      <c r="E125" s="25">
        <f t="shared" si="31"/>
        <v>7.415243812429267</v>
      </c>
      <c r="F125" s="8">
        <v>1538</v>
      </c>
      <c r="G125" s="25">
        <f t="shared" si="32"/>
        <v>7.630103686064395</v>
      </c>
      <c r="H125" s="8">
        <v>1375</v>
      </c>
      <c r="I125" s="25">
        <f t="shared" si="35"/>
        <v>6.970849176172369</v>
      </c>
      <c r="J125" s="39">
        <v>1300</v>
      </c>
      <c r="K125" s="25">
        <f t="shared" si="33"/>
        <v>6.7155697902675895</v>
      </c>
    </row>
    <row r="126" spans="1:11" ht="13.5">
      <c r="A126" s="6">
        <v>11</v>
      </c>
      <c r="B126" s="8">
        <v>1551</v>
      </c>
      <c r="C126" s="25">
        <f t="shared" si="30"/>
        <v>7.477221231258738</v>
      </c>
      <c r="D126" s="8">
        <v>1370</v>
      </c>
      <c r="E126" s="25">
        <f t="shared" si="31"/>
        <v>6.741130738572061</v>
      </c>
      <c r="F126" s="8">
        <v>1453</v>
      </c>
      <c r="G126" s="25">
        <f t="shared" si="32"/>
        <v>7.208413950488664</v>
      </c>
      <c r="H126" s="8">
        <v>1397</v>
      </c>
      <c r="I126" s="25">
        <f t="shared" si="35"/>
        <v>7.082382762991128</v>
      </c>
      <c r="J126" s="39">
        <v>1246</v>
      </c>
      <c r="K126" s="25">
        <f t="shared" si="33"/>
        <v>6.436615352825704</v>
      </c>
    </row>
    <row r="127" spans="1:11" ht="13.5">
      <c r="A127" s="6">
        <v>12</v>
      </c>
      <c r="B127" s="8">
        <v>1233</v>
      </c>
      <c r="C127" s="25">
        <f t="shared" si="30"/>
        <v>5.944173938196018</v>
      </c>
      <c r="D127" s="8">
        <v>1212</v>
      </c>
      <c r="E127" s="25">
        <f t="shared" si="31"/>
        <v>5.963686463612656</v>
      </c>
      <c r="F127" s="8">
        <v>1036</v>
      </c>
      <c r="G127" s="25">
        <f t="shared" si="32"/>
        <v>5.139653718311257</v>
      </c>
      <c r="H127" s="8">
        <v>1134</v>
      </c>
      <c r="I127" s="25">
        <f t="shared" si="35"/>
        <v>5.749049429657795</v>
      </c>
      <c r="J127" s="39">
        <v>1076</v>
      </c>
      <c r="K127" s="25">
        <f t="shared" si="33"/>
        <v>5.558425457175328</v>
      </c>
    </row>
    <row r="128" spans="1:11" ht="13.5">
      <c r="A128" s="10" t="s">
        <v>15</v>
      </c>
      <c r="B128" s="8">
        <v>1029</v>
      </c>
      <c r="C128" s="25">
        <f t="shared" si="30"/>
        <v>4.960709636985971</v>
      </c>
      <c r="D128" s="8">
        <v>1071</v>
      </c>
      <c r="E128" s="25">
        <f t="shared" si="31"/>
        <v>5.269891256212174</v>
      </c>
      <c r="F128" s="8">
        <v>1082</v>
      </c>
      <c r="G128" s="25">
        <f t="shared" si="32"/>
        <v>5.367862281093417</v>
      </c>
      <c r="H128" s="8">
        <v>1114</v>
      </c>
      <c r="I128" s="25">
        <f t="shared" si="35"/>
        <v>5.64765525982256</v>
      </c>
      <c r="J128" s="40">
        <v>1104</v>
      </c>
      <c r="K128" s="25">
        <f t="shared" si="33"/>
        <v>5.70306849881186</v>
      </c>
    </row>
    <row r="129" spans="1:11" ht="13.5">
      <c r="A129" s="14" t="s">
        <v>16</v>
      </c>
      <c r="B129" s="12">
        <f>SUM(B124:B128)</f>
        <v>6775</v>
      </c>
      <c r="C129" s="28">
        <f t="shared" si="30"/>
        <v>32.66162078773562</v>
      </c>
      <c r="D129" s="12">
        <f>SUM(D124:D128)</f>
        <v>6588</v>
      </c>
      <c r="E129" s="28">
        <f t="shared" si="31"/>
        <v>32.41647394577572</v>
      </c>
      <c r="F129" s="12">
        <f>SUM(F124:F128)</f>
        <v>6531</v>
      </c>
      <c r="G129" s="28">
        <f t="shared" si="32"/>
        <v>32.40065485935407</v>
      </c>
      <c r="H129" s="12">
        <f>SUM(H124:H128)</f>
        <v>6293</v>
      </c>
      <c r="I129" s="28">
        <f t="shared" si="35"/>
        <v>31.90367553865653</v>
      </c>
      <c r="J129" s="12">
        <f>SUM(J124:J128)</f>
        <v>5985</v>
      </c>
      <c r="K129" s="28">
        <f>(J129/$J$130)*100</f>
        <v>30.917450149808868</v>
      </c>
    </row>
    <row r="130" spans="1:11" ht="13.5">
      <c r="A130" s="10" t="s">
        <v>17</v>
      </c>
      <c r="B130" s="8">
        <f>SUM(B123+B129)</f>
        <v>20743</v>
      </c>
      <c r="C130" s="25">
        <f t="shared" si="30"/>
        <v>100</v>
      </c>
      <c r="D130" s="8">
        <f>SUM(D123+D129)</f>
        <v>20323</v>
      </c>
      <c r="E130" s="25">
        <f t="shared" si="31"/>
        <v>100</v>
      </c>
      <c r="F130" s="8">
        <f>SUM(F123+F129)</f>
        <v>20157</v>
      </c>
      <c r="G130" s="25">
        <f t="shared" si="32"/>
        <v>100</v>
      </c>
      <c r="H130" s="8">
        <f>SUM(H123+H129)</f>
        <v>19725</v>
      </c>
      <c r="I130" s="25">
        <f>I129+I123</f>
        <v>100</v>
      </c>
      <c r="J130" s="8">
        <f>SUM(J123+J129)</f>
        <v>19358</v>
      </c>
      <c r="K130" s="25">
        <f>K129+K123</f>
        <v>100</v>
      </c>
    </row>
    <row r="131" spans="1:2" ht="13.5">
      <c r="A131" s="6"/>
      <c r="B131" s="6"/>
    </row>
    <row r="134" spans="1:11" ht="18">
      <c r="A134" s="57" t="s">
        <v>61</v>
      </c>
      <c r="B134" s="58"/>
      <c r="C134" s="58"/>
      <c r="D134" s="58"/>
      <c r="E134" s="58"/>
      <c r="F134" s="58"/>
      <c r="G134" s="58"/>
      <c r="H134" s="58"/>
      <c r="I134" s="58"/>
      <c r="J134" s="59"/>
      <c r="K134" s="59"/>
    </row>
    <row r="135" spans="1:11" ht="18">
      <c r="A135" s="60" t="s">
        <v>50</v>
      </c>
      <c r="B135" s="61"/>
      <c r="C135" s="61"/>
      <c r="D135" s="61"/>
      <c r="E135" s="61"/>
      <c r="F135" s="61"/>
      <c r="G135" s="61"/>
      <c r="H135" s="61"/>
      <c r="I135" s="61"/>
      <c r="J135" s="61"/>
      <c r="K135" s="61"/>
    </row>
    <row r="136" spans="1:11" ht="18">
      <c r="A136" s="60" t="s">
        <v>60</v>
      </c>
      <c r="B136" s="60"/>
      <c r="C136" s="60"/>
      <c r="D136" s="60"/>
      <c r="E136" s="60"/>
      <c r="F136" s="60"/>
      <c r="G136" s="60"/>
      <c r="H136" s="60"/>
      <c r="I136" s="60"/>
      <c r="J136" s="60"/>
      <c r="K136" s="60"/>
    </row>
    <row r="138" spans="1:11" ht="12.75">
      <c r="A138" s="1"/>
      <c r="B138" s="1"/>
      <c r="C138" s="1"/>
      <c r="D138" s="1"/>
      <c r="E138" s="1"/>
      <c r="F138" s="1"/>
      <c r="G138" s="1"/>
      <c r="H138" s="55"/>
      <c r="I138" s="1"/>
      <c r="J138" s="1"/>
      <c r="K138" s="1"/>
    </row>
    <row r="139" spans="1:11" ht="13.5">
      <c r="A139" s="20" t="s">
        <v>1</v>
      </c>
      <c r="B139" s="41" t="s">
        <v>64</v>
      </c>
      <c r="C139" s="41" t="s">
        <v>65</v>
      </c>
      <c r="D139" s="41" t="s">
        <v>66</v>
      </c>
      <c r="E139" s="41" t="s">
        <v>67</v>
      </c>
      <c r="F139" s="41" t="s">
        <v>68</v>
      </c>
      <c r="G139" s="41" t="s">
        <v>69</v>
      </c>
      <c r="H139" s="53" t="s">
        <v>70</v>
      </c>
      <c r="I139" s="41" t="s">
        <v>71</v>
      </c>
      <c r="J139" s="41" t="s">
        <v>72</v>
      </c>
      <c r="K139" s="41" t="s">
        <v>73</v>
      </c>
    </row>
    <row r="140" spans="1:11" ht="13.5">
      <c r="A140" s="20" t="s">
        <v>12</v>
      </c>
      <c r="B140" s="20" t="s">
        <v>13</v>
      </c>
      <c r="C140" s="20" t="s">
        <v>14</v>
      </c>
      <c r="D140" s="20" t="s">
        <v>13</v>
      </c>
      <c r="E140" s="20" t="s">
        <v>14</v>
      </c>
      <c r="F140" s="20" t="s">
        <v>13</v>
      </c>
      <c r="G140" s="20" t="s">
        <v>14</v>
      </c>
      <c r="H140" s="53" t="s">
        <v>13</v>
      </c>
      <c r="I140" s="20" t="s">
        <v>14</v>
      </c>
      <c r="J140" s="20" t="s">
        <v>13</v>
      </c>
      <c r="K140" s="20" t="s">
        <v>14</v>
      </c>
    </row>
    <row r="141" s="7" customFormat="1" ht="13.5">
      <c r="H141" s="21"/>
    </row>
    <row r="142" spans="1:11" s="7" customFormat="1" ht="13.5">
      <c r="A142" s="7">
        <v>1</v>
      </c>
      <c r="B142" s="42">
        <v>1409</v>
      </c>
      <c r="C142" s="43">
        <f>(B142/$B$158)*100</f>
        <v>7.396713738253976</v>
      </c>
      <c r="D142" s="44">
        <v>1127</v>
      </c>
      <c r="E142" s="43">
        <f>(D142/$D$158)*100</f>
        <v>5.757049448304046</v>
      </c>
      <c r="F142" s="44">
        <v>1136</v>
      </c>
      <c r="G142" s="45">
        <f>(F142/$F$158)*100</f>
        <v>6.21478199026205</v>
      </c>
      <c r="H142" s="64">
        <v>1158</v>
      </c>
      <c r="I142" s="45">
        <f>(H142/$H$158)*100</f>
        <v>6.271663778162911</v>
      </c>
      <c r="J142" s="42">
        <v>1197</v>
      </c>
      <c r="K142" s="45">
        <f>(J142/$J$158)*100</f>
        <v>6.265703517587939</v>
      </c>
    </row>
    <row r="143" spans="1:11" s="7" customFormat="1" ht="13.5">
      <c r="A143" s="7">
        <v>2</v>
      </c>
      <c r="B143" s="42">
        <v>1335</v>
      </c>
      <c r="C143" s="43">
        <f aca="true" t="shared" si="36" ref="C143:C157">(B143/$B$158)*100</f>
        <v>7.008241902462071</v>
      </c>
      <c r="D143" s="44">
        <v>1164</v>
      </c>
      <c r="E143" s="43">
        <f aca="true" t="shared" si="37" ref="E143:E158">(D143/$D$158)*100</f>
        <v>5.9460563955864325</v>
      </c>
      <c r="F143" s="44">
        <v>1142</v>
      </c>
      <c r="G143" s="45">
        <f aca="true" t="shared" si="38" ref="G143:G158">(F143/$F$158)*100</f>
        <v>6.247606543027518</v>
      </c>
      <c r="H143" s="64">
        <v>1060</v>
      </c>
      <c r="I143" s="45">
        <f aca="true" t="shared" si="39" ref="I143:I158">(H143/$H$158)*100</f>
        <v>5.740901213171577</v>
      </c>
      <c r="J143" s="42">
        <v>1144</v>
      </c>
      <c r="K143" s="45">
        <f aca="true" t="shared" si="40" ref="K143:K158">(J143/$J$158)*100</f>
        <v>5.988274706867672</v>
      </c>
    </row>
    <row r="144" spans="1:11" s="7" customFormat="1" ht="13.5">
      <c r="A144" s="7">
        <v>3</v>
      </c>
      <c r="B144" s="42">
        <v>1322</v>
      </c>
      <c r="C144" s="43">
        <f t="shared" si="36"/>
        <v>6.939996850228358</v>
      </c>
      <c r="D144" s="44">
        <v>1179</v>
      </c>
      <c r="E144" s="43">
        <f t="shared" si="37"/>
        <v>6.022680833673887</v>
      </c>
      <c r="F144" s="44">
        <v>1076</v>
      </c>
      <c r="G144" s="45">
        <f t="shared" si="38"/>
        <v>5.8865364626073635</v>
      </c>
      <c r="H144" s="64">
        <v>1106</v>
      </c>
      <c r="I144" s="45">
        <f t="shared" si="39"/>
        <v>5.990034662045061</v>
      </c>
      <c r="J144" s="42">
        <v>1077</v>
      </c>
      <c r="K144" s="45">
        <f t="shared" si="40"/>
        <v>5.6375628140703515</v>
      </c>
    </row>
    <row r="145" spans="1:11" s="7" customFormat="1" ht="13.5">
      <c r="A145" s="7">
        <v>4</v>
      </c>
      <c r="B145" s="42">
        <v>1365</v>
      </c>
      <c r="C145" s="43">
        <f t="shared" si="36"/>
        <v>7.165730484539871</v>
      </c>
      <c r="D145" s="44">
        <v>1098</v>
      </c>
      <c r="E145" s="43">
        <f t="shared" si="37"/>
        <v>5.608908868001635</v>
      </c>
      <c r="F145" s="44">
        <v>1137</v>
      </c>
      <c r="G145" s="45">
        <f t="shared" si="38"/>
        <v>6.220252749056294</v>
      </c>
      <c r="H145" s="64">
        <v>1062</v>
      </c>
      <c r="I145" s="45">
        <f t="shared" si="39"/>
        <v>5.751733102253033</v>
      </c>
      <c r="J145" s="42">
        <v>1095</v>
      </c>
      <c r="K145" s="45">
        <f t="shared" si="40"/>
        <v>5.73178391959799</v>
      </c>
    </row>
    <row r="146" spans="1:11" s="7" customFormat="1" ht="13.5">
      <c r="A146" s="7">
        <v>5</v>
      </c>
      <c r="B146" s="42">
        <v>1326</v>
      </c>
      <c r="C146" s="43">
        <f t="shared" si="36"/>
        <v>6.960995327838732</v>
      </c>
      <c r="D146" s="44">
        <v>1155</v>
      </c>
      <c r="E146" s="43">
        <f t="shared" si="37"/>
        <v>5.90008173273396</v>
      </c>
      <c r="F146" s="44">
        <v>1050</v>
      </c>
      <c r="G146" s="45">
        <f t="shared" si="38"/>
        <v>5.744296733957</v>
      </c>
      <c r="H146" s="64">
        <v>1123</v>
      </c>
      <c r="I146" s="45">
        <f t="shared" si="39"/>
        <v>6.082105719237435</v>
      </c>
      <c r="J146" s="42">
        <v>1087</v>
      </c>
      <c r="K146" s="45">
        <f t="shared" si="40"/>
        <v>5.689907872696817</v>
      </c>
    </row>
    <row r="147" spans="1:11" s="7" customFormat="1" ht="13.5">
      <c r="A147" s="7">
        <v>6</v>
      </c>
      <c r="B147" s="42">
        <v>1343</v>
      </c>
      <c r="C147" s="43">
        <f t="shared" si="36"/>
        <v>7.050238857682818</v>
      </c>
      <c r="D147" s="44">
        <v>1189</v>
      </c>
      <c r="E147" s="43">
        <f t="shared" si="37"/>
        <v>6.073763792398855</v>
      </c>
      <c r="F147" s="44">
        <v>1078</v>
      </c>
      <c r="G147" s="45">
        <f t="shared" si="38"/>
        <v>5.897477980195854</v>
      </c>
      <c r="H147" s="64">
        <v>1085</v>
      </c>
      <c r="I147" s="45">
        <f t="shared" si="39"/>
        <v>5.876299826689775</v>
      </c>
      <c r="J147" s="42">
        <v>1089</v>
      </c>
      <c r="K147" s="45">
        <f t="shared" si="40"/>
        <v>5.700376884422111</v>
      </c>
    </row>
    <row r="148" spans="1:11" s="7" customFormat="1" ht="13.5">
      <c r="A148" s="7">
        <v>7</v>
      </c>
      <c r="B148" s="42">
        <v>1367</v>
      </c>
      <c r="C148" s="43">
        <f t="shared" si="36"/>
        <v>7.176229723345058</v>
      </c>
      <c r="D148" s="44">
        <v>1160</v>
      </c>
      <c r="E148" s="43">
        <f t="shared" si="37"/>
        <v>5.925623212096444</v>
      </c>
      <c r="F148" s="44">
        <v>1070</v>
      </c>
      <c r="G148" s="45">
        <f t="shared" si="38"/>
        <v>5.853711909841895</v>
      </c>
      <c r="H148" s="64">
        <v>1102</v>
      </c>
      <c r="I148" s="45">
        <f t="shared" si="39"/>
        <v>5.968370883882149</v>
      </c>
      <c r="J148" s="42">
        <v>1035</v>
      </c>
      <c r="K148" s="45">
        <f t="shared" si="40"/>
        <v>5.417713567839196</v>
      </c>
    </row>
    <row r="149" spans="1:11" s="7" customFormat="1" ht="13.5">
      <c r="A149" s="7">
        <v>8</v>
      </c>
      <c r="B149" s="42">
        <v>1232</v>
      </c>
      <c r="C149" s="43">
        <f t="shared" si="36"/>
        <v>6.4675311039949595</v>
      </c>
      <c r="D149" s="44">
        <v>1149</v>
      </c>
      <c r="E149" s="43">
        <f t="shared" si="37"/>
        <v>5.869431957498978</v>
      </c>
      <c r="F149" s="44">
        <v>1027</v>
      </c>
      <c r="G149" s="45">
        <f t="shared" si="38"/>
        <v>5.61846928168937</v>
      </c>
      <c r="H149" s="64">
        <v>1018</v>
      </c>
      <c r="I149" s="45">
        <f t="shared" si="39"/>
        <v>5.513431542461005</v>
      </c>
      <c r="J149" s="42">
        <v>1053</v>
      </c>
      <c r="K149" s="45">
        <f t="shared" si="40"/>
        <v>5.511934673366834</v>
      </c>
    </row>
    <row r="150" spans="1:11" s="7" customFormat="1" ht="13.5">
      <c r="A150" s="10" t="s">
        <v>42</v>
      </c>
      <c r="B150" s="40">
        <v>2555</v>
      </c>
      <c r="C150" s="43">
        <f t="shared" si="36"/>
        <v>13.412777573625911</v>
      </c>
      <c r="D150" s="46">
        <v>4347</v>
      </c>
      <c r="E150" s="43">
        <f t="shared" si="37"/>
        <v>22.20576215774418</v>
      </c>
      <c r="F150" s="46">
        <v>4235</v>
      </c>
      <c r="G150" s="47">
        <f t="shared" si="38"/>
        <v>23.168663493626564</v>
      </c>
      <c r="H150" s="65">
        <v>4402</v>
      </c>
      <c r="I150" s="45">
        <f t="shared" si="39"/>
        <v>23.840987868284227</v>
      </c>
      <c r="J150" s="42">
        <v>4695</v>
      </c>
      <c r="K150" s="45">
        <f t="shared" si="40"/>
        <v>24.576005025125628</v>
      </c>
    </row>
    <row r="151" spans="1:11" s="7" customFormat="1" ht="13.5">
      <c r="A151" s="11" t="s">
        <v>43</v>
      </c>
      <c r="B151" s="37">
        <f>SUM(B142:B150)</f>
        <v>13254</v>
      </c>
      <c r="C151" s="48">
        <f t="shared" si="36"/>
        <v>69.57845556197175</v>
      </c>
      <c r="D151" s="49">
        <f>SUM(D142:D150)</f>
        <v>13568</v>
      </c>
      <c r="E151" s="48">
        <f t="shared" si="37"/>
        <v>69.30935839803841</v>
      </c>
      <c r="F151" s="49">
        <f>SUM(F142:F150)</f>
        <v>12951</v>
      </c>
      <c r="G151" s="13">
        <f t="shared" si="38"/>
        <v>70.85179714426391</v>
      </c>
      <c r="H151" s="66">
        <f>SUM(H142:H150)</f>
        <v>13116</v>
      </c>
      <c r="I151" s="13">
        <f t="shared" si="39"/>
        <v>71.03552859618716</v>
      </c>
      <c r="J151" s="37">
        <f>SUM(J142:J150)</f>
        <v>13472</v>
      </c>
      <c r="K151" s="13">
        <f t="shared" si="40"/>
        <v>70.51926298157454</v>
      </c>
    </row>
    <row r="152" spans="1:11" s="7" customFormat="1" ht="13.5">
      <c r="A152" s="6">
        <v>9</v>
      </c>
      <c r="B152" s="40">
        <v>1316</v>
      </c>
      <c r="C152" s="43">
        <f t="shared" si="36"/>
        <v>6.908499133812798</v>
      </c>
      <c r="D152" s="50">
        <v>1042</v>
      </c>
      <c r="E152" s="43">
        <f t="shared" si="37"/>
        <v>5.322844299141806</v>
      </c>
      <c r="F152" s="50">
        <v>1038</v>
      </c>
      <c r="G152" s="45">
        <f t="shared" si="38"/>
        <v>5.678647628426062</v>
      </c>
      <c r="H152" s="67">
        <v>989</v>
      </c>
      <c r="I152" s="45">
        <f t="shared" si="39"/>
        <v>5.356369150779896</v>
      </c>
      <c r="J152" s="42">
        <v>996</v>
      </c>
      <c r="K152" s="45">
        <f t="shared" si="40"/>
        <v>5.21356783919598</v>
      </c>
    </row>
    <row r="153" spans="1:11" s="7" customFormat="1" ht="13.5">
      <c r="A153" s="7">
        <v>10</v>
      </c>
      <c r="B153" s="42">
        <v>1183</v>
      </c>
      <c r="C153" s="43">
        <f t="shared" si="36"/>
        <v>6.210299753267888</v>
      </c>
      <c r="D153" s="44">
        <v>1144</v>
      </c>
      <c r="E153" s="43">
        <f t="shared" si="37"/>
        <v>5.843890478136494</v>
      </c>
      <c r="F153" s="44">
        <v>917</v>
      </c>
      <c r="G153" s="45">
        <f t="shared" si="38"/>
        <v>5.016685814322447</v>
      </c>
      <c r="H153" s="64">
        <v>1030</v>
      </c>
      <c r="I153" s="45">
        <f t="shared" si="39"/>
        <v>5.57842287694974</v>
      </c>
      <c r="J153" s="42">
        <v>996</v>
      </c>
      <c r="K153" s="45">
        <f t="shared" si="40"/>
        <v>5.21356783919598</v>
      </c>
    </row>
    <row r="154" spans="1:11" s="7" customFormat="1" ht="13.5">
      <c r="A154" s="7">
        <v>11</v>
      </c>
      <c r="B154" s="42">
        <v>1184</v>
      </c>
      <c r="C154" s="43">
        <f t="shared" si="36"/>
        <v>6.215549372670481</v>
      </c>
      <c r="D154" s="44">
        <v>1064</v>
      </c>
      <c r="E154" s="43">
        <f t="shared" si="37"/>
        <v>5.435226808336739</v>
      </c>
      <c r="F154" s="44">
        <v>1004</v>
      </c>
      <c r="G154" s="45">
        <f t="shared" si="38"/>
        <v>5.492641829421741</v>
      </c>
      <c r="H154" s="64">
        <v>840</v>
      </c>
      <c r="I154" s="45">
        <f t="shared" si="39"/>
        <v>4.549393414211438</v>
      </c>
      <c r="J154" s="42">
        <v>993</v>
      </c>
      <c r="K154" s="45">
        <f t="shared" si="40"/>
        <v>5.19786432160804</v>
      </c>
    </row>
    <row r="155" spans="1:11" s="7" customFormat="1" ht="13.5">
      <c r="A155" s="7">
        <v>12</v>
      </c>
      <c r="B155" s="42">
        <v>967</v>
      </c>
      <c r="C155" s="43">
        <f t="shared" si="36"/>
        <v>5.076381962307733</v>
      </c>
      <c r="D155" s="44">
        <v>891</v>
      </c>
      <c r="E155" s="43">
        <f t="shared" si="37"/>
        <v>4.551491622394769</v>
      </c>
      <c r="F155" s="44">
        <v>703</v>
      </c>
      <c r="G155" s="45">
        <f t="shared" si="38"/>
        <v>3.8459434323540673</v>
      </c>
      <c r="H155" s="64">
        <v>769</v>
      </c>
      <c r="I155" s="45">
        <f t="shared" si="39"/>
        <v>4.1648613518197575</v>
      </c>
      <c r="J155" s="42">
        <v>717</v>
      </c>
      <c r="K155" s="45">
        <f t="shared" si="40"/>
        <v>3.753140703517588</v>
      </c>
    </row>
    <row r="156" spans="1:11" s="7" customFormat="1" ht="13.5">
      <c r="A156" s="10" t="s">
        <v>15</v>
      </c>
      <c r="B156" s="40">
        <v>1145</v>
      </c>
      <c r="C156" s="43">
        <f t="shared" si="36"/>
        <v>6.010814215969342</v>
      </c>
      <c r="D156" s="46">
        <v>1867</v>
      </c>
      <c r="E156" s="43">
        <f t="shared" si="37"/>
        <v>9.537188393951777</v>
      </c>
      <c r="F156" s="46">
        <v>1666</v>
      </c>
      <c r="G156" s="47">
        <f t="shared" si="38"/>
        <v>9.114284151211773</v>
      </c>
      <c r="H156" s="65">
        <v>1720</v>
      </c>
      <c r="I156" s="45">
        <f t="shared" si="39"/>
        <v>9.315424610051993</v>
      </c>
      <c r="J156" s="42">
        <v>1930</v>
      </c>
      <c r="K156" s="45">
        <f t="shared" si="40"/>
        <v>10.102596314907872</v>
      </c>
    </row>
    <row r="157" spans="1:11" s="7" customFormat="1" ht="13.5">
      <c r="A157" s="14" t="s">
        <v>16</v>
      </c>
      <c r="B157" s="37">
        <f>SUM(B152:B156)</f>
        <v>5795</v>
      </c>
      <c r="C157" s="48">
        <f t="shared" si="36"/>
        <v>30.421544438028242</v>
      </c>
      <c r="D157" s="51">
        <f>SUM(D152:D156)</f>
        <v>6008</v>
      </c>
      <c r="E157" s="48">
        <f t="shared" si="37"/>
        <v>30.690641601961588</v>
      </c>
      <c r="F157" s="51">
        <f>SUM(F152:F156)</f>
        <v>5328</v>
      </c>
      <c r="G157" s="13">
        <f t="shared" si="38"/>
        <v>29.148202855736088</v>
      </c>
      <c r="H157" s="68">
        <f>SUM(H152:H156)</f>
        <v>5348</v>
      </c>
      <c r="I157" s="13">
        <f t="shared" si="39"/>
        <v>28.964471403812826</v>
      </c>
      <c r="J157" s="37">
        <f>SUM(J152:J156)</f>
        <v>5632</v>
      </c>
      <c r="K157" s="13">
        <f t="shared" si="40"/>
        <v>29.48073701842546</v>
      </c>
    </row>
    <row r="158" spans="1:11" s="7" customFormat="1" ht="13.5">
      <c r="A158" s="10" t="s">
        <v>17</v>
      </c>
      <c r="B158" s="8">
        <f>B157+B151</f>
        <v>19049</v>
      </c>
      <c r="C158" s="52">
        <f>C157+C151</f>
        <v>100</v>
      </c>
      <c r="D158" s="51">
        <f>D151+D157</f>
        <v>19576</v>
      </c>
      <c r="E158" s="43">
        <f t="shared" si="37"/>
        <v>100</v>
      </c>
      <c r="F158" s="51">
        <f>F151+F157</f>
        <v>18279</v>
      </c>
      <c r="G158" s="45">
        <f t="shared" si="38"/>
        <v>100</v>
      </c>
      <c r="H158" s="68">
        <f>H151+H157</f>
        <v>18464</v>
      </c>
      <c r="I158" s="45">
        <f t="shared" si="39"/>
        <v>100</v>
      </c>
      <c r="J158" s="42">
        <f>J151+J157</f>
        <v>19104</v>
      </c>
      <c r="K158" s="45">
        <f t="shared" si="40"/>
        <v>100</v>
      </c>
    </row>
    <row r="159" spans="1:2" ht="13.5">
      <c r="A159" s="6"/>
      <c r="B159" s="6"/>
    </row>
    <row r="162" spans="1:11" ht="18">
      <c r="A162" s="57" t="s">
        <v>61</v>
      </c>
      <c r="B162" s="58"/>
      <c r="C162" s="58"/>
      <c r="D162" s="58"/>
      <c r="E162" s="58"/>
      <c r="F162" s="58"/>
      <c r="G162" s="58"/>
      <c r="H162" s="58"/>
      <c r="I162" s="58"/>
      <c r="J162" s="59"/>
      <c r="K162" s="59"/>
    </row>
    <row r="163" spans="1:11" ht="18">
      <c r="A163" s="60" t="s">
        <v>50</v>
      </c>
      <c r="B163" s="61"/>
      <c r="C163" s="61"/>
      <c r="D163" s="61"/>
      <c r="E163" s="61"/>
      <c r="F163" s="61"/>
      <c r="G163" s="61"/>
      <c r="H163" s="61"/>
      <c r="I163" s="61"/>
      <c r="J163" s="61"/>
      <c r="K163" s="61"/>
    </row>
    <row r="164" spans="1:11" ht="18">
      <c r="A164" s="60" t="s">
        <v>60</v>
      </c>
      <c r="B164" s="60"/>
      <c r="C164" s="60"/>
      <c r="D164" s="60"/>
      <c r="E164" s="60"/>
      <c r="F164" s="60"/>
      <c r="G164" s="60"/>
      <c r="H164" s="60"/>
      <c r="I164" s="60"/>
      <c r="J164" s="60"/>
      <c r="K164" s="60"/>
    </row>
    <row r="165" ht="12.75">
      <c r="D165" s="26"/>
    </row>
    <row r="166" ht="12.75">
      <c r="D166" s="26"/>
    </row>
    <row r="167" spans="1:12" ht="13.5">
      <c r="A167" s="20" t="s">
        <v>1</v>
      </c>
      <c r="B167" s="41" t="s">
        <v>75</v>
      </c>
      <c r="C167" s="41" t="s">
        <v>74</v>
      </c>
      <c r="D167" s="53" t="s">
        <v>76</v>
      </c>
      <c r="E167" s="41" t="s">
        <v>77</v>
      </c>
      <c r="F167" s="54" t="s">
        <v>78</v>
      </c>
      <c r="G167" s="54" t="s">
        <v>79</v>
      </c>
      <c r="H167" s="69" t="s">
        <v>80</v>
      </c>
      <c r="I167" s="54" t="s">
        <v>81</v>
      </c>
      <c r="J167" s="54" t="s">
        <v>82</v>
      </c>
      <c r="K167" s="54" t="s">
        <v>83</v>
      </c>
      <c r="L167" s="24"/>
    </row>
    <row r="168" spans="1:12" ht="13.5">
      <c r="A168" s="20" t="s">
        <v>12</v>
      </c>
      <c r="B168" s="20" t="s">
        <v>13</v>
      </c>
      <c r="C168" s="20" t="s">
        <v>14</v>
      </c>
      <c r="D168" s="53" t="s">
        <v>13</v>
      </c>
      <c r="E168" s="20" t="s">
        <v>14</v>
      </c>
      <c r="F168" s="54" t="s">
        <v>13</v>
      </c>
      <c r="G168" s="54" t="s">
        <v>14</v>
      </c>
      <c r="H168" s="69" t="s">
        <v>13</v>
      </c>
      <c r="I168" s="54" t="s">
        <v>14</v>
      </c>
      <c r="J168" s="54" t="s">
        <v>13</v>
      </c>
      <c r="K168" s="54" t="s">
        <v>14</v>
      </c>
      <c r="L168" s="24"/>
    </row>
    <row r="169" spans="1:12" ht="13.5">
      <c r="A169" s="7"/>
      <c r="B169" s="7"/>
      <c r="C169" s="7"/>
      <c r="D169" s="26"/>
      <c r="F169" s="26"/>
      <c r="J169" s="26"/>
      <c r="L169" s="24"/>
    </row>
    <row r="170" spans="1:11" ht="13.5">
      <c r="A170" s="7">
        <v>1</v>
      </c>
      <c r="B170" s="42">
        <v>1183</v>
      </c>
      <c r="C170" s="45">
        <f>(B170/$B$186)*100</f>
        <v>5.959697732997482</v>
      </c>
      <c r="D170" s="55">
        <v>1175</v>
      </c>
      <c r="E170" s="32">
        <f>(D170/$D$186)*100</f>
        <v>6.266666666666667</v>
      </c>
      <c r="F170" s="55">
        <v>1214</v>
      </c>
      <c r="G170" s="32">
        <f aca="true" t="shared" si="41" ref="G170:G186">(F170/$F$186)*100</f>
        <v>5.962086239072783</v>
      </c>
      <c r="H170" s="55">
        <v>1304</v>
      </c>
      <c r="I170" s="32">
        <f>(H170/H186)*100</f>
        <v>6.027827855590996</v>
      </c>
      <c r="J170" s="55">
        <v>1210</v>
      </c>
      <c r="K170" s="32">
        <f>(J170/J186)*100</f>
        <v>5.607823145015526</v>
      </c>
    </row>
    <row r="171" spans="1:11" ht="13.5">
      <c r="A171" s="7">
        <v>2</v>
      </c>
      <c r="B171" s="42">
        <v>1144</v>
      </c>
      <c r="C171" s="45">
        <f aca="true" t="shared" si="42" ref="C171:C177">(B171/$B$186)*100</f>
        <v>5.763224181360202</v>
      </c>
      <c r="D171" s="55">
        <v>1084</v>
      </c>
      <c r="E171" s="32">
        <f aca="true" t="shared" si="43" ref="E171:E186">(D171/$D$186)*100</f>
        <v>5.781333333333333</v>
      </c>
      <c r="F171" s="55">
        <v>1133</v>
      </c>
      <c r="G171" s="32">
        <f t="shared" si="41"/>
        <v>5.5642864158727035</v>
      </c>
      <c r="H171" s="55">
        <v>1199</v>
      </c>
      <c r="I171" s="32">
        <f>(H171/H186)*100</f>
        <v>5.54245828132945</v>
      </c>
      <c r="J171" s="55">
        <v>1142</v>
      </c>
      <c r="K171" s="32">
        <f>(J171/J186)*100</f>
        <v>5.292672753394818</v>
      </c>
    </row>
    <row r="172" spans="1:11" ht="13.5">
      <c r="A172" s="7">
        <v>3</v>
      </c>
      <c r="B172" s="42">
        <v>1160</v>
      </c>
      <c r="C172" s="45">
        <f t="shared" si="42"/>
        <v>5.843828715365239</v>
      </c>
      <c r="D172" s="26">
        <v>1136</v>
      </c>
      <c r="E172" s="32">
        <f t="shared" si="43"/>
        <v>6.058666666666666</v>
      </c>
      <c r="F172" s="26">
        <v>1147</v>
      </c>
      <c r="G172" s="27">
        <f t="shared" si="41"/>
        <v>5.633041940870249</v>
      </c>
      <c r="H172" s="26">
        <v>1228</v>
      </c>
      <c r="I172" s="32">
        <f>(H172/H186)*100</f>
        <v>5.676512735173115</v>
      </c>
      <c r="J172" s="26">
        <v>1114</v>
      </c>
      <c r="K172" s="32">
        <f>(J172/J186)*100</f>
        <v>5.16290494508041</v>
      </c>
    </row>
    <row r="173" spans="1:11" ht="13.5">
      <c r="A173" s="7">
        <v>4</v>
      </c>
      <c r="B173" s="42">
        <v>1136</v>
      </c>
      <c r="C173" s="45">
        <f t="shared" si="42"/>
        <v>5.722921914357683</v>
      </c>
      <c r="D173" s="26">
        <v>1081</v>
      </c>
      <c r="E173" s="32">
        <f t="shared" si="43"/>
        <v>5.765333333333333</v>
      </c>
      <c r="F173" s="26">
        <v>1191</v>
      </c>
      <c r="G173" s="27">
        <f t="shared" si="41"/>
        <v>5.849130733719674</v>
      </c>
      <c r="H173" s="26">
        <v>1211</v>
      </c>
      <c r="I173" s="32">
        <f>(H173/H186)*100</f>
        <v>5.597929089816485</v>
      </c>
      <c r="J173" s="26">
        <v>1179</v>
      </c>
      <c r="K173" s="32">
        <f>(J173/J186)*100</f>
        <v>5.464151642953144</v>
      </c>
    </row>
    <row r="174" spans="1:11" ht="13.5">
      <c r="A174" s="7">
        <v>5</v>
      </c>
      <c r="B174" s="42">
        <v>1095</v>
      </c>
      <c r="C174" s="45">
        <f t="shared" si="42"/>
        <v>5.516372795969773</v>
      </c>
      <c r="D174" s="26">
        <v>1037</v>
      </c>
      <c r="E174" s="32">
        <f t="shared" si="43"/>
        <v>5.530666666666666</v>
      </c>
      <c r="F174" s="26">
        <v>1118</v>
      </c>
      <c r="G174" s="27">
        <f t="shared" si="41"/>
        <v>5.490619781946764</v>
      </c>
      <c r="H174" s="26">
        <v>1247</v>
      </c>
      <c r="I174" s="32">
        <f>(H174/H186)*100</f>
        <v>5.764341515277585</v>
      </c>
      <c r="J174" s="26">
        <v>1077</v>
      </c>
      <c r="K174" s="32">
        <f>(J174/J186)*100</f>
        <v>4.9914260555220835</v>
      </c>
    </row>
    <row r="175" spans="1:11" ht="13.5">
      <c r="A175" s="7">
        <v>6</v>
      </c>
      <c r="B175" s="42">
        <v>1171</v>
      </c>
      <c r="C175" s="45">
        <f t="shared" si="42"/>
        <v>5.899244332493703</v>
      </c>
      <c r="D175" s="26">
        <v>1046</v>
      </c>
      <c r="E175" s="32">
        <f t="shared" si="43"/>
        <v>5.578666666666667</v>
      </c>
      <c r="F175" s="26">
        <v>1131</v>
      </c>
      <c r="G175" s="27">
        <f t="shared" si="41"/>
        <v>5.5544641980159115</v>
      </c>
      <c r="H175" s="26">
        <v>1206</v>
      </c>
      <c r="I175" s="32">
        <f>(H175/H186)*100</f>
        <v>5.574816252946887</v>
      </c>
      <c r="J175" s="26">
        <v>1242</v>
      </c>
      <c r="K175" s="32">
        <f>(J175/J186)*100</f>
        <v>5.756129211660564</v>
      </c>
    </row>
    <row r="176" spans="1:11" ht="13.5">
      <c r="A176" s="7">
        <v>7</v>
      </c>
      <c r="B176" s="42">
        <v>1171</v>
      </c>
      <c r="C176" s="45">
        <f t="shared" si="42"/>
        <v>5.899244332493703</v>
      </c>
      <c r="D176" s="26">
        <v>1069</v>
      </c>
      <c r="E176" s="32">
        <f t="shared" si="43"/>
        <v>5.701333333333333</v>
      </c>
      <c r="F176" s="26">
        <v>1119</v>
      </c>
      <c r="G176" s="27">
        <f t="shared" si="41"/>
        <v>5.49553089087516</v>
      </c>
      <c r="H176" s="26">
        <v>1167</v>
      </c>
      <c r="I176" s="32">
        <f>(H176/H186)*100</f>
        <v>5.394536125364027</v>
      </c>
      <c r="J176" s="26">
        <v>1154</v>
      </c>
      <c r="K176" s="32">
        <f>(J176/J186)*100</f>
        <v>5.348287528386708</v>
      </c>
    </row>
    <row r="177" spans="1:11" ht="13.5">
      <c r="A177" s="7">
        <v>8</v>
      </c>
      <c r="B177" s="42">
        <v>1078</v>
      </c>
      <c r="C177" s="45">
        <f t="shared" si="42"/>
        <v>5.43073047858942</v>
      </c>
      <c r="D177" s="26">
        <v>983</v>
      </c>
      <c r="E177" s="32">
        <f t="shared" si="43"/>
        <v>5.242666666666667</v>
      </c>
      <c r="F177" s="26">
        <v>1068</v>
      </c>
      <c r="G177" s="27">
        <f t="shared" si="41"/>
        <v>5.245064335526962</v>
      </c>
      <c r="H177" s="26">
        <v>1134</v>
      </c>
      <c r="I177" s="32">
        <f>(H177/H186)*100</f>
        <v>5.241991402024684</v>
      </c>
      <c r="J177" s="26">
        <v>1165</v>
      </c>
      <c r="K177" s="32">
        <f>(J177/J186)*100</f>
        <v>5.39926773879594</v>
      </c>
    </row>
    <row r="178" spans="1:11" ht="13.5">
      <c r="A178" s="10" t="s">
        <v>42</v>
      </c>
      <c r="B178" s="42">
        <v>4821</v>
      </c>
      <c r="C178" s="47">
        <f>(B178/$B$186)*100</f>
        <v>24.28715365239295</v>
      </c>
      <c r="D178" s="26">
        <v>4755</v>
      </c>
      <c r="E178" s="32">
        <f t="shared" si="43"/>
        <v>25.36</v>
      </c>
      <c r="F178" s="26">
        <v>5194</v>
      </c>
      <c r="G178" s="27">
        <f t="shared" si="41"/>
        <v>25.50829977408899</v>
      </c>
      <c r="H178" s="26">
        <v>5335</v>
      </c>
      <c r="I178" s="27">
        <f>(H178/H186)*100</f>
        <v>24.661396939860396</v>
      </c>
      <c r="J178" s="26">
        <v>5815</v>
      </c>
      <c r="K178" s="27">
        <f>(J178/J186)*100</f>
        <v>26.949993048153125</v>
      </c>
    </row>
    <row r="179" spans="1:11" ht="13.5">
      <c r="A179" s="11" t="s">
        <v>43</v>
      </c>
      <c r="B179" s="37">
        <f>SUM(B170:B178)</f>
        <v>13959</v>
      </c>
      <c r="C179" s="13">
        <f aca="true" t="shared" si="44" ref="C179:C186">(B179/$B$186)*100</f>
        <v>70.32241813602015</v>
      </c>
      <c r="D179" s="12">
        <f>SUM(D170:D178)</f>
        <v>13366</v>
      </c>
      <c r="E179" s="13">
        <f>(D179/$D$186)*100</f>
        <v>71.28533333333334</v>
      </c>
      <c r="F179" s="29">
        <f>SUM(F170:F178)</f>
        <v>14315</v>
      </c>
      <c r="G179" s="30">
        <f t="shared" si="41"/>
        <v>70.3025243099892</v>
      </c>
      <c r="H179" s="29">
        <f>SUM(H170:H178)</f>
        <v>15031</v>
      </c>
      <c r="I179" s="30">
        <f>(H179/H186)*100</f>
        <v>69.48181019738364</v>
      </c>
      <c r="J179" s="29">
        <f>SUM(J170:J178)</f>
        <v>15098</v>
      </c>
      <c r="K179" s="30">
        <f>(J179/J186)*100</f>
        <v>69.97265606896232</v>
      </c>
    </row>
    <row r="180" spans="1:11" ht="13.5">
      <c r="A180" s="6">
        <v>9</v>
      </c>
      <c r="B180" s="42">
        <v>1080</v>
      </c>
      <c r="C180" s="45">
        <f t="shared" si="44"/>
        <v>5.44080604534005</v>
      </c>
      <c r="D180" s="26">
        <v>933</v>
      </c>
      <c r="E180" s="32">
        <f t="shared" si="43"/>
        <v>4.976</v>
      </c>
      <c r="F180" s="26">
        <v>1071</v>
      </c>
      <c r="G180" s="27">
        <f t="shared" si="41"/>
        <v>5.259797662312151</v>
      </c>
      <c r="H180" s="26">
        <v>1144</v>
      </c>
      <c r="I180" s="27">
        <f>(H180/H186)*100</f>
        <v>5.288217075763879</v>
      </c>
      <c r="J180" s="26">
        <v>1076</v>
      </c>
      <c r="K180" s="27">
        <f>(J180/J186)*100</f>
        <v>4.986791490939426</v>
      </c>
    </row>
    <row r="181" spans="1:11" ht="13.5">
      <c r="A181" s="7">
        <v>10</v>
      </c>
      <c r="B181" s="42">
        <v>1041</v>
      </c>
      <c r="C181" s="45">
        <f t="shared" si="44"/>
        <v>5.24433249370277</v>
      </c>
      <c r="D181" s="26">
        <v>936</v>
      </c>
      <c r="E181" s="32">
        <f t="shared" si="43"/>
        <v>4.992</v>
      </c>
      <c r="F181" s="26">
        <v>1017</v>
      </c>
      <c r="G181" s="27">
        <f t="shared" si="41"/>
        <v>4.994597780178765</v>
      </c>
      <c r="H181" s="26">
        <v>1135</v>
      </c>
      <c r="I181" s="27">
        <f>(H181/H186)*100</f>
        <v>5.246613969398604</v>
      </c>
      <c r="J181" s="26">
        <v>1056</v>
      </c>
      <c r="K181" s="27">
        <f>(J181/J186)*100</f>
        <v>4.894100199286277</v>
      </c>
    </row>
    <row r="182" spans="1:11" ht="13.5">
      <c r="A182" s="7">
        <v>11</v>
      </c>
      <c r="B182" s="42">
        <v>964</v>
      </c>
      <c r="C182" s="45">
        <f t="shared" si="44"/>
        <v>4.856423173803527</v>
      </c>
      <c r="D182" s="26">
        <v>845</v>
      </c>
      <c r="E182" s="32">
        <f t="shared" si="43"/>
        <v>4.506666666666667</v>
      </c>
      <c r="F182" s="26">
        <v>1034</v>
      </c>
      <c r="G182" s="27">
        <f t="shared" si="41"/>
        <v>5.078086631961496</v>
      </c>
      <c r="H182" s="26">
        <v>1104</v>
      </c>
      <c r="I182" s="27">
        <f>(H182/H186)*100</f>
        <v>5.103314380807101</v>
      </c>
      <c r="J182" s="26">
        <v>1092</v>
      </c>
      <c r="K182" s="27">
        <f>(J182/J186)*100</f>
        <v>5.060944524261945</v>
      </c>
    </row>
    <row r="183" spans="1:11" ht="13.5">
      <c r="A183" s="7">
        <v>12</v>
      </c>
      <c r="B183" s="42">
        <v>820</v>
      </c>
      <c r="C183" s="45">
        <f t="shared" si="44"/>
        <v>4.130982367758186</v>
      </c>
      <c r="D183" s="26">
        <v>727</v>
      </c>
      <c r="E183" s="32">
        <f t="shared" si="43"/>
        <v>3.8773333333333335</v>
      </c>
      <c r="F183" s="26">
        <v>794</v>
      </c>
      <c r="G183" s="27">
        <f t="shared" si="41"/>
        <v>3.899420489146449</v>
      </c>
      <c r="H183" s="26">
        <v>886</v>
      </c>
      <c r="I183" s="27">
        <f>(H183/H186)*100</f>
        <v>4.095594693292655</v>
      </c>
      <c r="J183" s="26">
        <v>906</v>
      </c>
      <c r="K183" s="27">
        <f>(J183/J186)*100</f>
        <v>4.198915511887658</v>
      </c>
    </row>
    <row r="184" spans="1:11" ht="13.5">
      <c r="A184" s="10" t="s">
        <v>15</v>
      </c>
      <c r="B184" s="42">
        <v>1986</v>
      </c>
      <c r="C184" s="47">
        <f t="shared" si="44"/>
        <v>10.005037783375315</v>
      </c>
      <c r="D184" s="26">
        <v>1943</v>
      </c>
      <c r="E184" s="32">
        <f t="shared" si="43"/>
        <v>10.362666666666668</v>
      </c>
      <c r="F184" s="26">
        <v>2131</v>
      </c>
      <c r="G184" s="27">
        <f t="shared" si="41"/>
        <v>10.465573126411943</v>
      </c>
      <c r="H184" s="26">
        <v>2333</v>
      </c>
      <c r="I184" s="27">
        <f>(H184/H186)*100</f>
        <v>10.784449683354135</v>
      </c>
      <c r="J184" s="26">
        <v>2349</v>
      </c>
      <c r="K184" s="27">
        <f>(J184/J186)*100</f>
        <v>10.886592204662373</v>
      </c>
    </row>
    <row r="185" spans="1:12" ht="13.5">
      <c r="A185" s="14" t="s">
        <v>16</v>
      </c>
      <c r="B185" s="37">
        <f>SUM(B180:B184)</f>
        <v>5891</v>
      </c>
      <c r="C185" s="13">
        <f t="shared" si="44"/>
        <v>29.677581863979846</v>
      </c>
      <c r="D185" s="12">
        <f>SUM(D180:D184)</f>
        <v>5384</v>
      </c>
      <c r="E185" s="13">
        <f>(D185/$D$186)*100</f>
        <v>28.714666666666666</v>
      </c>
      <c r="F185" s="29">
        <f>SUM(F180:F184)</f>
        <v>6047</v>
      </c>
      <c r="G185" s="30">
        <f t="shared" si="41"/>
        <v>29.697475690010805</v>
      </c>
      <c r="H185" s="29">
        <f>SUM(H180:H184)</f>
        <v>6602</v>
      </c>
      <c r="I185" s="30">
        <f>(H185/H186)*100</f>
        <v>30.518189802616373</v>
      </c>
      <c r="J185" s="29">
        <f>SUM(J180:J184)</f>
        <v>6479</v>
      </c>
      <c r="K185" s="30">
        <f>(J185/J186)*100</f>
        <v>30.02734393103768</v>
      </c>
      <c r="L185" s="24"/>
    </row>
    <row r="186" spans="1:12" ht="13.5">
      <c r="A186" s="10" t="s">
        <v>17</v>
      </c>
      <c r="B186" s="42">
        <f>B179+B185</f>
        <v>19850</v>
      </c>
      <c r="C186" s="45">
        <f t="shared" si="44"/>
        <v>100</v>
      </c>
      <c r="D186" s="26">
        <f>D179+D185</f>
        <v>18750</v>
      </c>
      <c r="E186" s="32">
        <f t="shared" si="43"/>
        <v>100</v>
      </c>
      <c r="F186" s="26">
        <f>F179+F185</f>
        <v>20362</v>
      </c>
      <c r="G186" s="27">
        <f t="shared" si="41"/>
        <v>100</v>
      </c>
      <c r="H186" s="26">
        <f>H179+H185</f>
        <v>21633</v>
      </c>
      <c r="I186" s="27">
        <f>I179+I185</f>
        <v>100.00000000000001</v>
      </c>
      <c r="J186" s="26">
        <f>J179+J185</f>
        <v>21577</v>
      </c>
      <c r="K186" s="27">
        <f>K179+K185</f>
        <v>100</v>
      </c>
      <c r="L186" s="24"/>
    </row>
    <row r="190" spans="1:11" ht="18">
      <c r="A190" s="57" t="s">
        <v>61</v>
      </c>
      <c r="B190" s="58"/>
      <c r="C190" s="58"/>
      <c r="D190" s="58"/>
      <c r="E190" s="58"/>
      <c r="F190" s="58"/>
      <c r="G190" s="58"/>
      <c r="H190" s="58"/>
      <c r="I190" s="58"/>
      <c r="J190" s="59"/>
      <c r="K190" s="59"/>
    </row>
    <row r="191" spans="1:11" ht="18">
      <c r="A191" s="60" t="s">
        <v>50</v>
      </c>
      <c r="B191" s="61"/>
      <c r="C191" s="61"/>
      <c r="D191" s="61"/>
      <c r="E191" s="61"/>
      <c r="F191" s="61"/>
      <c r="G191" s="61"/>
      <c r="H191" s="61"/>
      <c r="I191" s="61"/>
      <c r="J191" s="61"/>
      <c r="K191" s="61"/>
    </row>
    <row r="192" spans="1:11" ht="18">
      <c r="A192" s="60" t="s">
        <v>60</v>
      </c>
      <c r="B192" s="60"/>
      <c r="C192" s="60"/>
      <c r="D192" s="60"/>
      <c r="E192" s="60"/>
      <c r="F192" s="60"/>
      <c r="G192" s="60"/>
      <c r="H192" s="60"/>
      <c r="I192" s="60"/>
      <c r="J192" s="60"/>
      <c r="K192" s="60"/>
    </row>
    <row r="195" spans="1:9" ht="13.5">
      <c r="A195" s="20" t="s">
        <v>1</v>
      </c>
      <c r="B195" s="54" t="s">
        <v>84</v>
      </c>
      <c r="C195" s="54" t="s">
        <v>85</v>
      </c>
      <c r="D195" s="54" t="s">
        <v>86</v>
      </c>
      <c r="E195" s="54" t="s">
        <v>87</v>
      </c>
      <c r="F195" s="54" t="s">
        <v>88</v>
      </c>
      <c r="G195" s="54" t="s">
        <v>89</v>
      </c>
      <c r="H195" s="69" t="s">
        <v>90</v>
      </c>
      <c r="I195" s="54" t="s">
        <v>91</v>
      </c>
    </row>
    <row r="196" spans="1:9" ht="13.5">
      <c r="A196" s="20" t="s">
        <v>12</v>
      </c>
      <c r="B196" s="54" t="s">
        <v>13</v>
      </c>
      <c r="C196" s="54" t="s">
        <v>14</v>
      </c>
      <c r="D196" s="54" t="s">
        <v>13</v>
      </c>
      <c r="E196" s="54" t="s">
        <v>14</v>
      </c>
      <c r="F196" s="54" t="s">
        <v>13</v>
      </c>
      <c r="G196" s="54" t="s">
        <v>14</v>
      </c>
      <c r="H196" s="69" t="s">
        <v>13</v>
      </c>
      <c r="I196" s="54" t="s">
        <v>14</v>
      </c>
    </row>
    <row r="197" spans="1:6" ht="13.5">
      <c r="A197" s="7"/>
      <c r="B197" s="26"/>
      <c r="D197" s="26"/>
      <c r="F197" s="26"/>
    </row>
    <row r="198" spans="1:9" ht="13.5">
      <c r="A198" s="7">
        <v>1</v>
      </c>
      <c r="B198" s="55">
        <v>1196</v>
      </c>
      <c r="C198" s="32">
        <f>(B198/B214)*100</f>
        <v>5.525780816854556</v>
      </c>
      <c r="D198" s="55">
        <v>2739</v>
      </c>
      <c r="E198" s="32">
        <f>(D198/D214)*100</f>
        <v>8.592132505175984</v>
      </c>
      <c r="F198" s="55">
        <v>1784</v>
      </c>
      <c r="G198" s="32">
        <f>(F198/F214)*100</f>
        <v>6.0676144479967355</v>
      </c>
      <c r="H198" s="26">
        <v>1639</v>
      </c>
      <c r="I198" s="27">
        <f>H198/H214*100</f>
        <v>5.680518490278307</v>
      </c>
    </row>
    <row r="199" spans="1:9" ht="13.5">
      <c r="A199" s="7">
        <v>2</v>
      </c>
      <c r="B199" s="55">
        <v>1150</v>
      </c>
      <c r="C199" s="32">
        <f>(B199/B214)*100</f>
        <v>5.313250785437073</v>
      </c>
      <c r="D199" s="55">
        <v>2438</v>
      </c>
      <c r="E199" s="32">
        <f>(D199/D214)*100</f>
        <v>7.6479076479076475</v>
      </c>
      <c r="F199" s="55">
        <v>1711</v>
      </c>
      <c r="G199" s="32">
        <f>(F199/F214)*100</f>
        <v>5.819332018230052</v>
      </c>
      <c r="H199" s="26">
        <v>1468</v>
      </c>
      <c r="I199" s="27">
        <f>H199/H214*100</f>
        <v>5.087859148095519</v>
      </c>
    </row>
    <row r="200" spans="1:9" ht="13.5">
      <c r="A200" s="7">
        <v>3</v>
      </c>
      <c r="B200" s="26">
        <v>1112</v>
      </c>
      <c r="C200" s="32">
        <f>(B200/B214)*100</f>
        <v>5.137682498613935</v>
      </c>
      <c r="D200" s="26">
        <v>2285</v>
      </c>
      <c r="E200" s="32">
        <f>(D200/D214)*100</f>
        <v>7.167952820126732</v>
      </c>
      <c r="F200" s="26">
        <v>1692</v>
      </c>
      <c r="G200" s="32">
        <f>(F200/F214)*100</f>
        <v>5.754710563907217</v>
      </c>
      <c r="H200" s="26">
        <v>1546</v>
      </c>
      <c r="I200" s="27">
        <f>H200/H214*100</f>
        <v>5.358194988389423</v>
      </c>
    </row>
    <row r="201" spans="1:9" ht="13.5">
      <c r="A201" s="7">
        <v>4</v>
      </c>
      <c r="B201" s="26">
        <v>1130</v>
      </c>
      <c r="C201" s="32">
        <f>(B201/B214)*100</f>
        <v>5.220846423951211</v>
      </c>
      <c r="D201" s="26">
        <v>2146</v>
      </c>
      <c r="E201" s="32">
        <f>(D201/D214)*100</f>
        <v>6.731915427567602</v>
      </c>
      <c r="F201" s="26">
        <v>1668</v>
      </c>
      <c r="G201" s="32">
        <f>(F201/F214)*100</f>
        <v>5.673083463709952</v>
      </c>
      <c r="H201" s="26">
        <v>1494</v>
      </c>
      <c r="I201" s="27">
        <f>H201/H214*100</f>
        <v>5.177971094860153</v>
      </c>
    </row>
    <row r="202" spans="1:9" ht="13.5">
      <c r="A202" s="7">
        <v>5</v>
      </c>
      <c r="B202" s="26">
        <v>1177</v>
      </c>
      <c r="C202" s="32">
        <f>(B202/B214)*100</f>
        <v>5.437996673442987</v>
      </c>
      <c r="D202" s="26">
        <v>2030</v>
      </c>
      <c r="E202" s="32">
        <f>(D202/D214)*100</f>
        <v>6.368028107158542</v>
      </c>
      <c r="F202" s="26">
        <v>1616</v>
      </c>
      <c r="G202" s="32">
        <f>(F202/F214)*100</f>
        <v>5.4962247466158765</v>
      </c>
      <c r="H202" s="26">
        <v>1422</v>
      </c>
      <c r="I202" s="27">
        <f>H202/H214*100</f>
        <v>4.928430319204242</v>
      </c>
    </row>
    <row r="203" spans="1:9" ht="13.5">
      <c r="A203" s="7">
        <v>6</v>
      </c>
      <c r="B203" s="26">
        <v>1174</v>
      </c>
      <c r="C203" s="32">
        <f>(B203/B214)*100</f>
        <v>5.424136019220107</v>
      </c>
      <c r="D203" s="26">
        <v>1838</v>
      </c>
      <c r="E203" s="32">
        <f>(D203/D214)*100</f>
        <v>5.765731852688375</v>
      </c>
      <c r="F203" s="26">
        <v>1598</v>
      </c>
      <c r="G203" s="32">
        <f>(F203/F214)*100</f>
        <v>5.435004421467927</v>
      </c>
      <c r="H203" s="26">
        <v>1486</v>
      </c>
      <c r="I203" s="27">
        <f>H203/H214*100</f>
        <v>5.150244342009496</v>
      </c>
    </row>
    <row r="204" spans="1:9" ht="13.5">
      <c r="A204" s="7">
        <v>7</v>
      </c>
      <c r="B204" s="26">
        <v>1207</v>
      </c>
      <c r="C204" s="32">
        <f>(B204/B214)*100</f>
        <v>5.5766032156717795</v>
      </c>
      <c r="D204" s="26">
        <v>1674</v>
      </c>
      <c r="E204" s="32">
        <f>(D204/D214)*100</f>
        <v>5.251270468661772</v>
      </c>
      <c r="F204" s="26">
        <v>1608</v>
      </c>
      <c r="G204" s="32">
        <f>(F204/F214)*100</f>
        <v>5.469015713216788</v>
      </c>
      <c r="H204" s="26">
        <v>1443</v>
      </c>
      <c r="I204" s="27">
        <f>H204/H214*100</f>
        <v>5.001213045437216</v>
      </c>
    </row>
    <row r="205" spans="1:9" ht="13.5">
      <c r="A205" s="7">
        <v>8</v>
      </c>
      <c r="B205" s="26">
        <v>1104</v>
      </c>
      <c r="C205" s="32">
        <f>(B205/B214)*100</f>
        <v>5.10072075401959</v>
      </c>
      <c r="D205" s="26">
        <v>1555</v>
      </c>
      <c r="E205" s="32">
        <f>(D205/D214)*100</f>
        <v>4.877972269276617</v>
      </c>
      <c r="F205" s="26">
        <v>1453</v>
      </c>
      <c r="G205" s="32">
        <f>(F205/F214)*100</f>
        <v>4.941840691109448</v>
      </c>
      <c r="H205" s="26">
        <v>1475</v>
      </c>
      <c r="I205" s="27">
        <f>H205/H214*100</f>
        <v>5.112120056839843</v>
      </c>
    </row>
    <row r="206" spans="1:9" ht="13.5">
      <c r="A206" s="10" t="s">
        <v>42</v>
      </c>
      <c r="B206" s="26">
        <v>5888</v>
      </c>
      <c r="C206" s="27">
        <f>(B206/B214)*100</f>
        <v>27.203844021437813</v>
      </c>
      <c r="D206" s="26">
        <v>8058</v>
      </c>
      <c r="E206" s="27">
        <f>(D206/D214)*100</f>
        <v>25.277620929794843</v>
      </c>
      <c r="F206" s="26">
        <v>8209</v>
      </c>
      <c r="G206" s="27">
        <f>(F206/F214)*100</f>
        <v>27.919869396639683</v>
      </c>
      <c r="H206" s="26">
        <v>8280</v>
      </c>
      <c r="I206" s="27">
        <f>H206/H214*100</f>
        <v>28.69718920042976</v>
      </c>
    </row>
    <row r="207" spans="1:9" ht="13.5">
      <c r="A207" s="11" t="s">
        <v>43</v>
      </c>
      <c r="B207" s="29">
        <f>SUM(B198:B206)</f>
        <v>15138</v>
      </c>
      <c r="C207" s="30">
        <f>(B207/B214)*100</f>
        <v>69.94086120864905</v>
      </c>
      <c r="D207" s="29">
        <f>SUM(D198:D206)</f>
        <v>24763</v>
      </c>
      <c r="E207" s="30">
        <f>(D207/D214)*100</f>
        <v>77.68053202835812</v>
      </c>
      <c r="F207" s="29">
        <f>SUM(F198:F206)</f>
        <v>21339</v>
      </c>
      <c r="G207" s="30">
        <f>(F207/F214)*100</f>
        <v>72.57669546289368</v>
      </c>
      <c r="H207" s="29">
        <f>SUM(H198:H206)</f>
        <v>20253</v>
      </c>
      <c r="I207" s="30">
        <f>H207/H214*100</f>
        <v>70.19374068554396</v>
      </c>
    </row>
    <row r="208" spans="1:9" ht="13.5">
      <c r="A208" s="6">
        <v>9</v>
      </c>
      <c r="B208" s="26">
        <v>1098</v>
      </c>
      <c r="C208" s="27">
        <f>(B208/B214)*100</f>
        <v>5.0729994455738305</v>
      </c>
      <c r="D208" s="26">
        <v>1260</v>
      </c>
      <c r="E208" s="27">
        <f>(D208/D214)*100</f>
        <v>3.9525691699604746</v>
      </c>
      <c r="F208" s="26">
        <v>1453</v>
      </c>
      <c r="G208" s="27">
        <f>(F208/F214)*100</f>
        <v>4.941840691109448</v>
      </c>
      <c r="H208" s="26">
        <v>1388</v>
      </c>
      <c r="I208" s="27">
        <f>H208/H214*100</f>
        <v>4.810591619588951</v>
      </c>
    </row>
    <row r="209" spans="1:9" ht="13.5">
      <c r="A209" s="7">
        <v>10</v>
      </c>
      <c r="B209" s="26">
        <v>1043</v>
      </c>
      <c r="C209" s="27">
        <f>(B209/B214)*100</f>
        <v>4.81888745148771</v>
      </c>
      <c r="D209" s="26">
        <v>1188</v>
      </c>
      <c r="E209" s="27">
        <f>(D209/D214)*100</f>
        <v>3.7267080745341614</v>
      </c>
      <c r="F209" s="26">
        <v>1334</v>
      </c>
      <c r="G209" s="27">
        <f>(F209/F214)*100</f>
        <v>4.537106319298007</v>
      </c>
      <c r="H209" s="26">
        <v>1462</v>
      </c>
      <c r="I209" s="27">
        <f>H209/H214*100</f>
        <v>5.067064083457526</v>
      </c>
    </row>
    <row r="210" spans="1:9" ht="13.5">
      <c r="A210" s="7">
        <v>11</v>
      </c>
      <c r="B210" s="26">
        <v>1053</v>
      </c>
      <c r="C210" s="27">
        <f>(B210/B214)*100</f>
        <v>4.865089632230641</v>
      </c>
      <c r="D210" s="26">
        <v>1079</v>
      </c>
      <c r="E210" s="27">
        <f>(D210/D214)*100</f>
        <v>3.3847794717359934</v>
      </c>
      <c r="F210" s="26">
        <v>1297</v>
      </c>
      <c r="G210" s="27">
        <f>(F210/F214)*100</f>
        <v>4.411264539827223</v>
      </c>
      <c r="H210" s="26">
        <v>1385</v>
      </c>
      <c r="I210" s="27">
        <f>H210/H214*100</f>
        <v>4.800194087269954</v>
      </c>
    </row>
    <row r="211" spans="1:9" ht="13.5">
      <c r="A211" s="7">
        <v>12</v>
      </c>
      <c r="B211" s="26">
        <v>936</v>
      </c>
      <c r="C211" s="27">
        <f>(B211/B214)*100</f>
        <v>4.324524117538347</v>
      </c>
      <c r="D211" s="26">
        <v>951</v>
      </c>
      <c r="E211" s="27">
        <f>(D211/D214)*100</f>
        <v>2.9832486354225485</v>
      </c>
      <c r="F211" s="26">
        <v>1037</v>
      </c>
      <c r="G211" s="27">
        <f>(F211/F214)*100</f>
        <v>3.5269709543568464</v>
      </c>
      <c r="H211" s="26">
        <v>1111</v>
      </c>
      <c r="I211" s="27">
        <f>H211/H214*100</f>
        <v>3.8505528021349598</v>
      </c>
    </row>
    <row r="212" spans="1:9" ht="13.5">
      <c r="A212" s="10" t="s">
        <v>15</v>
      </c>
      <c r="B212" s="26">
        <v>2376</v>
      </c>
      <c r="C212" s="27">
        <f>(B212/B214)*100</f>
        <v>10.977638144520421</v>
      </c>
      <c r="D212" s="26">
        <v>2637</v>
      </c>
      <c r="E212" s="27">
        <f>(D212/D214)*100</f>
        <v>8.272162619988707</v>
      </c>
      <c r="F212" s="26">
        <v>2942</v>
      </c>
      <c r="G212" s="27">
        <f>(F212/F214)*100</f>
        <v>10.006122032514794</v>
      </c>
      <c r="H212" s="26">
        <v>3254</v>
      </c>
      <c r="I212" s="27">
        <f>H212/H214*100</f>
        <v>11.277856722004644</v>
      </c>
    </row>
    <row r="213" spans="1:9" ht="13.5">
      <c r="A213" s="14" t="s">
        <v>16</v>
      </c>
      <c r="B213" s="29">
        <f>SUM(B208:B212)</f>
        <v>6506</v>
      </c>
      <c r="C213" s="30">
        <f>(B213/B214)*100</f>
        <v>30.059138791350954</v>
      </c>
      <c r="D213" s="29">
        <f>SUM(D208:D212)</f>
        <v>7115</v>
      </c>
      <c r="E213" s="30">
        <f>(D213/D214)*100</f>
        <v>22.319467971641885</v>
      </c>
      <c r="F213" s="29">
        <f>SUM(F208:F212)</f>
        <v>8063</v>
      </c>
      <c r="G213" s="30">
        <f>(F213/F214)*100</f>
        <v>27.42330453710632</v>
      </c>
      <c r="H213" s="29">
        <f>SUM(H208:H212)</f>
        <v>8600</v>
      </c>
      <c r="I213" s="30">
        <f>H213/H214*100</f>
        <v>29.806259314456035</v>
      </c>
    </row>
    <row r="214" spans="1:9" ht="13.5">
      <c r="A214" s="10" t="s">
        <v>17</v>
      </c>
      <c r="B214" s="26">
        <f aca="true" t="shared" si="45" ref="B214:G214">B207+B213</f>
        <v>21644</v>
      </c>
      <c r="C214" s="27">
        <f t="shared" si="45"/>
        <v>100</v>
      </c>
      <c r="D214" s="26">
        <f t="shared" si="45"/>
        <v>31878</v>
      </c>
      <c r="E214" s="27">
        <f t="shared" si="45"/>
        <v>100</v>
      </c>
      <c r="F214" s="26">
        <f t="shared" si="45"/>
        <v>29402</v>
      </c>
      <c r="G214" s="27">
        <f t="shared" si="45"/>
        <v>100</v>
      </c>
      <c r="H214" s="26">
        <f>H207+H213</f>
        <v>28853</v>
      </c>
      <c r="I214" s="56">
        <f>I207+I213</f>
        <v>100</v>
      </c>
    </row>
  </sheetData>
  <sheetProtection/>
  <mergeCells count="19">
    <mergeCell ref="A190:K190"/>
    <mergeCell ref="A191:K191"/>
    <mergeCell ref="A192:K192"/>
    <mergeCell ref="A107:K107"/>
    <mergeCell ref="A108:K108"/>
    <mergeCell ref="A80:K80"/>
    <mergeCell ref="A81:K81"/>
    <mergeCell ref="A162:K162"/>
    <mergeCell ref="A163:K163"/>
    <mergeCell ref="A164:K164"/>
    <mergeCell ref="A134:K134"/>
    <mergeCell ref="A135:K135"/>
    <mergeCell ref="A136:K136"/>
    <mergeCell ref="A1:K1"/>
    <mergeCell ref="A27:K27"/>
    <mergeCell ref="A53:K53"/>
    <mergeCell ref="A79:K79"/>
    <mergeCell ref="A54:K54"/>
    <mergeCell ref="A106:K106"/>
  </mergeCells>
  <printOptions horizontalCentered="1" verticalCentered="1"/>
  <pageMargins left="0.5" right="0.5" top="0.5" bottom="0.5" header="0.5" footer="0.5"/>
  <pageSetup horizontalDpi="600" verticalDpi="600" orientation="landscape" r:id="rId1"/>
  <rowBreaks count="6" manualBreakCount="6">
    <brk id="25" max="255" man="1"/>
    <brk id="51" max="255" man="1"/>
    <brk id="78" max="255" man="1"/>
    <brk id="104" max="10" man="1"/>
    <brk id="131" max="10" man="1"/>
    <brk id="159" max="255" man="1"/>
  </rowBreaks>
  <ignoredErrors>
    <ignoredError sqref="C151 C1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Home-Based Private Educational Programs Totals by Grade</dc:title>
  <dc:subject>Home-Based Private Educational Programs Totals by Grade</dc:subject>
  <dc:creator>Merry Larsen</dc:creator>
  <cp:keywords>Home-Based Private Educational Programs, home-based enrollment by grade level, home-based enrollment, home-based students by grade, home schooled students by grade level, home schooled student enrollment</cp:keywords>
  <dc:description/>
  <cp:lastModifiedBy>Bormett, Michael  R.   DPI</cp:lastModifiedBy>
  <cp:lastPrinted>2018-03-27T16:52:31Z</cp:lastPrinted>
  <dcterms:created xsi:type="dcterms:W3CDTF">1999-08-30T14:00:59Z</dcterms:created>
  <dcterms:modified xsi:type="dcterms:W3CDTF">2023-06-27T18:29:48Z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