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Financial/"/>
    </mc:Choice>
  </mc:AlternateContent>
  <xr:revisionPtr revIDLastSave="0" documentId="8_{C63A0585-4A3B-45CA-9CE1-AF82B48EBB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rect Delivery (Brown Box)" sheetId="1" r:id="rId1"/>
  </sheets>
  <definedNames>
    <definedName name="_xlnm.Print_Area" localSheetId="0">'Direct Delivery (Brown Box)'!$A$1:$I$68</definedName>
    <definedName name="_xlnm.Print_Titles" localSheetId="0">'Direct Delivery (Brown Box)'!$2:$2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I4" i="1"/>
  <c r="I5" i="1"/>
  <c r="I6" i="1"/>
  <c r="I7" i="1"/>
  <c r="I8" i="1"/>
  <c r="I9" i="1"/>
  <c r="J10" i="1"/>
  <c r="J11" i="1"/>
  <c r="I12" i="1"/>
  <c r="I13" i="1"/>
  <c r="I14" i="1"/>
  <c r="I15" i="1"/>
  <c r="I16" i="1"/>
  <c r="I17" i="1"/>
  <c r="I18" i="1"/>
  <c r="J19" i="1"/>
  <c r="I20" i="1"/>
  <c r="I21" i="1"/>
  <c r="I22" i="1"/>
  <c r="I23" i="1"/>
  <c r="I24" i="1"/>
  <c r="I25" i="1"/>
  <c r="I26" i="1"/>
  <c r="J27" i="1"/>
  <c r="I28" i="1"/>
  <c r="I29" i="1"/>
  <c r="I30" i="1"/>
  <c r="I31" i="1"/>
  <c r="I32" i="1"/>
  <c r="I33" i="1"/>
  <c r="I34" i="1"/>
  <c r="J35" i="1"/>
  <c r="I36" i="1"/>
  <c r="I37" i="1"/>
  <c r="I38" i="1"/>
  <c r="I39" i="1"/>
  <c r="I40" i="1"/>
  <c r="I41" i="1"/>
  <c r="J42" i="1"/>
  <c r="J43" i="1"/>
  <c r="I44" i="1"/>
  <c r="I45" i="1"/>
  <c r="I46" i="1"/>
  <c r="I47" i="1"/>
  <c r="I48" i="1"/>
  <c r="I49" i="1"/>
  <c r="J50" i="1"/>
  <c r="J51" i="1"/>
  <c r="I52" i="1"/>
  <c r="I53" i="1"/>
  <c r="I54" i="1"/>
  <c r="I55" i="1"/>
  <c r="I56" i="1"/>
  <c r="I57" i="1"/>
  <c r="I43" i="1" l="1"/>
  <c r="I11" i="1"/>
  <c r="I10" i="1"/>
  <c r="I50" i="1"/>
  <c r="J34" i="1"/>
  <c r="J33" i="1"/>
  <c r="I42" i="1"/>
  <c r="I3" i="1"/>
  <c r="J26" i="1"/>
  <c r="J57" i="1"/>
  <c r="J25" i="1"/>
  <c r="I27" i="1"/>
  <c r="J18" i="1"/>
  <c r="J49" i="1"/>
  <c r="J17" i="1"/>
  <c r="I19" i="1"/>
  <c r="I51" i="1"/>
  <c r="J41" i="1"/>
  <c r="J9" i="1"/>
  <c r="J56" i="1"/>
  <c r="J48" i="1"/>
  <c r="J40" i="1"/>
  <c r="J32" i="1"/>
  <c r="J24" i="1"/>
  <c r="J16" i="1"/>
  <c r="J8" i="1"/>
  <c r="J55" i="1"/>
  <c r="J47" i="1"/>
  <c r="J39" i="1"/>
  <c r="J31" i="1"/>
  <c r="J23" i="1"/>
  <c r="J15" i="1"/>
  <c r="J7" i="1"/>
  <c r="J54" i="1"/>
  <c r="J46" i="1"/>
  <c r="J38" i="1"/>
  <c r="J30" i="1"/>
  <c r="J22" i="1"/>
  <c r="J14" i="1"/>
  <c r="J6" i="1"/>
  <c r="I35" i="1"/>
  <c r="J53" i="1"/>
  <c r="J45" i="1"/>
  <c r="J37" i="1"/>
  <c r="J29" i="1"/>
  <c r="J21" i="1"/>
  <c r="J13" i="1"/>
  <c r="J5" i="1"/>
  <c r="J52" i="1"/>
  <c r="J44" i="1"/>
  <c r="J36" i="1"/>
  <c r="J28" i="1"/>
  <c r="J20" i="1"/>
  <c r="J12" i="1"/>
  <c r="J4" i="1"/>
</calcChain>
</file>

<file path=xl/sharedStrings.xml><?xml version="1.0" encoding="utf-8"?>
<sst xmlns="http://schemas.openxmlformats.org/spreadsheetml/2006/main" count="131" uniqueCount="80">
  <si>
    <t>Apple Slices, Unsweetened, Canned, 6/#10</t>
  </si>
  <si>
    <t>Applesauce, Unsweetened, Cups, Shelf-Stable, 96/4.5 oz</t>
  </si>
  <si>
    <t>Apricots, Diced, Cups, Frozen, 96/4.5 oz</t>
  </si>
  <si>
    <t>Beans, Vegetarian, Low-sodium, Canned, 6/#10</t>
  </si>
  <si>
    <t>Cheese, Cheddar, Yellow, Reduced Fat, Shredded, Chilled, 6/5 lb</t>
  </si>
  <si>
    <t xml:space="preserve">Chicken, Diced, Cooked, Frozen, 40 lb </t>
  </si>
  <si>
    <t>Chicken, Grilled Fillet, 2.0 MMA, Cooked, Frozen, 30 lb</t>
  </si>
  <si>
    <t>Cranberries, Dried, Individual Portion, 300/1.16 oz.</t>
  </si>
  <si>
    <t>Eggs, Patties, Cooked, 1.0 MMA, Round, Frozen, 25 lb</t>
  </si>
  <si>
    <t>Ham, 97% Fat Free, Water-Added, Cooked, Diced, Frozen, 8/5 lb</t>
  </si>
  <si>
    <t>Ham, 97% Fat Free, Water-Added, Cooked, Sliced, Frozen, 8/5 lb</t>
  </si>
  <si>
    <t>Mixed Berries (Blueberries, Strawberries), Cups, Frozen, 96/4 oz.</t>
  </si>
  <si>
    <t>Mixed Fruit (Peaches, Pears, Grapes), Extra Light Syrup, Canned,6/#10</t>
  </si>
  <si>
    <t>Mixed Vegetables, No Salt Added, Frozen, 6/5 lb</t>
  </si>
  <si>
    <t>Pancakes, Whole Grain or Whole Grain-Rich, Frozen, 144 ct</t>
  </si>
  <si>
    <t>Pasta, Penne, Whole Grain-Rich Blend, 2/10 lb bag</t>
  </si>
  <si>
    <t>Pasta, Rotini, Whole Grain-Rich Blend, 20 lb</t>
  </si>
  <si>
    <t>Pasta, Spaghetti, Whole Grain-Rich Blend, 20 lb</t>
  </si>
  <si>
    <t>Peaches, Diced, Extra Light Syrup, Canned, 6/#10</t>
  </si>
  <si>
    <t>Peaches, Sliced, Extra Light Syrup, Canned, 6/#10</t>
  </si>
  <si>
    <t>Pears, Sliced, Extra Light Syrup, Canned, 6/#10</t>
  </si>
  <si>
    <t>Potatoes, Diced, No Salt Added, Frozen, 6/5 lb</t>
  </si>
  <si>
    <t>Potatoes, Oven Fries, Low-sodium, Frozen, 6/5 lb</t>
  </si>
  <si>
    <t>Potatoes, Wedges, Low-sodium, Frozen (IQF), 6/5 lb</t>
  </si>
  <si>
    <t>Salsa, Low-sodium, Canned, 6/#10</t>
  </si>
  <si>
    <t>Spaghetti Sauce, Low-sodium, Canned, 6/#10</t>
  </si>
  <si>
    <t>Strawberries, Diced, Cups, Frozen, 4.5 oz.</t>
  </si>
  <si>
    <t>Strawberries, Sliced, Unsweetened, Frozen (IQF), 6/5 lb</t>
  </si>
  <si>
    <t>Turkey, Deli Breast, Sliced, Frozen, 8/5 lb</t>
  </si>
  <si>
    <t>Turkey, Roast, Frozen, 40 lb w/4 Roasts</t>
  </si>
  <si>
    <t>Fruit</t>
  </si>
  <si>
    <t>Vegetable</t>
  </si>
  <si>
    <t>Grains</t>
  </si>
  <si>
    <t>Peaches, Diced, Cups, Frozen , 96/4.4 oz cup</t>
  </si>
  <si>
    <t>Mixed Fruit (Apples, Cherries, Cranberries, Raisins), Dried, 5/5 lb bag</t>
  </si>
  <si>
    <t>Peanut Butter, Individual Portion, Smooth, 120/1.1 oz unit</t>
  </si>
  <si>
    <t>Grain</t>
  </si>
  <si>
    <t>Beef, Fine Ground, 100%, 85/15, Frozen, 4/10 lb pk</t>
  </si>
  <si>
    <t>Cheese, Mozzarella, Low Moisture Part Skim, String, Chilled, Indiv., 360/1 oz pk</t>
  </si>
  <si>
    <t>Fish, Alaska Pollock, Whole Grain-Rich Breaded Sticks, Frozen, 4/10 lb pk</t>
  </si>
  <si>
    <t>Blueberries, Unsweetened, Frozen, 12/2.5 lb bags</t>
  </si>
  <si>
    <t>Blueberries, Unsweetened, Frozen, one 30 lb bag</t>
  </si>
  <si>
    <t>Broccoli Florets, No Salt Added, Frozen, one 30 lb bag</t>
  </si>
  <si>
    <t>Carrots, Sliced, No Salt Added, Frozen, one 30 lb bag</t>
  </si>
  <si>
    <t>Beans, Green, No Salt Added, Frozen, one 30 lb bag</t>
  </si>
  <si>
    <t>Cheese, Mozzarella, Low Moisture Part Skim, Shredded, Frozen, one 30 lb bag</t>
  </si>
  <si>
    <t>Corn, Whole Kernel, No Salt Added, Frozen, one 30 lb bag</t>
  </si>
  <si>
    <t>Peas, Green, No Salt Added, Frozen, one 30 lb bag</t>
  </si>
  <si>
    <t>Rice, Brown, Long Grain, Parboiled, one 25 lb bag</t>
  </si>
  <si>
    <t>Orange Juice, Unsweetened, Cups, Individual, Frozen, 96/4 oz</t>
  </si>
  <si>
    <t>Raisins, Unsweetened, Individual Portion, 144/1.33 oz box</t>
  </si>
  <si>
    <t>Tortillas, Whole Grain or Whole Grain-Rich, 8 inch, Frozen, 12/24 count</t>
  </si>
  <si>
    <t>Beans, Refried, Low-sodium, Canned, 6/#10</t>
  </si>
  <si>
    <t>Corn, Whole Kernel, No Salt Added, Frozen, 12/2.5 lb bag</t>
  </si>
  <si>
    <t>Peas, Green, No Salt Added, Frozen, 12/2.5 lb bags</t>
  </si>
  <si>
    <t>Corn, Whole Kernel, No Salt Added, Canned, 6/#10 (Kosher)</t>
  </si>
  <si>
    <t>Beans, Green, Low-sodium, Canned, 6/#10 (Kosher)</t>
  </si>
  <si>
    <t>Applesauce, Unsweetened, Canned, 6/#10 (Kosher)</t>
  </si>
  <si>
    <t>Pears, Diced, Extra Light Syrup, Canned, 6/#10 (Kosher)</t>
  </si>
  <si>
    <t>USDA Food Direct Delivery ("Brown Box") Product Description</t>
  </si>
  <si>
    <t>Meat/Meat Alt</t>
  </si>
  <si>
    <t>USDA Product Type</t>
  </si>
  <si>
    <t>USDA Product Code</t>
  </si>
  <si>
    <t>Gross Weight per Case (lb)</t>
  </si>
  <si>
    <t>Pepper/Onion Strips, Frozen, 6/5 lb bag</t>
  </si>
  <si>
    <t>Beans, Garbanzo, Low-sodium, Canned</t>
  </si>
  <si>
    <t>Not enough requests to order a full truck for this school year</t>
  </si>
  <si>
    <t>Go to the USDA Foods Product Information webpage for more details.</t>
  </si>
  <si>
    <t>The value of received USDA Foods is drawndown from the SFA's allocated entitlement. WI DPI allocates entitlement to SFAs based on previous year meal counts.</t>
  </si>
  <si>
    <t xml:space="preserve">Handling fees are automatically deducted from the monthly National School Lunch reimbursement claim. </t>
  </si>
  <si>
    <r>
      <t xml:space="preserve">Entitlement Value/Pound </t>
    </r>
    <r>
      <rPr>
        <i/>
        <sz val="11"/>
        <rFont val="Lato"/>
        <family val="2"/>
      </rPr>
      <t>(USDA Nov 2020 Price File)</t>
    </r>
  </si>
  <si>
    <r>
      <t>Entitlement Value/Case</t>
    </r>
    <r>
      <rPr>
        <i/>
        <sz val="11"/>
        <rFont val="Lato"/>
        <family val="2"/>
      </rPr>
      <t xml:space="preserve"> (USDA Nov 2020 Price File)</t>
    </r>
  </si>
  <si>
    <r>
      <t xml:space="preserve">Entitlement Value/Pound </t>
    </r>
    <r>
      <rPr>
        <i/>
        <sz val="12"/>
        <rFont val="Lato"/>
        <family val="2"/>
      </rPr>
      <t>(Average Purchase Price - February 2022 Update)</t>
    </r>
  </si>
  <si>
    <r>
      <t xml:space="preserve">Entitlement Value/Case </t>
    </r>
    <r>
      <rPr>
        <i/>
        <sz val="12"/>
        <rFont val="Lato"/>
        <family val="2"/>
      </rPr>
      <t>(Average Purchase Price - February 2022 Update)</t>
    </r>
  </si>
  <si>
    <t>Handling Fee per Case if Your SFA Uses Commercial Distributor for Delivery ($.082/lb)</t>
  </si>
  <si>
    <t>Handling Fee per Case if Your SFA Uses State Delivery (MPI) ($.125/lb)</t>
  </si>
  <si>
    <t>WI DPI List of USDA Direct Delivery "Brown Box" for SY 2021-22, Entitlement Value and Handling Fees</t>
  </si>
  <si>
    <t xml:space="preserve">Entitlement values for open ordering opportunities are based on the November 2020 USDA Price File (Columns D and E). </t>
  </si>
  <si>
    <t>In February, after USDA has purchased most product for school year, WI DPI recalculates the entitlement value based on real product costs (Columns G and H).</t>
  </si>
  <si>
    <t>Recalculated Entitlement Values (Columns G and H) are used on the Commodity Allocation and Receipt Report (CARS).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</si>
</sst>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0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Lato"/>
      <family val="2"/>
    </font>
    <font>
      <b/>
      <sz val="11"/>
      <name val="Lato"/>
      <family val="2"/>
    </font>
    <font>
      <u/>
      <sz val="10"/>
      <color theme="10"/>
      <name val="Arial"/>
      <family val="2"/>
    </font>
    <font>
      <b/>
      <sz val="12"/>
      <name val="Lato"/>
      <family val="2"/>
    </font>
    <font>
      <sz val="16"/>
      <name val="Lato"/>
      <family val="2"/>
    </font>
    <font>
      <sz val="13"/>
      <name val="Lato"/>
      <family val="2"/>
    </font>
    <font>
      <u/>
      <sz val="13"/>
      <color theme="10"/>
      <name val="Lato"/>
      <family val="2"/>
    </font>
    <font>
      <b/>
      <sz val="16"/>
      <name val="Lato"/>
      <family val="2"/>
    </font>
    <font>
      <i/>
      <sz val="12"/>
      <name val="Lato"/>
      <family val="2"/>
    </font>
    <font>
      <i/>
      <sz val="11"/>
      <name val="Lato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Font="1" applyFill="1" applyBorder="1"/>
    <xf numFmtId="164" fontId="3" fillId="0" borderId="6" xfId="0" applyNumberFormat="1" applyFont="1" applyBorder="1" applyAlignment="1">
      <alignment horizontal="center"/>
    </xf>
    <xf numFmtId="2" fontId="3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 horizontal="center" wrapText="1"/>
    </xf>
    <xf numFmtId="0" fontId="10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2" formatCode="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5" formatCode="&quot;$&quot;#,##0.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4" formatCode="&quot;$&quot;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165" formatCode="&quot;$&quot;#,##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ato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7C7301-F3C7-4993-880F-DE640C262454}" name="Table1" displayName="Table1" ref="A2:J57" totalsRowShown="0" headerRowBorderDxfId="12" tableBorderDxfId="11" totalsRowBorderDxfId="10">
  <tableColumns count="10">
    <tableColumn id="1" xr3:uid="{B7D67157-A076-4651-8BD7-D0658F7900A2}" name="USDA Product Type" dataDxfId="9"/>
    <tableColumn id="2" xr3:uid="{04791B74-5205-49A7-A3E4-B31E66360A4D}" name="USDA Product Code" dataDxfId="8"/>
    <tableColumn id="3" xr3:uid="{75A887F3-46A2-43B4-931F-862EEADEA23C}" name="USDA Food Direct Delivery (&quot;Brown Box&quot;) Product Description" dataDxfId="7"/>
    <tableColumn id="6" xr3:uid="{9D707C24-BB30-4A64-9690-592D3680A0D0}" name="Entitlement Value/Pound (USDA Nov 2020 Price File)" dataDxfId="6"/>
    <tableColumn id="5" xr3:uid="{3E85B49C-5D4B-45E0-A989-1EDAFE2CFAF5}" name="Entitlement Value/Case (USDA Nov 2020 Price File)" dataDxfId="5"/>
    <tableColumn id="7" xr3:uid="{B5C47AEB-FC60-4FFD-AC03-ED491BA4DE4E}" name="Entitlement Value/Pound (Average Purchase Price - February 2022 Update)" dataDxfId="4"/>
    <tableColumn id="4" xr3:uid="{6404DE36-3154-4313-97FD-DEF23F80EDA1}" name="Entitlement Value/Case (Average Purchase Price - February 2022 Update)" dataDxfId="3"/>
    <tableColumn id="9" xr3:uid="{72B5B0A5-98DA-4F0E-96DF-9F3383F06C10}" name="Gross Weight per Case (lb)" dataDxfId="2"/>
    <tableColumn id="10" xr3:uid="{274913B4-B371-44EA-9835-522F23FB5A3A}" name="Handling Fee per Case if Your SFA Uses State Delivery (MPI) ($.125/lb)" dataDxfId="1">
      <calculatedColumnFormula>Table1[[#This Row],[Gross Weight per Case (lb)]]*0.125</calculatedColumnFormula>
    </tableColumn>
    <tableColumn id="11" xr3:uid="{2E13634D-1900-4D54-81D4-BFEF61C08C51}" name="Handling Fee per Case if Your SFA Uses Commercial Distributor for Delivery ($.082/lb)" dataDxfId="0">
      <calculatedColumnFormula>0.082*Table1[[#This Row],[Gross Weight per Case (lb)]]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ns.usda.gov/usda-fis/usda-foods-product-information-she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Normal="100" workbookViewId="0"/>
  </sheetViews>
  <sheetFormatPr defaultColWidth="9.140625" defaultRowHeight="14.25" x14ac:dyDescent="0.2"/>
  <cols>
    <col min="1" max="1" width="16.42578125" style="2" customWidth="1"/>
    <col min="2" max="2" width="14.28515625" style="2" customWidth="1"/>
    <col min="3" max="3" width="53.28515625" style="3" customWidth="1"/>
    <col min="4" max="4" width="17.42578125" style="3" customWidth="1"/>
    <col min="5" max="6" width="17.7109375" style="2" customWidth="1"/>
    <col min="7" max="7" width="15.85546875" style="8" customWidth="1"/>
    <col min="8" max="8" width="15.5703125" style="8" customWidth="1"/>
    <col min="9" max="9" width="19.42578125" style="8" customWidth="1"/>
    <col min="10" max="10" width="22.42578125" style="8" customWidth="1"/>
    <col min="11" max="16384" width="9.140625" style="8"/>
  </cols>
  <sheetData>
    <row r="1" spans="1:10" ht="24.75" customHeight="1" x14ac:dyDescent="0.25">
      <c r="A1" s="27" t="s">
        <v>76</v>
      </c>
      <c r="H1" s="32"/>
      <c r="I1" s="39"/>
      <c r="J1" s="39"/>
    </row>
    <row r="2" spans="1:10" ht="90" x14ac:dyDescent="0.2">
      <c r="A2" s="12" t="s">
        <v>61</v>
      </c>
      <c r="B2" s="13" t="s">
        <v>62</v>
      </c>
      <c r="C2" s="14" t="s">
        <v>59</v>
      </c>
      <c r="D2" s="15" t="s">
        <v>70</v>
      </c>
      <c r="E2" s="15" t="s">
        <v>71</v>
      </c>
      <c r="F2" s="31" t="s">
        <v>72</v>
      </c>
      <c r="G2" s="31" t="s">
        <v>73</v>
      </c>
      <c r="H2" s="33" t="s">
        <v>63</v>
      </c>
      <c r="I2" s="34" t="s">
        <v>75</v>
      </c>
      <c r="J2" s="34" t="s">
        <v>74</v>
      </c>
    </row>
    <row r="3" spans="1:10" x14ac:dyDescent="0.2">
      <c r="A3" s="10" t="s">
        <v>30</v>
      </c>
      <c r="B3" s="4">
        <v>100206</v>
      </c>
      <c r="C3" s="5" t="s">
        <v>0</v>
      </c>
      <c r="D3" s="35">
        <v>0.81630000000000003</v>
      </c>
      <c r="E3" s="6">
        <v>31.835700000000003</v>
      </c>
      <c r="F3" s="37">
        <v>0.84399999999999997</v>
      </c>
      <c r="G3" s="6">
        <v>32.915999999999997</v>
      </c>
      <c r="H3" s="26">
        <v>45</v>
      </c>
      <c r="I3" s="6">
        <f>Table1[[#This Row],[Gross Weight per Case (lb)]]*0.125</f>
        <v>5.625</v>
      </c>
      <c r="J3" s="6">
        <f>0.082*Table1[[#This Row],[Gross Weight per Case (lb)]]</f>
        <v>3.69</v>
      </c>
    </row>
    <row r="4" spans="1:10" x14ac:dyDescent="0.2">
      <c r="A4" s="10" t="s">
        <v>30</v>
      </c>
      <c r="B4" s="4">
        <v>110541</v>
      </c>
      <c r="C4" s="5" t="s">
        <v>57</v>
      </c>
      <c r="D4" s="35">
        <v>0.54320000000000002</v>
      </c>
      <c r="E4" s="6">
        <v>21.592200000000002</v>
      </c>
      <c r="F4" s="37">
        <v>0.63239999999999996</v>
      </c>
      <c r="G4" s="6">
        <v>25.137899999999998</v>
      </c>
      <c r="H4" s="26">
        <v>45.63</v>
      </c>
      <c r="I4" s="6">
        <f>Table1[[#This Row],[Gross Weight per Case (lb)]]*0.125</f>
        <v>5.7037500000000003</v>
      </c>
      <c r="J4" s="6">
        <f>0.082*Table1[[#This Row],[Gross Weight per Case (lb)]]</f>
        <v>3.7416600000000004</v>
      </c>
    </row>
    <row r="5" spans="1:10" x14ac:dyDescent="0.2">
      <c r="A5" s="10" t="s">
        <v>30</v>
      </c>
      <c r="B5" s="4">
        <v>110361</v>
      </c>
      <c r="C5" s="5" t="s">
        <v>1</v>
      </c>
      <c r="D5" s="35">
        <v>0.64439999999999997</v>
      </c>
      <c r="E5" s="6">
        <v>17.398799999999998</v>
      </c>
      <c r="F5" s="37">
        <v>0.94433333333333336</v>
      </c>
      <c r="G5" s="6">
        <v>25.497</v>
      </c>
      <c r="H5" s="26">
        <v>32.4</v>
      </c>
      <c r="I5" s="6">
        <f>Table1[[#This Row],[Gross Weight per Case (lb)]]*0.125</f>
        <v>4.05</v>
      </c>
      <c r="J5" s="6">
        <f>0.082*Table1[[#This Row],[Gross Weight per Case (lb)]]</f>
        <v>2.6568000000000001</v>
      </c>
    </row>
    <row r="6" spans="1:10" x14ac:dyDescent="0.2">
      <c r="A6" s="10" t="s">
        <v>30</v>
      </c>
      <c r="B6" s="4">
        <v>100261</v>
      </c>
      <c r="C6" s="5" t="s">
        <v>2</v>
      </c>
      <c r="D6" s="35">
        <v>1.4106000000000001</v>
      </c>
      <c r="E6" s="6">
        <v>37.239840000000001</v>
      </c>
      <c r="F6" s="37">
        <v>1.44</v>
      </c>
      <c r="G6" s="6">
        <v>38.015999999999998</v>
      </c>
      <c r="H6" s="26">
        <v>29.41</v>
      </c>
      <c r="I6" s="6">
        <f>Table1[[#This Row],[Gross Weight per Case (lb)]]*0.125</f>
        <v>3.67625</v>
      </c>
      <c r="J6" s="6">
        <f>0.082*Table1[[#This Row],[Gross Weight per Case (lb)]]</f>
        <v>2.4116200000000001</v>
      </c>
    </row>
    <row r="7" spans="1:10" x14ac:dyDescent="0.2">
      <c r="A7" s="11" t="s">
        <v>31</v>
      </c>
      <c r="B7" s="4">
        <v>100307</v>
      </c>
      <c r="C7" s="5" t="s">
        <v>56</v>
      </c>
      <c r="D7" s="35">
        <v>0.48459999999999998</v>
      </c>
      <c r="E7" s="6">
        <v>18.4148</v>
      </c>
      <c r="F7" s="37">
        <v>0.51285789473684218</v>
      </c>
      <c r="G7" s="6">
        <v>19.488600000000002</v>
      </c>
      <c r="H7" s="26">
        <v>46</v>
      </c>
      <c r="I7" s="6">
        <f>Table1[[#This Row],[Gross Weight per Case (lb)]]*0.125</f>
        <v>5.75</v>
      </c>
      <c r="J7" s="6">
        <f>0.082*Table1[[#This Row],[Gross Weight per Case (lb)]]</f>
        <v>3.7720000000000002</v>
      </c>
    </row>
    <row r="8" spans="1:10" x14ac:dyDescent="0.2">
      <c r="A8" s="11" t="s">
        <v>31</v>
      </c>
      <c r="B8" s="4">
        <v>100351</v>
      </c>
      <c r="C8" s="5" t="s">
        <v>44</v>
      </c>
      <c r="D8" s="35">
        <v>0.62119999999999997</v>
      </c>
      <c r="E8" s="6">
        <v>18.635999999999999</v>
      </c>
      <c r="F8" s="37">
        <v>0.66400000000000003</v>
      </c>
      <c r="G8" s="6">
        <v>19.920000000000002</v>
      </c>
      <c r="H8" s="26">
        <v>32</v>
      </c>
      <c r="I8" s="6">
        <f>Table1[[#This Row],[Gross Weight per Case (lb)]]*0.125</f>
        <v>4</v>
      </c>
      <c r="J8" s="6">
        <f>0.082*Table1[[#This Row],[Gross Weight per Case (lb)]]</f>
        <v>2.6240000000000001</v>
      </c>
    </row>
    <row r="9" spans="1:10" x14ac:dyDescent="0.2">
      <c r="A9" s="11" t="s">
        <v>31</v>
      </c>
      <c r="B9" s="4">
        <v>100362</v>
      </c>
      <c r="C9" s="5" t="s">
        <v>52</v>
      </c>
      <c r="D9" s="35">
        <v>0.57979999999999998</v>
      </c>
      <c r="E9" s="6">
        <v>24.351599999999998</v>
      </c>
      <c r="F9" s="37">
        <v>0.7</v>
      </c>
      <c r="G9" s="6">
        <v>29.4</v>
      </c>
      <c r="H9" s="26">
        <v>48.8</v>
      </c>
      <c r="I9" s="6">
        <f>Table1[[#This Row],[Gross Weight per Case (lb)]]*0.125</f>
        <v>6.1</v>
      </c>
      <c r="J9" s="6">
        <f>0.082*Table1[[#This Row],[Gross Weight per Case (lb)]]</f>
        <v>4.0015999999999998</v>
      </c>
    </row>
    <row r="10" spans="1:10" x14ac:dyDescent="0.2">
      <c r="A10" s="11" t="s">
        <v>31</v>
      </c>
      <c r="B10" s="4">
        <v>100364</v>
      </c>
      <c r="C10" s="5" t="s">
        <v>3</v>
      </c>
      <c r="D10" s="35">
        <v>0.41720000000000002</v>
      </c>
      <c r="E10" s="6">
        <v>16.896599999999999</v>
      </c>
      <c r="F10" s="37">
        <v>0.48599999999999999</v>
      </c>
      <c r="G10" s="6">
        <v>19.683</v>
      </c>
      <c r="H10" s="26">
        <v>48</v>
      </c>
      <c r="I10" s="6">
        <f>Table1[[#This Row],[Gross Weight per Case (lb)]]*0.125</f>
        <v>6</v>
      </c>
      <c r="J10" s="6">
        <f>0.082*Table1[[#This Row],[Gross Weight per Case (lb)]]</f>
        <v>3.9359999999999999</v>
      </c>
    </row>
    <row r="11" spans="1:10" x14ac:dyDescent="0.2">
      <c r="A11" s="11" t="s">
        <v>60</v>
      </c>
      <c r="B11" s="4">
        <v>100158</v>
      </c>
      <c r="C11" s="5" t="s">
        <v>37</v>
      </c>
      <c r="D11" s="35">
        <v>3.0377999999999998</v>
      </c>
      <c r="E11" s="6">
        <v>121.512</v>
      </c>
      <c r="F11" s="37">
        <v>3.7060000000000004</v>
      </c>
      <c r="G11" s="6">
        <v>148.24</v>
      </c>
      <c r="H11" s="26">
        <v>43</v>
      </c>
      <c r="I11" s="6">
        <f>Table1[[#This Row],[Gross Weight per Case (lb)]]*0.125</f>
        <v>5.375</v>
      </c>
      <c r="J11" s="6">
        <f>0.082*Table1[[#This Row],[Gross Weight per Case (lb)]]</f>
        <v>3.5260000000000002</v>
      </c>
    </row>
    <row r="12" spans="1:10" x14ac:dyDescent="0.2">
      <c r="A12" s="11" t="s">
        <v>30</v>
      </c>
      <c r="B12" s="4">
        <v>110624</v>
      </c>
      <c r="C12" s="5" t="s">
        <v>41</v>
      </c>
      <c r="D12" s="35">
        <v>0.84960000000000002</v>
      </c>
      <c r="E12" s="6">
        <v>25.488</v>
      </c>
      <c r="F12" s="37">
        <v>1.2450000000000001</v>
      </c>
      <c r="G12" s="6">
        <v>37.35</v>
      </c>
      <c r="H12" s="26">
        <v>32</v>
      </c>
      <c r="I12" s="6">
        <f>Table1[[#This Row],[Gross Weight per Case (lb)]]*0.125</f>
        <v>4</v>
      </c>
      <c r="J12" s="6">
        <f>0.082*Table1[[#This Row],[Gross Weight per Case (lb)]]</f>
        <v>2.6240000000000001</v>
      </c>
    </row>
    <row r="13" spans="1:10" x14ac:dyDescent="0.2">
      <c r="A13" s="11" t="s">
        <v>30</v>
      </c>
      <c r="B13" s="4">
        <v>110623</v>
      </c>
      <c r="C13" s="5" t="s">
        <v>40</v>
      </c>
      <c r="D13" s="35">
        <v>1.1213</v>
      </c>
      <c r="E13" s="6">
        <v>33.638999999999996</v>
      </c>
      <c r="F13" s="37">
        <v>1.34</v>
      </c>
      <c r="G13" s="6">
        <v>40.200000000000003</v>
      </c>
      <c r="H13" s="26">
        <v>32</v>
      </c>
      <c r="I13" s="6">
        <f>Table1[[#This Row],[Gross Weight per Case (lb)]]*0.125</f>
        <v>4</v>
      </c>
      <c r="J13" s="6">
        <f>0.082*Table1[[#This Row],[Gross Weight per Case (lb)]]</f>
        <v>2.6240000000000001</v>
      </c>
    </row>
    <row r="14" spans="1:10" x14ac:dyDescent="0.2">
      <c r="A14" s="11" t="s">
        <v>31</v>
      </c>
      <c r="B14" s="4">
        <v>110473</v>
      </c>
      <c r="C14" s="5" t="s">
        <v>42</v>
      </c>
      <c r="D14" s="35">
        <v>1.2814000000000001</v>
      </c>
      <c r="E14" s="6">
        <v>38.442</v>
      </c>
      <c r="F14" s="37">
        <v>1.5919999999999999</v>
      </c>
      <c r="G14" s="6">
        <v>47.76</v>
      </c>
      <c r="H14" s="26">
        <v>31.5</v>
      </c>
      <c r="I14" s="6">
        <f>Table1[[#This Row],[Gross Weight per Case (lb)]]*0.125</f>
        <v>3.9375</v>
      </c>
      <c r="J14" s="6">
        <f>0.082*Table1[[#This Row],[Gross Weight per Case (lb)]]</f>
        <v>2.5830000000000002</v>
      </c>
    </row>
    <row r="15" spans="1:10" x14ac:dyDescent="0.2">
      <c r="A15" s="11" t="s">
        <v>31</v>
      </c>
      <c r="B15" s="4">
        <v>100352</v>
      </c>
      <c r="C15" s="5" t="s">
        <v>43</v>
      </c>
      <c r="D15" s="35">
        <v>0.54249999999999998</v>
      </c>
      <c r="E15" s="6">
        <v>16.274999999999999</v>
      </c>
      <c r="F15" s="37">
        <v>0.57142999999999999</v>
      </c>
      <c r="G15" s="6">
        <v>17.142900000000001</v>
      </c>
      <c r="H15" s="26">
        <v>32</v>
      </c>
      <c r="I15" s="6">
        <f>Table1[[#This Row],[Gross Weight per Case (lb)]]*0.125</f>
        <v>4</v>
      </c>
      <c r="J15" s="6">
        <f>0.082*Table1[[#This Row],[Gross Weight per Case (lb)]]</f>
        <v>2.6240000000000001</v>
      </c>
    </row>
    <row r="16" spans="1:10" x14ac:dyDescent="0.2">
      <c r="A16" s="11" t="s">
        <v>60</v>
      </c>
      <c r="B16" s="4">
        <v>100012</v>
      </c>
      <c r="C16" s="5" t="s">
        <v>4</v>
      </c>
      <c r="D16" s="35">
        <v>1.7956000000000001</v>
      </c>
      <c r="E16" s="6">
        <v>53.868000000000002</v>
      </c>
      <c r="F16" s="37">
        <v>1.97</v>
      </c>
      <c r="G16" s="6">
        <v>59.1</v>
      </c>
      <c r="H16" s="26">
        <v>31</v>
      </c>
      <c r="I16" s="6">
        <f>Table1[[#This Row],[Gross Weight per Case (lb)]]*0.125</f>
        <v>3.875</v>
      </c>
      <c r="J16" s="6">
        <f>0.082*Table1[[#This Row],[Gross Weight per Case (lb)]]</f>
        <v>2.5420000000000003</v>
      </c>
    </row>
    <row r="17" spans="1:10" x14ac:dyDescent="0.2">
      <c r="A17" s="11" t="s">
        <v>60</v>
      </c>
      <c r="B17" s="4">
        <v>100021</v>
      </c>
      <c r="C17" s="5" t="s">
        <v>45</v>
      </c>
      <c r="D17" s="35">
        <v>1.8467</v>
      </c>
      <c r="E17" s="6">
        <v>55.401000000000003</v>
      </c>
      <c r="F17" s="37">
        <v>1.8299999999999998</v>
      </c>
      <c r="G17" s="6">
        <v>54.9</v>
      </c>
      <c r="H17" s="26">
        <v>32</v>
      </c>
      <c r="I17" s="6">
        <f>Table1[[#This Row],[Gross Weight per Case (lb)]]*0.125</f>
        <v>4</v>
      </c>
      <c r="J17" s="6">
        <f>0.082*Table1[[#This Row],[Gross Weight per Case (lb)]]</f>
        <v>2.6240000000000001</v>
      </c>
    </row>
    <row r="18" spans="1:10" s="9" customFormat="1" x14ac:dyDescent="0.2">
      <c r="A18" s="11" t="s">
        <v>60</v>
      </c>
      <c r="B18" s="4">
        <v>110396</v>
      </c>
      <c r="C18" s="5" t="s">
        <v>38</v>
      </c>
      <c r="D18" s="35">
        <v>2.3603999999999998</v>
      </c>
      <c r="E18" s="6">
        <v>53.108999999999995</v>
      </c>
      <c r="F18" s="37">
        <v>2.4577777777777778</v>
      </c>
      <c r="G18" s="6">
        <v>55.3</v>
      </c>
      <c r="H18" s="26">
        <v>24</v>
      </c>
      <c r="I18" s="6">
        <f>Table1[[#This Row],[Gross Weight per Case (lb)]]*0.125</f>
        <v>3</v>
      </c>
      <c r="J18" s="6">
        <f>0.082*Table1[[#This Row],[Gross Weight per Case (lb)]]</f>
        <v>1.968</v>
      </c>
    </row>
    <row r="19" spans="1:10" x14ac:dyDescent="0.2">
      <c r="A19" s="11" t="s">
        <v>60</v>
      </c>
      <c r="B19" s="4">
        <v>100101</v>
      </c>
      <c r="C19" s="5" t="s">
        <v>5</v>
      </c>
      <c r="D19" s="35">
        <v>1.7817000000000001</v>
      </c>
      <c r="E19" s="6">
        <v>71.268000000000001</v>
      </c>
      <c r="F19" s="37">
        <v>2.7376925000000001</v>
      </c>
      <c r="G19" s="6">
        <v>109.5077</v>
      </c>
      <c r="H19" s="26">
        <v>42</v>
      </c>
      <c r="I19" s="6">
        <f>Table1[[#This Row],[Gross Weight per Case (lb)]]*0.125</f>
        <v>5.25</v>
      </c>
      <c r="J19" s="6">
        <f>0.082*Table1[[#This Row],[Gross Weight per Case (lb)]]</f>
        <v>3.444</v>
      </c>
    </row>
    <row r="20" spans="1:10" x14ac:dyDescent="0.2">
      <c r="A20" s="11" t="s">
        <v>60</v>
      </c>
      <c r="B20" s="4">
        <v>110921</v>
      </c>
      <c r="C20" s="5" t="s">
        <v>6</v>
      </c>
      <c r="D20" s="35">
        <v>2.2235999999999998</v>
      </c>
      <c r="E20" s="6">
        <v>66.707999999999998</v>
      </c>
      <c r="F20" s="37">
        <v>4.0166666666666666</v>
      </c>
      <c r="G20" s="6">
        <v>120.5</v>
      </c>
      <c r="H20" s="26">
        <v>31.5</v>
      </c>
      <c r="I20" s="6">
        <f>Table1[[#This Row],[Gross Weight per Case (lb)]]*0.125</f>
        <v>3.9375</v>
      </c>
      <c r="J20" s="6">
        <f>0.082*Table1[[#This Row],[Gross Weight per Case (lb)]]</f>
        <v>2.5830000000000002</v>
      </c>
    </row>
    <row r="21" spans="1:10" x14ac:dyDescent="0.2">
      <c r="A21" s="11" t="s">
        <v>31</v>
      </c>
      <c r="B21" s="4">
        <v>100313</v>
      </c>
      <c r="C21" s="5" t="s">
        <v>55</v>
      </c>
      <c r="D21" s="35">
        <v>0.48020000000000002</v>
      </c>
      <c r="E21" s="6">
        <v>19.087949999999999</v>
      </c>
      <c r="F21" s="37">
        <v>0.57999999999999996</v>
      </c>
      <c r="G21" s="6">
        <v>23.055</v>
      </c>
      <c r="H21" s="26">
        <v>47</v>
      </c>
      <c r="I21" s="6">
        <f>Table1[[#This Row],[Gross Weight per Case (lb)]]*0.125</f>
        <v>5.875</v>
      </c>
      <c r="J21" s="6">
        <f>0.082*Table1[[#This Row],[Gross Weight per Case (lb)]]</f>
        <v>3.8540000000000001</v>
      </c>
    </row>
    <row r="22" spans="1:10" x14ac:dyDescent="0.2">
      <c r="A22" s="11" t="s">
        <v>31</v>
      </c>
      <c r="B22" s="4">
        <v>100348</v>
      </c>
      <c r="C22" s="5" t="s">
        <v>46</v>
      </c>
      <c r="D22" s="35">
        <v>0.56869999999999998</v>
      </c>
      <c r="E22" s="6">
        <v>17.061</v>
      </c>
      <c r="F22" s="37">
        <v>0.62714333333333327</v>
      </c>
      <c r="G22" s="6">
        <v>18.814299999999999</v>
      </c>
      <c r="H22" s="26">
        <v>32</v>
      </c>
      <c r="I22" s="6">
        <f>Table1[[#This Row],[Gross Weight per Case (lb)]]*0.125</f>
        <v>4</v>
      </c>
      <c r="J22" s="6">
        <f>0.082*Table1[[#This Row],[Gross Weight per Case (lb)]]</f>
        <v>2.6240000000000001</v>
      </c>
    </row>
    <row r="23" spans="1:10" x14ac:dyDescent="0.2">
      <c r="A23" s="11" t="s">
        <v>31</v>
      </c>
      <c r="B23" s="4">
        <v>111053</v>
      </c>
      <c r="C23" s="5" t="s">
        <v>53</v>
      </c>
      <c r="D23" s="35">
        <v>0.67600000000000005</v>
      </c>
      <c r="E23" s="6">
        <v>20.28</v>
      </c>
      <c r="F23" s="37">
        <v>0.75</v>
      </c>
      <c r="G23" s="6">
        <v>22.5</v>
      </c>
      <c r="H23" s="26">
        <v>32</v>
      </c>
      <c r="I23" s="6">
        <f>Table1[[#This Row],[Gross Weight per Case (lb)]]*0.125</f>
        <v>4</v>
      </c>
      <c r="J23" s="6">
        <f>0.082*Table1[[#This Row],[Gross Weight per Case (lb)]]</f>
        <v>2.6240000000000001</v>
      </c>
    </row>
    <row r="24" spans="1:10" x14ac:dyDescent="0.2">
      <c r="A24" s="11" t="s">
        <v>30</v>
      </c>
      <c r="B24" s="4">
        <v>110723</v>
      </c>
      <c r="C24" s="5" t="s">
        <v>7</v>
      </c>
      <c r="D24" s="35">
        <v>2.7947000000000002</v>
      </c>
      <c r="E24" s="6">
        <v>60.784725000000002</v>
      </c>
      <c r="F24" s="37">
        <v>2.8244459770114942</v>
      </c>
      <c r="G24" s="6">
        <v>61.431699999999999</v>
      </c>
      <c r="H24" s="26">
        <v>25.01</v>
      </c>
      <c r="I24" s="6">
        <f>Table1[[#This Row],[Gross Weight per Case (lb)]]*0.125</f>
        <v>3.1262500000000002</v>
      </c>
      <c r="J24" s="6">
        <f>0.082*Table1[[#This Row],[Gross Weight per Case (lb)]]</f>
        <v>2.0508200000000003</v>
      </c>
    </row>
    <row r="25" spans="1:10" x14ac:dyDescent="0.2">
      <c r="A25" s="11" t="s">
        <v>60</v>
      </c>
      <c r="B25" s="4">
        <v>110931</v>
      </c>
      <c r="C25" s="5" t="s">
        <v>8</v>
      </c>
      <c r="D25" s="35">
        <v>1.8714</v>
      </c>
      <c r="E25" s="6">
        <v>46.784999999999997</v>
      </c>
      <c r="F25" s="37">
        <v>1.59</v>
      </c>
      <c r="G25" s="6">
        <v>39.75</v>
      </c>
      <c r="H25" s="26">
        <v>26.68</v>
      </c>
      <c r="I25" s="6">
        <f>Table1[[#This Row],[Gross Weight per Case (lb)]]*0.125</f>
        <v>3.335</v>
      </c>
      <c r="J25" s="6">
        <f>0.082*Table1[[#This Row],[Gross Weight per Case (lb)]]</f>
        <v>2.1877599999999999</v>
      </c>
    </row>
    <row r="26" spans="1:10" x14ac:dyDescent="0.2">
      <c r="A26" s="11" t="s">
        <v>60</v>
      </c>
      <c r="B26" s="4">
        <v>110851</v>
      </c>
      <c r="C26" s="5" t="s">
        <v>39</v>
      </c>
      <c r="D26" s="35">
        <v>2.0853999999999999</v>
      </c>
      <c r="E26" s="6">
        <v>83.415999999999997</v>
      </c>
      <c r="F26" s="37">
        <v>2.65</v>
      </c>
      <c r="G26" s="6">
        <v>106</v>
      </c>
      <c r="H26" s="26">
        <v>44</v>
      </c>
      <c r="I26" s="6">
        <f>Table1[[#This Row],[Gross Weight per Case (lb)]]*0.125</f>
        <v>5.5</v>
      </c>
      <c r="J26" s="6">
        <f>0.082*Table1[[#This Row],[Gross Weight per Case (lb)]]</f>
        <v>3.6080000000000001</v>
      </c>
    </row>
    <row r="27" spans="1:10" x14ac:dyDescent="0.2">
      <c r="A27" s="11" t="s">
        <v>60</v>
      </c>
      <c r="B27" s="7">
        <v>100188</v>
      </c>
      <c r="C27" s="5" t="s">
        <v>9</v>
      </c>
      <c r="D27" s="35">
        <v>1.8634999999999999</v>
      </c>
      <c r="E27" s="6">
        <v>74.539999999999992</v>
      </c>
      <c r="F27" s="37">
        <v>2.15</v>
      </c>
      <c r="G27" s="6">
        <v>86</v>
      </c>
      <c r="H27" s="26">
        <v>43</v>
      </c>
      <c r="I27" s="6">
        <f>Table1[[#This Row],[Gross Weight per Case (lb)]]*0.125</f>
        <v>5.375</v>
      </c>
      <c r="J27" s="6">
        <f>0.082*Table1[[#This Row],[Gross Weight per Case (lb)]]</f>
        <v>3.5260000000000002</v>
      </c>
    </row>
    <row r="28" spans="1:10" x14ac:dyDescent="0.2">
      <c r="A28" s="11" t="s">
        <v>60</v>
      </c>
      <c r="B28" s="7">
        <v>100187</v>
      </c>
      <c r="C28" s="5" t="s">
        <v>10</v>
      </c>
      <c r="D28" s="35">
        <v>2.5226000000000002</v>
      </c>
      <c r="E28" s="6">
        <v>100.90400000000001</v>
      </c>
      <c r="F28" s="37">
        <v>2.5649999999999999</v>
      </c>
      <c r="G28" s="6">
        <v>102.6</v>
      </c>
      <c r="H28" s="26">
        <v>43</v>
      </c>
      <c r="I28" s="6">
        <f>Table1[[#This Row],[Gross Weight per Case (lb)]]*0.125</f>
        <v>5.375</v>
      </c>
      <c r="J28" s="6">
        <f>0.082*Table1[[#This Row],[Gross Weight per Case (lb)]]</f>
        <v>3.5260000000000002</v>
      </c>
    </row>
    <row r="29" spans="1:10" x14ac:dyDescent="0.2">
      <c r="A29" s="11" t="s">
        <v>30</v>
      </c>
      <c r="B29" s="4">
        <v>110859</v>
      </c>
      <c r="C29" s="5" t="s">
        <v>11</v>
      </c>
      <c r="D29" s="35">
        <v>1.5491999999999999</v>
      </c>
      <c r="E29" s="6">
        <v>37.180799999999998</v>
      </c>
      <c r="F29" s="37">
        <v>1.7692291666666666</v>
      </c>
      <c r="G29" s="6">
        <v>42.461500000000001</v>
      </c>
      <c r="H29" s="26">
        <v>27.82</v>
      </c>
      <c r="I29" s="6">
        <f>Table1[[#This Row],[Gross Weight per Case (lb)]]*0.125</f>
        <v>3.4775</v>
      </c>
      <c r="J29" s="6">
        <f>0.082*Table1[[#This Row],[Gross Weight per Case (lb)]]</f>
        <v>2.2812399999999999</v>
      </c>
    </row>
    <row r="30" spans="1:10" x14ac:dyDescent="0.2">
      <c r="A30" s="11" t="s">
        <v>30</v>
      </c>
      <c r="B30" s="4">
        <v>100212</v>
      </c>
      <c r="C30" s="5" t="s">
        <v>12</v>
      </c>
      <c r="D30" s="35">
        <v>0.76759999999999995</v>
      </c>
      <c r="E30" s="6">
        <v>30.512099999999997</v>
      </c>
      <c r="F30" s="37">
        <v>0.82036981132075459</v>
      </c>
      <c r="G30" s="6">
        <v>32.609699999999997</v>
      </c>
      <c r="H30" s="26">
        <v>46</v>
      </c>
      <c r="I30" s="6">
        <f>Table1[[#This Row],[Gross Weight per Case (lb)]]*0.125</f>
        <v>5.75</v>
      </c>
      <c r="J30" s="6">
        <f>0.082*Table1[[#This Row],[Gross Weight per Case (lb)]]</f>
        <v>3.7720000000000002</v>
      </c>
    </row>
    <row r="31" spans="1:10" s="9" customFormat="1" x14ac:dyDescent="0.2">
      <c r="A31" s="10" t="s">
        <v>30</v>
      </c>
      <c r="B31" s="4">
        <v>110161</v>
      </c>
      <c r="C31" s="5" t="s">
        <v>34</v>
      </c>
      <c r="D31" s="35">
        <v>3.6442000000000001</v>
      </c>
      <c r="E31" s="6">
        <v>91.105000000000004</v>
      </c>
      <c r="F31" s="37">
        <v>3.165</v>
      </c>
      <c r="G31" s="6">
        <v>79.125</v>
      </c>
      <c r="H31" s="26">
        <v>27</v>
      </c>
      <c r="I31" s="6">
        <f>Table1[[#This Row],[Gross Weight per Case (lb)]]*0.125</f>
        <v>3.375</v>
      </c>
      <c r="J31" s="6">
        <f>0.082*Table1[[#This Row],[Gross Weight per Case (lb)]]</f>
        <v>2.214</v>
      </c>
    </row>
    <row r="32" spans="1:10" x14ac:dyDescent="0.2">
      <c r="A32" s="11" t="s">
        <v>31</v>
      </c>
      <c r="B32" s="7">
        <v>111230</v>
      </c>
      <c r="C32" s="5" t="s">
        <v>13</v>
      </c>
      <c r="D32" s="35">
        <v>0.67720000000000002</v>
      </c>
      <c r="E32" s="6">
        <v>20.316000000000003</v>
      </c>
      <c r="F32" s="37">
        <v>0.7433333333333334</v>
      </c>
      <c r="G32" s="6">
        <v>22.3</v>
      </c>
      <c r="H32" s="26">
        <v>32.01</v>
      </c>
      <c r="I32" s="6">
        <f>Table1[[#This Row],[Gross Weight per Case (lb)]]*0.125</f>
        <v>4.0012499999999998</v>
      </c>
      <c r="J32" s="6">
        <f>0.082*Table1[[#This Row],[Gross Weight per Case (lb)]]</f>
        <v>2.6248200000000002</v>
      </c>
    </row>
    <row r="33" spans="1:10" x14ac:dyDescent="0.2">
      <c r="A33" s="11" t="s">
        <v>30</v>
      </c>
      <c r="B33" s="4">
        <v>110651</v>
      </c>
      <c r="C33" s="5" t="s">
        <v>49</v>
      </c>
      <c r="D33" s="35">
        <v>0.45329999999999998</v>
      </c>
      <c r="E33" s="6">
        <v>12.239099999999999</v>
      </c>
      <c r="F33" s="37">
        <v>0.53272592592592594</v>
      </c>
      <c r="G33" s="6">
        <v>14.383599999999999</v>
      </c>
      <c r="H33" s="26">
        <v>28.51</v>
      </c>
      <c r="I33" s="6">
        <f>Table1[[#This Row],[Gross Weight per Case (lb)]]*0.125</f>
        <v>3.5637500000000002</v>
      </c>
      <c r="J33" s="6">
        <f>0.082*Table1[[#This Row],[Gross Weight per Case (lb)]]</f>
        <v>2.3378200000000002</v>
      </c>
    </row>
    <row r="34" spans="1:10" x14ac:dyDescent="0.2">
      <c r="A34" s="11" t="s">
        <v>32</v>
      </c>
      <c r="B34" s="4">
        <v>110393</v>
      </c>
      <c r="C34" s="5" t="s">
        <v>14</v>
      </c>
      <c r="D34" s="35">
        <v>1.1153</v>
      </c>
      <c r="E34" s="6">
        <v>12.04524</v>
      </c>
      <c r="F34" s="37">
        <v>1.115</v>
      </c>
      <c r="G34" s="6">
        <v>12.042</v>
      </c>
      <c r="H34" s="26">
        <v>12</v>
      </c>
      <c r="I34" s="6">
        <f>Table1[[#This Row],[Gross Weight per Case (lb)]]*0.125</f>
        <v>1.5</v>
      </c>
      <c r="J34" s="6">
        <f>0.082*Table1[[#This Row],[Gross Weight per Case (lb)]]</f>
        <v>0.98399999999999999</v>
      </c>
    </row>
    <row r="35" spans="1:10" ht="12.75" customHeight="1" x14ac:dyDescent="0.2">
      <c r="A35" s="11" t="s">
        <v>32</v>
      </c>
      <c r="B35" s="4">
        <v>110520</v>
      </c>
      <c r="C35" s="5" t="s">
        <v>15</v>
      </c>
      <c r="D35" s="35">
        <v>0.51400000000000001</v>
      </c>
      <c r="E35" s="6">
        <v>10.280000000000001</v>
      </c>
      <c r="F35" s="37">
        <v>0.83000000000000007</v>
      </c>
      <c r="G35" s="6">
        <v>16.600000000000001</v>
      </c>
      <c r="H35" s="26">
        <v>21.7</v>
      </c>
      <c r="I35" s="6">
        <f>Table1[[#This Row],[Gross Weight per Case (lb)]]*0.125</f>
        <v>2.7124999999999999</v>
      </c>
      <c r="J35" s="6">
        <f>0.082*Table1[[#This Row],[Gross Weight per Case (lb)]]</f>
        <v>1.7794000000000001</v>
      </c>
    </row>
    <row r="36" spans="1:10" ht="12.75" customHeight="1" x14ac:dyDescent="0.2">
      <c r="A36" s="11" t="s">
        <v>32</v>
      </c>
      <c r="B36" s="4">
        <v>110504</v>
      </c>
      <c r="C36" s="5" t="s">
        <v>16</v>
      </c>
      <c r="D36" s="35">
        <v>0.53790000000000004</v>
      </c>
      <c r="E36" s="6">
        <v>10.758000000000001</v>
      </c>
      <c r="F36" s="37">
        <v>0.88000000000000012</v>
      </c>
      <c r="G36" s="6">
        <v>17.600000000000001</v>
      </c>
      <c r="H36" s="26">
        <v>21.4</v>
      </c>
      <c r="I36" s="6">
        <f>Table1[[#This Row],[Gross Weight per Case (lb)]]*0.125</f>
        <v>2.6749999999999998</v>
      </c>
      <c r="J36" s="6">
        <f>0.082*Table1[[#This Row],[Gross Weight per Case (lb)]]</f>
        <v>1.7547999999999999</v>
      </c>
    </row>
    <row r="37" spans="1:10" x14ac:dyDescent="0.2">
      <c r="A37" s="11" t="s">
        <v>32</v>
      </c>
      <c r="B37" s="4">
        <v>110506</v>
      </c>
      <c r="C37" s="5" t="s">
        <v>17</v>
      </c>
      <c r="D37" s="35">
        <v>0.40479999999999999</v>
      </c>
      <c r="E37" s="6">
        <v>8.0960000000000001</v>
      </c>
      <c r="F37" s="37">
        <v>0.52</v>
      </c>
      <c r="G37" s="6">
        <v>10.4</v>
      </c>
      <c r="H37" s="26">
        <v>21</v>
      </c>
      <c r="I37" s="6">
        <f>Table1[[#This Row],[Gross Weight per Case (lb)]]*0.125</f>
        <v>2.625</v>
      </c>
      <c r="J37" s="6">
        <f>0.082*Table1[[#This Row],[Gross Weight per Case (lb)]]</f>
        <v>1.722</v>
      </c>
    </row>
    <row r="38" spans="1:10" s="9" customFormat="1" x14ac:dyDescent="0.2">
      <c r="A38" s="11" t="s">
        <v>60</v>
      </c>
      <c r="B38" s="4">
        <v>110854</v>
      </c>
      <c r="C38" s="5" t="s">
        <v>35</v>
      </c>
      <c r="D38" s="35">
        <v>2.2262</v>
      </c>
      <c r="E38" s="6">
        <v>18.366150000000001</v>
      </c>
      <c r="F38" s="37">
        <v>2.36</v>
      </c>
      <c r="G38" s="6">
        <v>19.47</v>
      </c>
      <c r="H38" s="26">
        <v>8.8000000000000007</v>
      </c>
      <c r="I38" s="6">
        <f>Table1[[#This Row],[Gross Weight per Case (lb)]]*0.125</f>
        <v>1.1000000000000001</v>
      </c>
      <c r="J38" s="6">
        <f>0.082*Table1[[#This Row],[Gross Weight per Case (lb)]]</f>
        <v>0.72160000000000013</v>
      </c>
    </row>
    <row r="39" spans="1:10" x14ac:dyDescent="0.2">
      <c r="A39" s="11" t="s">
        <v>30</v>
      </c>
      <c r="B39" s="4">
        <v>100220</v>
      </c>
      <c r="C39" s="5" t="s">
        <v>18</v>
      </c>
      <c r="D39" s="35">
        <v>0.78849999999999998</v>
      </c>
      <c r="E39" s="6">
        <v>31.342874999999999</v>
      </c>
      <c r="F39" s="37">
        <v>0.84799999999999998</v>
      </c>
      <c r="G39" s="6">
        <v>33.707999999999998</v>
      </c>
      <c r="H39" s="26">
        <v>46</v>
      </c>
      <c r="I39" s="6">
        <f>Table1[[#This Row],[Gross Weight per Case (lb)]]*0.125</f>
        <v>5.75</v>
      </c>
      <c r="J39" s="6">
        <f>0.082*Table1[[#This Row],[Gross Weight per Case (lb)]]</f>
        <v>3.7720000000000002</v>
      </c>
    </row>
    <row r="40" spans="1:10" x14ac:dyDescent="0.2">
      <c r="A40" s="11" t="s">
        <v>30</v>
      </c>
      <c r="B40" s="4">
        <v>100219</v>
      </c>
      <c r="C40" s="5" t="s">
        <v>19</v>
      </c>
      <c r="D40" s="35">
        <v>0.75139999999999996</v>
      </c>
      <c r="E40" s="6">
        <v>29.86815</v>
      </c>
      <c r="F40" s="37">
        <v>0.80850062893081764</v>
      </c>
      <c r="G40" s="6">
        <v>32.137900000000002</v>
      </c>
      <c r="H40" s="26">
        <v>46</v>
      </c>
      <c r="I40" s="6">
        <f>Table1[[#This Row],[Gross Weight per Case (lb)]]*0.125</f>
        <v>5.75</v>
      </c>
      <c r="J40" s="6">
        <f>0.082*Table1[[#This Row],[Gross Weight per Case (lb)]]</f>
        <v>3.7720000000000002</v>
      </c>
    </row>
    <row r="41" spans="1:10" s="9" customFormat="1" x14ac:dyDescent="0.2">
      <c r="A41" s="10" t="s">
        <v>30</v>
      </c>
      <c r="B41" s="4">
        <v>100241</v>
      </c>
      <c r="C41" s="5" t="s">
        <v>33</v>
      </c>
      <c r="D41" s="35">
        <v>1.2751999999999999</v>
      </c>
      <c r="E41" s="6">
        <v>33.665279999999996</v>
      </c>
      <c r="F41" s="37">
        <v>1.541818181818182</v>
      </c>
      <c r="G41" s="6">
        <v>40.704000000000001</v>
      </c>
      <c r="H41" s="26">
        <v>30.7</v>
      </c>
      <c r="I41" s="6">
        <f>Table1[[#This Row],[Gross Weight per Case (lb)]]*0.125</f>
        <v>3.8374999999999999</v>
      </c>
      <c r="J41" s="6">
        <f>0.082*Table1[[#This Row],[Gross Weight per Case (lb)]]</f>
        <v>2.5173999999999999</v>
      </c>
    </row>
    <row r="42" spans="1:10" x14ac:dyDescent="0.2">
      <c r="A42" s="11" t="s">
        <v>30</v>
      </c>
      <c r="B42" s="4">
        <v>100225</v>
      </c>
      <c r="C42" s="5" t="s">
        <v>58</v>
      </c>
      <c r="D42" s="35">
        <v>0.77380000000000004</v>
      </c>
      <c r="E42" s="6">
        <v>30.565100000000001</v>
      </c>
      <c r="F42" s="37">
        <v>0.85230886075949375</v>
      </c>
      <c r="G42" s="6">
        <v>33.666200000000003</v>
      </c>
      <c r="H42" s="26">
        <v>46</v>
      </c>
      <c r="I42" s="6">
        <f>Table1[[#This Row],[Gross Weight per Case (lb)]]*0.125</f>
        <v>5.75</v>
      </c>
      <c r="J42" s="6">
        <f>0.082*Table1[[#This Row],[Gross Weight per Case (lb)]]</f>
        <v>3.7720000000000002</v>
      </c>
    </row>
    <row r="43" spans="1:10" x14ac:dyDescent="0.2">
      <c r="A43" s="11" t="s">
        <v>30</v>
      </c>
      <c r="B43" s="4">
        <v>100224</v>
      </c>
      <c r="C43" s="5" t="s">
        <v>20</v>
      </c>
      <c r="D43" s="35">
        <v>0.74409999999999998</v>
      </c>
      <c r="E43" s="6">
        <v>29.391949999999998</v>
      </c>
      <c r="F43" s="37">
        <v>0.84749873417721511</v>
      </c>
      <c r="G43" s="6">
        <v>33.476199999999999</v>
      </c>
      <c r="H43" s="26">
        <v>46</v>
      </c>
      <c r="I43" s="6">
        <f>Table1[[#This Row],[Gross Weight per Case (lb)]]*0.125</f>
        <v>5.75</v>
      </c>
      <c r="J43" s="6">
        <f>0.082*Table1[[#This Row],[Gross Weight per Case (lb)]]</f>
        <v>3.7720000000000002</v>
      </c>
    </row>
    <row r="44" spans="1:10" x14ac:dyDescent="0.2">
      <c r="A44" s="11" t="s">
        <v>31</v>
      </c>
      <c r="B44" s="4">
        <v>100350</v>
      </c>
      <c r="C44" s="5" t="s">
        <v>47</v>
      </c>
      <c r="D44" s="35">
        <v>0.68140000000000001</v>
      </c>
      <c r="E44" s="6">
        <v>20.442</v>
      </c>
      <c r="F44" s="37">
        <v>0.72625000000000006</v>
      </c>
      <c r="G44" s="6">
        <v>21.787500000000001</v>
      </c>
      <c r="H44" s="26">
        <v>32</v>
      </c>
      <c r="I44" s="6">
        <f>Table1[[#This Row],[Gross Weight per Case (lb)]]*0.125</f>
        <v>4</v>
      </c>
      <c r="J44" s="6">
        <f>0.082*Table1[[#This Row],[Gross Weight per Case (lb)]]</f>
        <v>2.6240000000000001</v>
      </c>
    </row>
    <row r="45" spans="1:10" x14ac:dyDescent="0.2">
      <c r="A45" s="11" t="s">
        <v>31</v>
      </c>
      <c r="B45" s="4">
        <v>110763</v>
      </c>
      <c r="C45" s="5" t="s">
        <v>54</v>
      </c>
      <c r="D45" s="35">
        <v>0.80230000000000001</v>
      </c>
      <c r="E45" s="6">
        <v>24.068999999999999</v>
      </c>
      <c r="F45" s="37">
        <v>0.89</v>
      </c>
      <c r="G45" s="6">
        <v>26.7</v>
      </c>
      <c r="H45" s="26">
        <v>32</v>
      </c>
      <c r="I45" s="6">
        <f>Table1[[#This Row],[Gross Weight per Case (lb)]]*0.125</f>
        <v>4</v>
      </c>
      <c r="J45" s="6">
        <f>0.082*Table1[[#This Row],[Gross Weight per Case (lb)]]</f>
        <v>2.6240000000000001</v>
      </c>
    </row>
    <row r="46" spans="1:10" x14ac:dyDescent="0.2">
      <c r="A46" s="11" t="s">
        <v>31</v>
      </c>
      <c r="B46" s="4">
        <v>110844</v>
      </c>
      <c r="C46" s="5" t="s">
        <v>21</v>
      </c>
      <c r="D46" s="35">
        <v>0.59640000000000004</v>
      </c>
      <c r="E46" s="6">
        <v>17.892000000000003</v>
      </c>
      <c r="F46" s="37">
        <v>0.67999999999999994</v>
      </c>
      <c r="G46" s="6">
        <v>20.399999999999999</v>
      </c>
      <c r="H46" s="26">
        <v>32</v>
      </c>
      <c r="I46" s="6">
        <f>Table1[[#This Row],[Gross Weight per Case (lb)]]*0.125</f>
        <v>4</v>
      </c>
      <c r="J46" s="6">
        <f>0.082*Table1[[#This Row],[Gross Weight per Case (lb)]]</f>
        <v>2.6240000000000001</v>
      </c>
    </row>
    <row r="47" spans="1:10" x14ac:dyDescent="0.2">
      <c r="A47" s="11" t="s">
        <v>31</v>
      </c>
      <c r="B47" s="4">
        <v>100357</v>
      </c>
      <c r="C47" s="5" t="s">
        <v>22</v>
      </c>
      <c r="D47" s="35">
        <v>0.60160000000000002</v>
      </c>
      <c r="E47" s="6">
        <v>18.048000000000002</v>
      </c>
      <c r="F47" s="37">
        <v>0.64</v>
      </c>
      <c r="G47" s="6">
        <v>19.2</v>
      </c>
      <c r="H47" s="26">
        <v>32</v>
      </c>
      <c r="I47" s="6">
        <f>Table1[[#This Row],[Gross Weight per Case (lb)]]*0.125</f>
        <v>4</v>
      </c>
      <c r="J47" s="6">
        <f>0.082*Table1[[#This Row],[Gross Weight per Case (lb)]]</f>
        <v>2.6240000000000001</v>
      </c>
    </row>
    <row r="48" spans="1:10" x14ac:dyDescent="0.2">
      <c r="A48" s="11" t="s">
        <v>31</v>
      </c>
      <c r="B48" s="4">
        <v>100355</v>
      </c>
      <c r="C48" s="5" t="s">
        <v>23</v>
      </c>
      <c r="D48" s="35">
        <v>0.62029999999999996</v>
      </c>
      <c r="E48" s="6">
        <v>18.608999999999998</v>
      </c>
      <c r="F48" s="37">
        <v>0.7</v>
      </c>
      <c r="G48" s="6">
        <v>21</v>
      </c>
      <c r="H48" s="26">
        <v>32</v>
      </c>
      <c r="I48" s="6">
        <f>Table1[[#This Row],[Gross Weight per Case (lb)]]*0.125</f>
        <v>4</v>
      </c>
      <c r="J48" s="6">
        <f>0.082*Table1[[#This Row],[Gross Weight per Case (lb)]]</f>
        <v>2.6240000000000001</v>
      </c>
    </row>
    <row r="49" spans="1:10" x14ac:dyDescent="0.2">
      <c r="A49" s="11" t="s">
        <v>30</v>
      </c>
      <c r="B49" s="4">
        <v>100293</v>
      </c>
      <c r="C49" s="5" t="s">
        <v>50</v>
      </c>
      <c r="D49" s="35">
        <v>1.5630999999999999</v>
      </c>
      <c r="E49" s="6">
        <v>18.757199999999997</v>
      </c>
      <c r="F49" s="37">
        <v>1.825</v>
      </c>
      <c r="G49" s="6">
        <v>21.9</v>
      </c>
      <c r="H49" s="26">
        <v>14.3</v>
      </c>
      <c r="I49" s="6">
        <f>Table1[[#This Row],[Gross Weight per Case (lb)]]*0.125</f>
        <v>1.7875000000000001</v>
      </c>
      <c r="J49" s="6">
        <f>0.082*Table1[[#This Row],[Gross Weight per Case (lb)]]</f>
        <v>1.1726000000000001</v>
      </c>
    </row>
    <row r="50" spans="1:10" x14ac:dyDescent="0.2">
      <c r="A50" s="11" t="s">
        <v>32</v>
      </c>
      <c r="B50" s="4">
        <v>101031</v>
      </c>
      <c r="C50" s="5" t="s">
        <v>48</v>
      </c>
      <c r="D50" s="35">
        <v>0.41310000000000002</v>
      </c>
      <c r="E50" s="6">
        <v>10.324999999999999</v>
      </c>
      <c r="F50" s="37">
        <v>0.47</v>
      </c>
      <c r="G50" s="6">
        <v>11.75</v>
      </c>
      <c r="H50" s="26">
        <v>25.5</v>
      </c>
      <c r="I50" s="6">
        <f>Table1[[#This Row],[Gross Weight per Case (lb)]]*0.125</f>
        <v>3.1875</v>
      </c>
      <c r="J50" s="6">
        <f>0.082*Table1[[#This Row],[Gross Weight per Case (lb)]]</f>
        <v>2.0910000000000002</v>
      </c>
    </row>
    <row r="51" spans="1:10" x14ac:dyDescent="0.2">
      <c r="A51" s="11" t="s">
        <v>31</v>
      </c>
      <c r="B51" s="4">
        <v>100330</v>
      </c>
      <c r="C51" s="5" t="s">
        <v>24</v>
      </c>
      <c r="D51" s="35">
        <v>0.54790000000000005</v>
      </c>
      <c r="E51" s="6">
        <v>21.779025000000001</v>
      </c>
      <c r="F51" s="37">
        <v>0.61499874213836481</v>
      </c>
      <c r="G51" s="6">
        <v>24.446200000000001</v>
      </c>
      <c r="H51" s="26">
        <v>47</v>
      </c>
      <c r="I51" s="6">
        <f>Table1[[#This Row],[Gross Weight per Case (lb)]]*0.125</f>
        <v>5.875</v>
      </c>
      <c r="J51" s="6">
        <f>0.082*Table1[[#This Row],[Gross Weight per Case (lb)]]</f>
        <v>3.8540000000000001</v>
      </c>
    </row>
    <row r="52" spans="1:10" x14ac:dyDescent="0.2">
      <c r="A52" s="11" t="s">
        <v>31</v>
      </c>
      <c r="B52" s="4">
        <v>100336</v>
      </c>
      <c r="C52" s="5" t="s">
        <v>25</v>
      </c>
      <c r="D52" s="35">
        <v>0.43890000000000001</v>
      </c>
      <c r="E52" s="6">
        <v>17.446275</v>
      </c>
      <c r="F52" s="37">
        <v>0.49</v>
      </c>
      <c r="G52" s="6">
        <v>19.477499999999999</v>
      </c>
      <c r="H52" s="26">
        <v>46</v>
      </c>
      <c r="I52" s="6">
        <f>Table1[[#This Row],[Gross Weight per Case (lb)]]*0.125</f>
        <v>5.75</v>
      </c>
      <c r="J52" s="6">
        <f>0.082*Table1[[#This Row],[Gross Weight per Case (lb)]]</f>
        <v>3.7720000000000002</v>
      </c>
    </row>
    <row r="53" spans="1:10" x14ac:dyDescent="0.2">
      <c r="A53" s="11" t="s">
        <v>30</v>
      </c>
      <c r="B53" s="4">
        <v>100256</v>
      </c>
      <c r="C53" s="5" t="s">
        <v>26</v>
      </c>
      <c r="D53" s="35">
        <v>1.5105</v>
      </c>
      <c r="E53" s="6">
        <v>40.783499999999997</v>
      </c>
      <c r="F53" s="37">
        <v>1.887585185185185</v>
      </c>
      <c r="G53" s="6">
        <v>50.964799999999997</v>
      </c>
      <c r="H53" s="26">
        <v>31.3</v>
      </c>
      <c r="I53" s="6">
        <f>Table1[[#This Row],[Gross Weight per Case (lb)]]*0.125</f>
        <v>3.9125000000000001</v>
      </c>
      <c r="J53" s="6">
        <f>0.082*Table1[[#This Row],[Gross Weight per Case (lb)]]</f>
        <v>2.5666000000000002</v>
      </c>
    </row>
    <row r="54" spans="1:10" x14ac:dyDescent="0.2">
      <c r="A54" s="11" t="s">
        <v>30</v>
      </c>
      <c r="B54" s="4">
        <v>110860</v>
      </c>
      <c r="C54" s="5" t="s">
        <v>27</v>
      </c>
      <c r="D54" s="35">
        <v>1.2532000000000001</v>
      </c>
      <c r="E54" s="6">
        <v>37.596000000000004</v>
      </c>
      <c r="F54" s="37">
        <v>1.51</v>
      </c>
      <c r="G54" s="6">
        <v>45.3</v>
      </c>
      <c r="H54" s="26">
        <v>32.01</v>
      </c>
      <c r="I54" s="6">
        <f>Table1[[#This Row],[Gross Weight per Case (lb)]]*0.125</f>
        <v>4.0012499999999998</v>
      </c>
      <c r="J54" s="6">
        <f>0.082*Table1[[#This Row],[Gross Weight per Case (lb)]]</f>
        <v>2.6248200000000002</v>
      </c>
    </row>
    <row r="55" spans="1:10" x14ac:dyDescent="0.2">
      <c r="A55" s="11" t="s">
        <v>36</v>
      </c>
      <c r="B55" s="4">
        <v>110394</v>
      </c>
      <c r="C55" s="5" t="s">
        <v>51</v>
      </c>
      <c r="D55" s="35">
        <v>0.78569999999999995</v>
      </c>
      <c r="E55" s="6">
        <v>21.213899999999999</v>
      </c>
      <c r="F55" s="37">
        <v>0.94</v>
      </c>
      <c r="G55" s="6">
        <v>25.38</v>
      </c>
      <c r="H55" s="26">
        <v>29</v>
      </c>
      <c r="I55" s="6">
        <f>Table1[[#This Row],[Gross Weight per Case (lb)]]*0.125</f>
        <v>3.625</v>
      </c>
      <c r="J55" s="6">
        <f>0.082*Table1[[#This Row],[Gross Weight per Case (lb)]]</f>
        <v>2.3780000000000001</v>
      </c>
    </row>
    <row r="56" spans="1:10" x14ac:dyDescent="0.2">
      <c r="A56" s="11" t="s">
        <v>60</v>
      </c>
      <c r="B56" s="4">
        <v>110554</v>
      </c>
      <c r="C56" s="5" t="s">
        <v>28</v>
      </c>
      <c r="D56" s="35">
        <v>2.5943999999999998</v>
      </c>
      <c r="E56" s="6">
        <v>103.776</v>
      </c>
      <c r="F56" s="37">
        <v>3.6</v>
      </c>
      <c r="G56" s="6">
        <v>144</v>
      </c>
      <c r="H56" s="26">
        <v>42</v>
      </c>
      <c r="I56" s="6">
        <f>Table1[[#This Row],[Gross Weight per Case (lb)]]*0.125</f>
        <v>5.25</v>
      </c>
      <c r="J56" s="6">
        <f>0.082*Table1[[#This Row],[Gross Weight per Case (lb)]]</f>
        <v>3.444</v>
      </c>
    </row>
    <row r="57" spans="1:10" x14ac:dyDescent="0.2">
      <c r="A57" s="16" t="s">
        <v>60</v>
      </c>
      <c r="B57" s="17">
        <v>100125</v>
      </c>
      <c r="C57" s="18" t="s">
        <v>29</v>
      </c>
      <c r="D57" s="36">
        <v>2.2109999999999999</v>
      </c>
      <c r="E57" s="19">
        <v>88.44</v>
      </c>
      <c r="F57" s="38">
        <v>3.18</v>
      </c>
      <c r="G57" s="19">
        <v>127.2</v>
      </c>
      <c r="H57" s="26">
        <v>42</v>
      </c>
      <c r="I57" s="6">
        <f>Table1[[#This Row],[Gross Weight per Case (lb)]]*0.125</f>
        <v>5.25</v>
      </c>
      <c r="J57" s="6">
        <f>0.082*Table1[[#This Row],[Gross Weight per Case (lb)]]</f>
        <v>3.444</v>
      </c>
    </row>
    <row r="58" spans="1:10" x14ac:dyDescent="0.2">
      <c r="A58" s="22"/>
      <c r="B58" s="23"/>
      <c r="C58" s="24"/>
      <c r="D58" s="24"/>
      <c r="E58" s="1"/>
      <c r="F58" s="1"/>
      <c r="G58" s="20"/>
      <c r="H58" s="21"/>
      <c r="I58" s="21"/>
    </row>
    <row r="59" spans="1:10" x14ac:dyDescent="0.2">
      <c r="A59" s="22"/>
      <c r="B59" s="23">
        <v>110724</v>
      </c>
      <c r="C59" s="24" t="s">
        <v>64</v>
      </c>
      <c r="D59" s="24"/>
      <c r="E59" s="25" t="s">
        <v>66</v>
      </c>
      <c r="F59" s="25"/>
      <c r="G59" s="20"/>
      <c r="H59" s="21"/>
      <c r="I59" s="21"/>
    </row>
    <row r="60" spans="1:10" x14ac:dyDescent="0.2">
      <c r="A60" s="22"/>
      <c r="B60" s="23">
        <v>100360</v>
      </c>
      <c r="C60" s="24" t="s">
        <v>65</v>
      </c>
      <c r="D60" s="24"/>
      <c r="E60" s="25" t="s">
        <v>66</v>
      </c>
      <c r="F60" s="25"/>
      <c r="G60" s="20"/>
      <c r="H60" s="21"/>
      <c r="I60" s="21"/>
    </row>
    <row r="61" spans="1:10" ht="16.5" x14ac:dyDescent="0.25">
      <c r="A61" s="28"/>
      <c r="B61" s="23"/>
      <c r="C61" s="24"/>
      <c r="D61" s="24"/>
      <c r="E61" s="25"/>
      <c r="F61" s="25"/>
      <c r="G61" s="20"/>
      <c r="H61" s="21"/>
      <c r="I61" s="21"/>
    </row>
    <row r="62" spans="1:10" ht="15.95" customHeight="1" x14ac:dyDescent="0.25">
      <c r="A62" s="29" t="s">
        <v>67</v>
      </c>
      <c r="C62" s="24"/>
      <c r="D62" s="24"/>
      <c r="E62" s="25"/>
      <c r="F62" s="25"/>
      <c r="G62" s="20"/>
      <c r="H62" s="21"/>
      <c r="I62" s="21"/>
    </row>
    <row r="63" spans="1:10" ht="15.95" customHeight="1" x14ac:dyDescent="0.25">
      <c r="A63" s="30" t="s">
        <v>77</v>
      </c>
    </row>
    <row r="64" spans="1:10" ht="15.95" customHeight="1" x14ac:dyDescent="0.25">
      <c r="A64" s="30" t="s">
        <v>68</v>
      </c>
    </row>
    <row r="65" spans="1:1" ht="15.95" customHeight="1" x14ac:dyDescent="0.25">
      <c r="A65" s="30" t="s">
        <v>78</v>
      </c>
    </row>
    <row r="66" spans="1:1" ht="15.95" customHeight="1" x14ac:dyDescent="0.25">
      <c r="A66" s="30" t="s">
        <v>79</v>
      </c>
    </row>
    <row r="67" spans="1:1" ht="15.95" customHeight="1" x14ac:dyDescent="0.25">
      <c r="A67" s="30" t="s">
        <v>69</v>
      </c>
    </row>
    <row r="68" spans="1:1" ht="16.5" x14ac:dyDescent="0.25">
      <c r="A68" s="30"/>
    </row>
  </sheetData>
  <mergeCells count="1">
    <mergeCell ref="I1:J1"/>
  </mergeCells>
  <phoneticPr fontId="1" type="noConversion"/>
  <dataValidations count="1">
    <dataValidation errorStyle="information" allowBlank="1" showInputMessage="1" showErrorMessage="1" sqref="C3:D32 C34:D58 C59:F62" xr:uid="{00000000-0002-0000-0000-000000000000}"/>
  </dataValidations>
  <hyperlinks>
    <hyperlink ref="A62" r:id="rId1" display="Go to the USDA Foods Product Information webpage for more details" xr:uid="{3CD75FF2-3B56-48E1-8241-F683B2327BD3}"/>
  </hyperlinks>
  <printOptions gridLines="1"/>
  <pageMargins left="0.25" right="0" top="0.55000000000000004" bottom="0" header="0" footer="0"/>
  <pageSetup scale="80" fitToHeight="0" orientation="landscape" r:id="rId2"/>
  <headerFooter alignWithMargins="0">
    <oddHeader xml:space="preserve">&amp;C&amp;"Arial,Bold"&amp;12
</oddHeader>
  </headerFooter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C7E1F7215A44A880CD29336F32C86" ma:contentTypeVersion="15" ma:contentTypeDescription="Create a new document." ma:contentTypeScope="" ma:versionID="beea675425f8518fc69c81fceeb81f09">
  <xsd:schema xmlns:xsd="http://www.w3.org/2001/XMLSchema" xmlns:xs="http://www.w3.org/2001/XMLSchema" xmlns:p="http://schemas.microsoft.com/office/2006/metadata/properties" xmlns:ns1="http://schemas.microsoft.com/sharepoint/v3" xmlns:ns3="9d8593b4-07df-4103-a0a4-9659a89085c6" xmlns:ns4="a9eeef56-ad29-4284-bd5d-7e8e928f7d71" targetNamespace="http://schemas.microsoft.com/office/2006/metadata/properties" ma:root="true" ma:fieldsID="8e2b82e8fd4f0c045e07e8513e16cfef" ns1:_="" ns3:_="" ns4:_="">
    <xsd:import namespace="http://schemas.microsoft.com/sharepoint/v3"/>
    <xsd:import namespace="9d8593b4-07df-4103-a0a4-9659a89085c6"/>
    <xsd:import namespace="a9eeef56-ad29-4284-bd5d-7e8e928f7d7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593b4-07df-4103-a0a4-9659a89085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eef56-ad29-4284-bd5d-7e8e928f7d7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B91F34-4F3C-4CD9-9733-F9619E6F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85CF85-450C-47D9-9C20-159F631CBD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8593b4-07df-4103-a0a4-9659a89085c6"/>
    <ds:schemaRef ds:uri="a9eeef56-ad29-4284-bd5d-7e8e928f7d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3967F9-E485-4B62-B306-104E6E31D34F}">
  <ds:schemaRefs>
    <ds:schemaRef ds:uri="http://purl.org/dc/elements/1.1/"/>
    <ds:schemaRef ds:uri="http://schemas.microsoft.com/sharepoint/v3"/>
    <ds:schemaRef ds:uri="http://schemas.openxmlformats.org/package/2006/metadata/core-properties"/>
    <ds:schemaRef ds:uri="a9eeef56-ad29-4284-bd5d-7e8e928f7d71"/>
    <ds:schemaRef ds:uri="http://purl.org/dc/terms/"/>
    <ds:schemaRef ds:uri="http://schemas.microsoft.com/office/infopath/2007/PartnerControls"/>
    <ds:schemaRef ds:uri="http://schemas.microsoft.com/office/2006/documentManagement/types"/>
    <ds:schemaRef ds:uri="9d8593b4-07df-4103-a0a4-9659a89085c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Direct Delivery (Brown Box)</vt:lpstr>
      <vt:lpstr>'Direct Delivery (Brown Box)'!Print_Area</vt:lpstr>
      <vt:lpstr>'Direct Delivery (Brown Box)'!Print_Titles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Entitlement Value and Handling Charges of USDA Brown Box Products for School Year 2021-22</dc:title>
  <dc:subject>Wisconsin USDA Foods Program</dc:subject>
  <dc:creator>DPI</dc:creator>
  <cp:keywords>commodities, brown-box, survey, entitlement</cp:keywords>
  <cp:lastModifiedBy>Ante, Antonio D.  DPI</cp:lastModifiedBy>
  <cp:lastPrinted>2021-07-19T17:16:32Z</cp:lastPrinted>
  <dcterms:created xsi:type="dcterms:W3CDTF">2005-05-09T19:47:30Z</dcterms:created>
  <dcterms:modified xsi:type="dcterms:W3CDTF">2022-03-01T20:07:06Z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0x010100E91C7E1F7215A44A880CD29336F32C86</vt:lpwstr>
  </property>
</Properties>
</file>