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T\Categorical Aids\State Tuition\2022-23\"/>
    </mc:Choice>
  </mc:AlternateContent>
  <xr:revisionPtr revIDLastSave="0" documentId="13_ncr:1_{FBAEFB1A-32B7-4B53-9488-118091B34158}" xr6:coauthVersionLast="47" xr6:coauthVersionMax="47" xr10:uidLastSave="{00000000-0000-0000-0000-000000000000}"/>
  <bookViews>
    <workbookView xWindow="28680" yWindow="-120" windowWidth="29040" windowHeight="15840" xr2:uid="{226D6758-064F-42B7-B09C-CE5CC6B9E3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K34" i="1"/>
  <c r="K37" i="1" s="1"/>
  <c r="J21" i="1"/>
  <c r="I21" i="1"/>
  <c r="I2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9" i="1"/>
  <c r="J10" i="1" l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I9" i="1"/>
  <c r="J9" i="1"/>
  <c r="I10" i="1"/>
  <c r="I11" i="1"/>
  <c r="I12" i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9" i="1"/>
  <c r="G30" i="1"/>
  <c r="F30" i="1"/>
  <c r="H28" i="1"/>
  <c r="H30" i="1" s="1"/>
  <c r="E30" i="1"/>
  <c r="D30" i="1"/>
  <c r="C30" i="1"/>
  <c r="I30" i="1" l="1"/>
  <c r="J30" i="1"/>
  <c r="K30" i="1" l="1"/>
</calcChain>
</file>

<file path=xl/sharedStrings.xml><?xml version="1.0" encoding="utf-8"?>
<sst xmlns="http://schemas.openxmlformats.org/spreadsheetml/2006/main" count="64" uniqueCount="55">
  <si>
    <t>Eau Claire</t>
  </si>
  <si>
    <t>Elkhorn</t>
  </si>
  <si>
    <t>Fond du Lac</t>
  </si>
  <si>
    <t>Franklin</t>
  </si>
  <si>
    <t>Green Bay</t>
  </si>
  <si>
    <t>Janesville</t>
  </si>
  <si>
    <t>Kenosha</t>
  </si>
  <si>
    <t>La Crosse</t>
  </si>
  <si>
    <t>Madison</t>
  </si>
  <si>
    <t>Milwaukee</t>
  </si>
  <si>
    <t>Norris</t>
  </si>
  <si>
    <t>Oconto</t>
  </si>
  <si>
    <t>Oshkosh</t>
  </si>
  <si>
    <t>Racine</t>
  </si>
  <si>
    <t>Sheboygan</t>
  </si>
  <si>
    <t>Sparta</t>
  </si>
  <si>
    <t>Stevens Point</t>
  </si>
  <si>
    <t>Waukesha</t>
  </si>
  <si>
    <t>Wausau</t>
  </si>
  <si>
    <t>Wauwatosa</t>
  </si>
  <si>
    <t>West Bend</t>
  </si>
  <si>
    <t>Fund 10</t>
  </si>
  <si>
    <t>Fund 27</t>
  </si>
  <si>
    <t>Total</t>
  </si>
  <si>
    <t>Name</t>
  </si>
  <si>
    <t>Code</t>
  </si>
  <si>
    <t>Src 641</t>
  </si>
  <si>
    <t>Src 642</t>
  </si>
  <si>
    <t>Cash</t>
  </si>
  <si>
    <t>District</t>
  </si>
  <si>
    <t>Final Audited Claims</t>
  </si>
  <si>
    <t>Advance Payments Made</t>
  </si>
  <si>
    <t>June 1, 2023 Payment Eligibility</t>
  </si>
  <si>
    <t>State Tuition Eligibility</t>
  </si>
  <si>
    <t>Payment Eligibility Computation</t>
  </si>
  <si>
    <t>TOTAL</t>
  </si>
  <si>
    <t>Appropriation</t>
  </si>
  <si>
    <t>Used for Open Enrollment Transfer Payments</t>
  </si>
  <si>
    <t>Available</t>
  </si>
  <si>
    <t>Advance Payments</t>
  </si>
  <si>
    <t>June 1, 2023 Payments</t>
  </si>
  <si>
    <t>Lapse</t>
  </si>
  <si>
    <t>Wisconsin Department of Public Instruction | School Financial Services</t>
  </si>
  <si>
    <t>State tuition Eligibility Based on Audited Claims | 2022-23 Aid on 2021-22 Costs | FINAL | May 31, 2023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</si>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</sst>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9" xfId="0" applyNumberFormat="1" applyBorder="1"/>
    <xf numFmtId="164" fontId="0" fillId="0" borderId="11" xfId="0" applyNumberFormat="1" applyBorder="1"/>
    <xf numFmtId="164" fontId="0" fillId="0" borderId="10" xfId="0" applyNumberFormat="1" applyBorder="1"/>
    <xf numFmtId="164" fontId="0" fillId="0" borderId="3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2" xfId="0" applyBorder="1" applyAlignment="1">
      <alignment horizontal="right"/>
    </xf>
    <xf numFmtId="164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13">
    <dxf>
      <numFmt numFmtId="164" formatCode="&quot;$&quot;#,##0.00"/>
      <alignment horizontal="right" vertical="bottom" textRotation="0" wrapText="0" indent="0" justifyLastLine="0" shrinkToFit="0" readingOrder="0"/>
    </dxf>
    <dxf>
      <numFmt numFmtId="164" formatCode="&quot;$&quot;#,##0.00"/>
      <alignment horizontal="right" vertical="bottom" textRotation="0" wrapText="0" indent="0" justifyLastLine="0" shrinkToFit="0" readingOrder="0"/>
    </dxf>
    <dxf>
      <numFmt numFmtId="164" formatCode="&quot;$&quot;#,##0.00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64" formatCode="&quot;$&quot;#,##0.0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64" formatCode="&quot;$&quot;#,##0.00"/>
    </dxf>
    <dxf>
      <numFmt numFmtId="164" formatCode="&quot;$&quot;#,##0.0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alignment horizontal="right" vertical="bottom" textRotation="0" wrapText="0" indent="0" justifyLastLine="0" shrinkToFit="0" readingOrder="0"/>
    </dxf>
    <dxf>
      <numFmt numFmtId="164" formatCode="&quot;$&quot;#,##0.00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5A1F22-E880-4C37-B22F-D028213552EA}" name="Table1" displayName="Table1" ref="A8:K29" totalsRowShown="0" headerRowDxfId="12" dataDxfId="11" tableBorderDxfId="10">
  <autoFilter ref="A8:K29" xr:uid="{A15A1F22-E880-4C37-B22F-D028213552EA}"/>
  <tableColumns count="11">
    <tableColumn id="1" xr3:uid="{0FF1E389-95FD-4469-BC19-E36AF5144591}" name="Column1"/>
    <tableColumn id="2" xr3:uid="{7C247E68-8B39-48A9-858F-FE4FE0BD2D67}" name="Column2" dataDxfId="9"/>
    <tableColumn id="3" xr3:uid="{1C40038D-623A-4757-955E-8699FCA9E5D7}" name="Column3" dataDxfId="8"/>
    <tableColumn id="4" xr3:uid="{364086DD-A610-468B-96BE-A5E429C40B4F}" name="Column4" dataDxfId="7"/>
    <tableColumn id="5" xr3:uid="{6D7CEE46-1CCE-4634-9454-774FA273A348}" name="Column5" dataDxfId="6">
      <calculatedColumnFormula>SUM(C9+D9)</calculatedColumnFormula>
    </tableColumn>
    <tableColumn id="6" xr3:uid="{1B69E789-6144-4F47-8652-0F6BF70CDE9B}" name="Column6" dataDxfId="5"/>
    <tableColumn id="7" xr3:uid="{95139A08-3BDD-4559-BBE2-A36BC3280DCE}" name="Column7" dataDxfId="4"/>
    <tableColumn id="8" xr3:uid="{A4CA66F4-B2CF-48B5-A827-102A599FB700}" name="Column8" dataDxfId="3"/>
    <tableColumn id="9" xr3:uid="{A1723D31-F26E-48BB-86D2-067D96E0891F}" name="Column9" dataDxfId="2">
      <calculatedColumnFormula>SUM(C9+F9)</calculatedColumnFormula>
    </tableColumn>
    <tableColumn id="10" xr3:uid="{3CB6C17E-B514-4BE4-B2A0-4FFBA50E8544}" name="Column10" dataDxfId="1">
      <calculatedColumnFormula>SUM(D9+G9)</calculatedColumnFormula>
    </tableColumn>
    <tableColumn id="11" xr3:uid="{BB3E5F83-AE2D-4DE1-8558-C84955F58CB5}" name="Column11" dataDxfId="0">
      <calculatedColumnFormula>SUM(I9+J9)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ABA12-5E21-4A42-8455-A9FE158215D5}">
  <dimension ref="A1:Q37"/>
  <sheetViews>
    <sheetView tabSelected="1" workbookViewId="0">
      <selection activeCell="O24" sqref="O24"/>
    </sheetView>
  </sheetViews>
  <sheetFormatPr defaultRowHeight="14.5" x14ac:dyDescent="0.35"/>
  <cols>
    <col min="1" max="1" width="16.54296875" customWidth="1"/>
    <col min="2" max="2" width="10.36328125" style="3" customWidth="1"/>
    <col min="3" max="5" width="12.6328125" style="1" customWidth="1"/>
    <col min="6" max="11" width="12.6328125" customWidth="1"/>
  </cols>
  <sheetData>
    <row r="1" spans="1:17" x14ac:dyDescent="0.35">
      <c r="A1" s="34" t="s">
        <v>42</v>
      </c>
    </row>
    <row r="2" spans="1:17" s="34" customFormat="1" x14ac:dyDescent="0.35">
      <c r="A2" s="34" t="s">
        <v>43</v>
      </c>
      <c r="B2" s="35"/>
      <c r="C2" s="36"/>
      <c r="D2" s="36"/>
      <c r="E2" s="36"/>
    </row>
    <row r="3" spans="1:17" ht="15" thickBot="1" x14ac:dyDescent="0.4"/>
    <row r="4" spans="1:17" ht="15" thickBot="1" x14ac:dyDescent="0.4">
      <c r="A4" s="43" t="s">
        <v>29</v>
      </c>
      <c r="B4" s="44"/>
      <c r="C4" s="49" t="s">
        <v>33</v>
      </c>
      <c r="D4" s="50"/>
      <c r="E4" s="51"/>
      <c r="F4" s="52" t="s">
        <v>34</v>
      </c>
      <c r="G4" s="52"/>
      <c r="H4" s="52"/>
      <c r="I4" s="52"/>
      <c r="J4" s="52"/>
      <c r="K4" s="44"/>
      <c r="L4" s="2"/>
      <c r="M4" s="2"/>
      <c r="N4" s="2"/>
      <c r="O4" s="2"/>
      <c r="P4" s="2"/>
      <c r="Q4" s="2"/>
    </row>
    <row r="5" spans="1:17" x14ac:dyDescent="0.35">
      <c r="A5" s="45"/>
      <c r="B5" s="46"/>
      <c r="C5" s="67" t="s">
        <v>30</v>
      </c>
      <c r="D5" s="68"/>
      <c r="E5" s="69"/>
      <c r="F5" s="65" t="s">
        <v>31</v>
      </c>
      <c r="G5" s="63"/>
      <c r="H5" s="66"/>
      <c r="I5" s="62" t="s">
        <v>32</v>
      </c>
      <c r="J5" s="63"/>
      <c r="K5" s="64"/>
      <c r="L5" s="2"/>
      <c r="M5" s="2"/>
      <c r="N5" s="2"/>
      <c r="O5" s="2"/>
      <c r="P5" s="2"/>
      <c r="Q5" s="2"/>
    </row>
    <row r="6" spans="1:17" x14ac:dyDescent="0.35">
      <c r="A6" s="47"/>
      <c r="B6" s="48"/>
      <c r="C6" s="8" t="s">
        <v>21</v>
      </c>
      <c r="D6" s="4" t="s">
        <v>22</v>
      </c>
      <c r="E6" s="58" t="s">
        <v>23</v>
      </c>
      <c r="F6" s="8" t="s">
        <v>21</v>
      </c>
      <c r="G6" s="4" t="s">
        <v>22</v>
      </c>
      <c r="H6" s="60" t="s">
        <v>23</v>
      </c>
      <c r="I6" s="4" t="s">
        <v>21</v>
      </c>
      <c r="J6" s="4" t="s">
        <v>22</v>
      </c>
      <c r="K6" s="58" t="s">
        <v>23</v>
      </c>
      <c r="L6" s="2"/>
      <c r="M6" s="2"/>
      <c r="N6" s="2"/>
      <c r="O6" s="2"/>
      <c r="P6" s="2"/>
      <c r="Q6" s="2"/>
    </row>
    <row r="7" spans="1:17" ht="15" thickBot="1" x14ac:dyDescent="0.4">
      <c r="A7" s="12" t="s">
        <v>24</v>
      </c>
      <c r="B7" s="13" t="s">
        <v>25</v>
      </c>
      <c r="C7" s="14" t="s">
        <v>26</v>
      </c>
      <c r="D7" s="15" t="s">
        <v>27</v>
      </c>
      <c r="E7" s="59"/>
      <c r="F7" s="14" t="s">
        <v>26</v>
      </c>
      <c r="G7" s="15" t="s">
        <v>27</v>
      </c>
      <c r="H7" s="61"/>
      <c r="I7" s="15" t="s">
        <v>28</v>
      </c>
      <c r="J7" s="15" t="s">
        <v>28</v>
      </c>
      <c r="K7" s="59"/>
      <c r="L7" s="2"/>
      <c r="M7" s="2"/>
      <c r="N7" s="2"/>
      <c r="O7" s="2"/>
      <c r="P7" s="2"/>
      <c r="Q7" s="2"/>
    </row>
    <row r="8" spans="1:17" ht="15" hidden="1" thickBot="1" x14ac:dyDescent="0.4">
      <c r="A8" t="s">
        <v>44</v>
      </c>
      <c r="B8" s="6" t="s">
        <v>45</v>
      </c>
      <c r="C8" s="9" t="s">
        <v>46</v>
      </c>
      <c r="D8" s="1" t="s">
        <v>47</v>
      </c>
      <c r="E8" s="10" t="s">
        <v>48</v>
      </c>
      <c r="F8" s="21" t="s">
        <v>49</v>
      </c>
      <c r="G8" s="3" t="s">
        <v>50</v>
      </c>
      <c r="H8" s="23" t="s">
        <v>51</v>
      </c>
      <c r="I8" s="17" t="s">
        <v>52</v>
      </c>
      <c r="J8" s="17" t="s">
        <v>53</v>
      </c>
      <c r="K8" s="17" t="s">
        <v>54</v>
      </c>
    </row>
    <row r="9" spans="1:17" x14ac:dyDescent="0.35">
      <c r="A9" t="s">
        <v>0</v>
      </c>
      <c r="B9" s="6">
        <v>1554</v>
      </c>
      <c r="C9" s="9">
        <v>129563</v>
      </c>
      <c r="D9" s="1">
        <v>72679</v>
      </c>
      <c r="E9" s="10">
        <f>SUM(C9+D9)</f>
        <v>202242</v>
      </c>
      <c r="F9" s="21">
        <v>0</v>
      </c>
      <c r="G9" s="3">
        <v>0</v>
      </c>
      <c r="H9" s="22">
        <v>0</v>
      </c>
      <c r="I9" s="17">
        <f>SUM(C9+F9)</f>
        <v>129563</v>
      </c>
      <c r="J9" s="17">
        <f>SUM(D9+G9)</f>
        <v>72679</v>
      </c>
      <c r="K9" s="17">
        <f t="shared" ref="K9:K29" si="0">SUM(I9+J9)</f>
        <v>202242</v>
      </c>
    </row>
    <row r="10" spans="1:17" x14ac:dyDescent="0.35">
      <c r="A10" t="s">
        <v>1</v>
      </c>
      <c r="B10" s="6">
        <v>1638</v>
      </c>
      <c r="C10" s="9">
        <v>1287</v>
      </c>
      <c r="D10" s="1">
        <v>0</v>
      </c>
      <c r="E10" s="10">
        <f t="shared" ref="E10:E29" si="1">SUM(C10+D10)</f>
        <v>1287</v>
      </c>
      <c r="F10" s="21">
        <v>0</v>
      </c>
      <c r="G10" s="3">
        <v>0</v>
      </c>
      <c r="H10" s="23">
        <v>0</v>
      </c>
      <c r="I10" s="17">
        <f t="shared" ref="I10:I29" si="2">SUM(C10+F10)</f>
        <v>1287</v>
      </c>
      <c r="J10" s="17">
        <f t="shared" ref="J10:J29" si="3">SUM(D10+G10)</f>
        <v>0</v>
      </c>
      <c r="K10" s="17">
        <f t="shared" si="0"/>
        <v>1287</v>
      </c>
    </row>
    <row r="11" spans="1:17" x14ac:dyDescent="0.35">
      <c r="A11" t="s">
        <v>2</v>
      </c>
      <c r="B11" s="6">
        <v>1862</v>
      </c>
      <c r="C11" s="9">
        <v>191224</v>
      </c>
      <c r="D11" s="1">
        <v>0</v>
      </c>
      <c r="E11" s="10">
        <f t="shared" si="1"/>
        <v>191224</v>
      </c>
      <c r="F11" s="21">
        <v>0</v>
      </c>
      <c r="G11" s="3">
        <v>0</v>
      </c>
      <c r="H11" s="23">
        <v>0</v>
      </c>
      <c r="I11" s="17">
        <f t="shared" si="2"/>
        <v>191224</v>
      </c>
      <c r="J11" s="17">
        <f t="shared" si="3"/>
        <v>0</v>
      </c>
      <c r="K11" s="17">
        <f t="shared" si="0"/>
        <v>191224</v>
      </c>
    </row>
    <row r="12" spans="1:17" x14ac:dyDescent="0.35">
      <c r="A12" t="s">
        <v>3</v>
      </c>
      <c r="B12" s="6">
        <v>1900</v>
      </c>
      <c r="C12" s="9">
        <v>162359</v>
      </c>
      <c r="D12" s="1">
        <v>0</v>
      </c>
      <c r="E12" s="10">
        <f t="shared" si="1"/>
        <v>162359</v>
      </c>
      <c r="F12" s="21">
        <v>0</v>
      </c>
      <c r="G12" s="3">
        <v>0</v>
      </c>
      <c r="H12" s="23">
        <v>0</v>
      </c>
      <c r="I12" s="17">
        <f t="shared" si="2"/>
        <v>162359</v>
      </c>
      <c r="J12" s="17">
        <f t="shared" si="3"/>
        <v>0</v>
      </c>
      <c r="K12" s="17">
        <f t="shared" si="0"/>
        <v>162359</v>
      </c>
    </row>
    <row r="13" spans="1:17" x14ac:dyDescent="0.35">
      <c r="A13" t="s">
        <v>4</v>
      </c>
      <c r="B13" s="6">
        <v>2289</v>
      </c>
      <c r="C13" s="9">
        <v>94276</v>
      </c>
      <c r="D13" s="1">
        <v>0</v>
      </c>
      <c r="E13" s="10">
        <f t="shared" si="1"/>
        <v>94276</v>
      </c>
      <c r="F13" s="21">
        <v>0</v>
      </c>
      <c r="G13" s="3">
        <v>0</v>
      </c>
      <c r="H13" s="23">
        <v>0</v>
      </c>
      <c r="I13" s="17">
        <f t="shared" si="2"/>
        <v>94276</v>
      </c>
      <c r="J13" s="17">
        <f t="shared" si="3"/>
        <v>0</v>
      </c>
      <c r="K13" s="17">
        <f t="shared" si="0"/>
        <v>94276</v>
      </c>
    </row>
    <row r="14" spans="1:17" x14ac:dyDescent="0.35">
      <c r="A14" t="s">
        <v>5</v>
      </c>
      <c r="B14" s="6">
        <v>2695</v>
      </c>
      <c r="C14" s="9">
        <v>261867</v>
      </c>
      <c r="D14" s="1">
        <v>65702</v>
      </c>
      <c r="E14" s="10">
        <f t="shared" si="1"/>
        <v>327569</v>
      </c>
      <c r="F14" s="21">
        <v>0</v>
      </c>
      <c r="G14" s="3">
        <v>0</v>
      </c>
      <c r="H14" s="23">
        <v>0</v>
      </c>
      <c r="I14" s="17">
        <f t="shared" si="2"/>
        <v>261867</v>
      </c>
      <c r="J14" s="17">
        <f t="shared" si="3"/>
        <v>65702</v>
      </c>
      <c r="K14" s="17">
        <f t="shared" si="0"/>
        <v>327569</v>
      </c>
    </row>
    <row r="15" spans="1:17" x14ac:dyDescent="0.35">
      <c r="A15" t="s">
        <v>6</v>
      </c>
      <c r="B15" s="6">
        <v>2793</v>
      </c>
      <c r="C15" s="9">
        <v>217643</v>
      </c>
      <c r="D15" s="1">
        <v>0</v>
      </c>
      <c r="E15" s="10">
        <f t="shared" si="1"/>
        <v>217643</v>
      </c>
      <c r="F15" s="21">
        <v>0</v>
      </c>
      <c r="G15" s="3">
        <v>0</v>
      </c>
      <c r="H15" s="23">
        <v>0</v>
      </c>
      <c r="I15" s="17">
        <f t="shared" si="2"/>
        <v>217643</v>
      </c>
      <c r="J15" s="17">
        <f t="shared" si="3"/>
        <v>0</v>
      </c>
      <c r="K15" s="17">
        <f t="shared" si="0"/>
        <v>217643</v>
      </c>
    </row>
    <row r="16" spans="1:17" x14ac:dyDescent="0.35">
      <c r="A16" t="s">
        <v>7</v>
      </c>
      <c r="B16" s="6">
        <v>2849</v>
      </c>
      <c r="C16" s="9">
        <v>170364</v>
      </c>
      <c r="D16" s="1">
        <v>0</v>
      </c>
      <c r="E16" s="10">
        <f t="shared" si="1"/>
        <v>170364</v>
      </c>
      <c r="F16" s="21">
        <v>0</v>
      </c>
      <c r="G16" s="3">
        <v>0</v>
      </c>
      <c r="H16" s="23">
        <v>0</v>
      </c>
      <c r="I16" s="17">
        <f t="shared" si="2"/>
        <v>170364</v>
      </c>
      <c r="J16" s="17">
        <f t="shared" si="3"/>
        <v>0</v>
      </c>
      <c r="K16" s="17">
        <f t="shared" si="0"/>
        <v>170364</v>
      </c>
    </row>
    <row r="17" spans="1:11" x14ac:dyDescent="0.35">
      <c r="A17" t="s">
        <v>8</v>
      </c>
      <c r="B17" s="6">
        <v>3269</v>
      </c>
      <c r="C17" s="9">
        <v>375503</v>
      </c>
      <c r="D17" s="1">
        <v>74567</v>
      </c>
      <c r="E17" s="10">
        <f t="shared" si="1"/>
        <v>450070</v>
      </c>
      <c r="F17" s="21">
        <v>0</v>
      </c>
      <c r="G17" s="3">
        <v>0</v>
      </c>
      <c r="H17" s="23">
        <v>0</v>
      </c>
      <c r="I17" s="17">
        <f t="shared" si="2"/>
        <v>375503</v>
      </c>
      <c r="J17" s="17">
        <f t="shared" si="3"/>
        <v>74567</v>
      </c>
      <c r="K17" s="17">
        <f t="shared" si="0"/>
        <v>450070</v>
      </c>
    </row>
    <row r="18" spans="1:11" x14ac:dyDescent="0.35">
      <c r="A18" t="s">
        <v>9</v>
      </c>
      <c r="B18" s="6">
        <v>3619</v>
      </c>
      <c r="C18" s="9">
        <v>204438</v>
      </c>
      <c r="D18" s="1">
        <v>0</v>
      </c>
      <c r="E18" s="10">
        <f t="shared" si="1"/>
        <v>204438</v>
      </c>
      <c r="F18" s="21">
        <v>0</v>
      </c>
      <c r="G18" s="3">
        <v>0</v>
      </c>
      <c r="H18" s="23">
        <v>0</v>
      </c>
      <c r="I18" s="17">
        <f t="shared" si="2"/>
        <v>204438</v>
      </c>
      <c r="J18" s="17">
        <f t="shared" si="3"/>
        <v>0</v>
      </c>
      <c r="K18" s="17">
        <f t="shared" si="0"/>
        <v>204438</v>
      </c>
    </row>
    <row r="19" spans="1:11" x14ac:dyDescent="0.35">
      <c r="A19" t="s">
        <v>10</v>
      </c>
      <c r="B19" s="6">
        <v>3976</v>
      </c>
      <c r="C19" s="9">
        <v>107157</v>
      </c>
      <c r="D19" s="1">
        <v>393525</v>
      </c>
      <c r="E19" s="10">
        <f t="shared" si="1"/>
        <v>500682</v>
      </c>
      <c r="F19" s="21">
        <v>0</v>
      </c>
      <c r="G19" s="3">
        <v>0</v>
      </c>
      <c r="H19" s="23">
        <v>0</v>
      </c>
      <c r="I19" s="17">
        <f t="shared" si="2"/>
        <v>107157</v>
      </c>
      <c r="J19" s="17">
        <f t="shared" si="3"/>
        <v>393525</v>
      </c>
      <c r="K19" s="17">
        <f t="shared" si="0"/>
        <v>500682</v>
      </c>
    </row>
    <row r="20" spans="1:11" x14ac:dyDescent="0.35">
      <c r="A20" t="s">
        <v>11</v>
      </c>
      <c r="B20" s="6">
        <v>4067</v>
      </c>
      <c r="C20" s="9">
        <v>8439</v>
      </c>
      <c r="D20" s="1">
        <v>0</v>
      </c>
      <c r="E20" s="10">
        <f t="shared" si="1"/>
        <v>8439</v>
      </c>
      <c r="F20" s="21">
        <v>0</v>
      </c>
      <c r="G20" s="3">
        <v>0</v>
      </c>
      <c r="H20" s="23">
        <v>0</v>
      </c>
      <c r="I20" s="17">
        <f t="shared" si="2"/>
        <v>8439</v>
      </c>
      <c r="J20" s="17">
        <f t="shared" si="3"/>
        <v>0</v>
      </c>
      <c r="K20" s="17">
        <f t="shared" si="0"/>
        <v>8439</v>
      </c>
    </row>
    <row r="21" spans="1:11" x14ac:dyDescent="0.35">
      <c r="A21" t="s">
        <v>12</v>
      </c>
      <c r="B21" s="6">
        <v>4179</v>
      </c>
      <c r="C21" s="9">
        <v>1863</v>
      </c>
      <c r="D21" s="1">
        <v>0</v>
      </c>
      <c r="E21" s="10">
        <f t="shared" si="1"/>
        <v>1863</v>
      </c>
      <c r="F21" s="21">
        <v>0</v>
      </c>
      <c r="G21" s="3">
        <v>0</v>
      </c>
      <c r="H21" s="23">
        <v>0</v>
      </c>
      <c r="I21" s="17">
        <f t="shared" si="2"/>
        <v>1863</v>
      </c>
      <c r="J21" s="17">
        <f t="shared" si="3"/>
        <v>0</v>
      </c>
      <c r="K21" s="17">
        <f t="shared" si="0"/>
        <v>1863</v>
      </c>
    </row>
    <row r="22" spans="1:11" x14ac:dyDescent="0.35">
      <c r="A22" t="s">
        <v>13</v>
      </c>
      <c r="B22" s="6">
        <v>4620</v>
      </c>
      <c r="C22" s="9">
        <v>287508</v>
      </c>
      <c r="D22" s="1">
        <v>155788</v>
      </c>
      <c r="E22" s="10">
        <f t="shared" si="1"/>
        <v>443296</v>
      </c>
      <c r="F22" s="21">
        <v>0</v>
      </c>
      <c r="G22" s="3">
        <v>0</v>
      </c>
      <c r="H22" s="23">
        <v>0</v>
      </c>
      <c r="I22" s="17">
        <f t="shared" si="2"/>
        <v>287508</v>
      </c>
      <c r="J22" s="17">
        <f t="shared" si="3"/>
        <v>155788</v>
      </c>
      <c r="K22" s="17">
        <f t="shared" si="0"/>
        <v>443296</v>
      </c>
    </row>
    <row r="23" spans="1:11" x14ac:dyDescent="0.35">
      <c r="A23" t="s">
        <v>14</v>
      </c>
      <c r="B23" s="6">
        <v>5271</v>
      </c>
      <c r="C23" s="9">
        <v>66190</v>
      </c>
      <c r="D23" s="1">
        <v>0</v>
      </c>
      <c r="E23" s="10">
        <f t="shared" si="1"/>
        <v>66190</v>
      </c>
      <c r="F23" s="21">
        <v>0</v>
      </c>
      <c r="G23" s="3">
        <v>0</v>
      </c>
      <c r="H23" s="23">
        <v>0</v>
      </c>
      <c r="I23" s="17">
        <f t="shared" si="2"/>
        <v>66190</v>
      </c>
      <c r="J23" s="17">
        <f t="shared" si="3"/>
        <v>0</v>
      </c>
      <c r="K23" s="17">
        <f t="shared" si="0"/>
        <v>66190</v>
      </c>
    </row>
    <row r="24" spans="1:11" x14ac:dyDescent="0.35">
      <c r="A24" t="s">
        <v>15</v>
      </c>
      <c r="B24" s="6">
        <v>5460</v>
      </c>
      <c r="C24" s="9">
        <v>319075</v>
      </c>
      <c r="D24" s="1">
        <v>0</v>
      </c>
      <c r="E24" s="10">
        <f t="shared" si="1"/>
        <v>319075</v>
      </c>
      <c r="F24" s="21">
        <v>0</v>
      </c>
      <c r="G24" s="3">
        <v>0</v>
      </c>
      <c r="H24" s="23">
        <v>0</v>
      </c>
      <c r="I24" s="17">
        <f t="shared" si="2"/>
        <v>319075</v>
      </c>
      <c r="J24" s="17">
        <f t="shared" si="3"/>
        <v>0</v>
      </c>
      <c r="K24" s="17">
        <f t="shared" si="0"/>
        <v>319075</v>
      </c>
    </row>
    <row r="25" spans="1:11" x14ac:dyDescent="0.35">
      <c r="A25" t="s">
        <v>16</v>
      </c>
      <c r="B25" s="6">
        <v>5607</v>
      </c>
      <c r="C25" s="9">
        <v>112668</v>
      </c>
      <c r="D25" s="1">
        <v>0</v>
      </c>
      <c r="E25" s="10">
        <f t="shared" si="1"/>
        <v>112668</v>
      </c>
      <c r="F25" s="21">
        <v>0</v>
      </c>
      <c r="G25" s="3">
        <v>0</v>
      </c>
      <c r="H25" s="23">
        <v>0</v>
      </c>
      <c r="I25" s="17">
        <f t="shared" si="2"/>
        <v>112668</v>
      </c>
      <c r="J25" s="17">
        <f t="shared" si="3"/>
        <v>0</v>
      </c>
      <c r="K25" s="17">
        <f t="shared" si="0"/>
        <v>112668</v>
      </c>
    </row>
    <row r="26" spans="1:11" x14ac:dyDescent="0.35">
      <c r="A26" t="s">
        <v>17</v>
      </c>
      <c r="B26" s="6">
        <v>6174</v>
      </c>
      <c r="C26" s="9">
        <v>84582</v>
      </c>
      <c r="D26" s="1">
        <v>0</v>
      </c>
      <c r="E26" s="10">
        <f t="shared" si="1"/>
        <v>84582</v>
      </c>
      <c r="F26" s="21">
        <v>0</v>
      </c>
      <c r="G26" s="3">
        <v>0</v>
      </c>
      <c r="H26" s="23">
        <v>0</v>
      </c>
      <c r="I26" s="17">
        <f t="shared" si="2"/>
        <v>84582</v>
      </c>
      <c r="J26" s="17">
        <f t="shared" si="3"/>
        <v>0</v>
      </c>
      <c r="K26" s="17">
        <f t="shared" si="0"/>
        <v>84582</v>
      </c>
    </row>
    <row r="27" spans="1:11" x14ac:dyDescent="0.35">
      <c r="A27" t="s">
        <v>18</v>
      </c>
      <c r="B27" s="6">
        <v>6223</v>
      </c>
      <c r="C27" s="9">
        <v>99509</v>
      </c>
      <c r="D27" s="1">
        <v>0</v>
      </c>
      <c r="E27" s="10">
        <f t="shared" si="1"/>
        <v>99509</v>
      </c>
      <c r="F27" s="21">
        <v>0</v>
      </c>
      <c r="G27" s="3">
        <v>0</v>
      </c>
      <c r="H27" s="23">
        <v>0</v>
      </c>
      <c r="I27" s="17">
        <f t="shared" si="2"/>
        <v>99509</v>
      </c>
      <c r="J27" s="17">
        <f t="shared" si="3"/>
        <v>0</v>
      </c>
      <c r="K27" s="17">
        <f t="shared" si="0"/>
        <v>99509</v>
      </c>
    </row>
    <row r="28" spans="1:11" x14ac:dyDescent="0.35">
      <c r="A28" t="s">
        <v>19</v>
      </c>
      <c r="B28" s="6">
        <v>6244</v>
      </c>
      <c r="C28" s="9">
        <v>1252892</v>
      </c>
      <c r="D28" s="1">
        <v>632206</v>
      </c>
      <c r="E28" s="10">
        <f t="shared" si="1"/>
        <v>1885098</v>
      </c>
      <c r="F28" s="16">
        <v>-750000</v>
      </c>
      <c r="G28" s="17">
        <v>-450000</v>
      </c>
      <c r="H28" s="20">
        <f>SUM(F28+G28)</f>
        <v>-1200000</v>
      </c>
      <c r="I28" s="17">
        <f t="shared" si="2"/>
        <v>502892</v>
      </c>
      <c r="J28" s="17">
        <f t="shared" si="3"/>
        <v>182206</v>
      </c>
      <c r="K28" s="17">
        <f t="shared" si="0"/>
        <v>685098</v>
      </c>
    </row>
    <row r="29" spans="1:11" ht="15" thickBot="1" x14ac:dyDescent="0.4">
      <c r="A29" s="5" t="s">
        <v>20</v>
      </c>
      <c r="B29" s="7">
        <v>6307</v>
      </c>
      <c r="C29" s="9">
        <v>342563</v>
      </c>
      <c r="D29" s="1">
        <v>0</v>
      </c>
      <c r="E29" s="10">
        <f t="shared" si="1"/>
        <v>342563</v>
      </c>
      <c r="F29" s="24">
        <v>0</v>
      </c>
      <c r="G29" s="25">
        <v>0</v>
      </c>
      <c r="H29" s="26">
        <v>0</v>
      </c>
      <c r="I29" s="17">
        <f t="shared" si="2"/>
        <v>342563</v>
      </c>
      <c r="J29" s="17">
        <f t="shared" si="3"/>
        <v>0</v>
      </c>
      <c r="K29" s="17">
        <f t="shared" si="0"/>
        <v>342563</v>
      </c>
    </row>
    <row r="30" spans="1:11" ht="15" thickBot="1" x14ac:dyDescent="0.4">
      <c r="A30" s="53" t="s">
        <v>35</v>
      </c>
      <c r="B30" s="54"/>
      <c r="C30" s="30">
        <f t="shared" ref="C30:K30" si="4">SUM(C9:C29)</f>
        <v>4490970</v>
      </c>
      <c r="D30" s="31">
        <f t="shared" si="4"/>
        <v>1394467</v>
      </c>
      <c r="E30" s="32">
        <f t="shared" si="4"/>
        <v>5885437</v>
      </c>
      <c r="F30" s="18">
        <f t="shared" si="4"/>
        <v>-750000</v>
      </c>
      <c r="G30" s="19">
        <f t="shared" si="4"/>
        <v>-450000</v>
      </c>
      <c r="H30" s="27">
        <f t="shared" si="4"/>
        <v>-1200000</v>
      </c>
      <c r="I30" s="28">
        <f t="shared" si="4"/>
        <v>3740970</v>
      </c>
      <c r="J30" s="27">
        <f t="shared" si="4"/>
        <v>944467</v>
      </c>
      <c r="K30" s="29">
        <f t="shared" si="4"/>
        <v>4685437</v>
      </c>
    </row>
    <row r="31" spans="1:11" ht="15" thickBot="1" x14ac:dyDescent="0.4"/>
    <row r="32" spans="1:11" x14ac:dyDescent="0.35">
      <c r="G32" s="55" t="s">
        <v>36</v>
      </c>
      <c r="H32" s="56"/>
      <c r="I32" s="56"/>
      <c r="J32" s="57"/>
      <c r="K32" s="33">
        <v>8242900</v>
      </c>
    </row>
    <row r="33" spans="7:11" x14ac:dyDescent="0.35">
      <c r="G33" s="37" t="s">
        <v>37</v>
      </c>
      <c r="H33" s="38"/>
      <c r="I33" s="38"/>
      <c r="J33" s="39"/>
      <c r="K33" s="10">
        <v>0</v>
      </c>
    </row>
    <row r="34" spans="7:11" x14ac:dyDescent="0.35">
      <c r="G34" s="37" t="s">
        <v>38</v>
      </c>
      <c r="H34" s="38"/>
      <c r="I34" s="38"/>
      <c r="J34" s="39"/>
      <c r="K34" s="10">
        <f>SUM(K32:K33)</f>
        <v>8242900</v>
      </c>
    </row>
    <row r="35" spans="7:11" x14ac:dyDescent="0.35">
      <c r="G35" s="37" t="s">
        <v>39</v>
      </c>
      <c r="H35" s="38"/>
      <c r="I35" s="38"/>
      <c r="J35" s="39"/>
      <c r="K35" s="10">
        <v>1200000</v>
      </c>
    </row>
    <row r="36" spans="7:11" x14ac:dyDescent="0.35">
      <c r="G36" s="37" t="s">
        <v>40</v>
      </c>
      <c r="H36" s="38"/>
      <c r="I36" s="38"/>
      <c r="J36" s="39"/>
      <c r="K36" s="10">
        <v>5885437</v>
      </c>
    </row>
    <row r="37" spans="7:11" ht="15" thickBot="1" x14ac:dyDescent="0.4">
      <c r="G37" s="40" t="s">
        <v>41</v>
      </c>
      <c r="H37" s="41"/>
      <c r="I37" s="41"/>
      <c r="J37" s="42"/>
      <c r="K37" s="11">
        <f>SUM(K34-K35-K36)</f>
        <v>1157463</v>
      </c>
    </row>
  </sheetData>
  <mergeCells count="16">
    <mergeCell ref="G34:J34"/>
    <mergeCell ref="G35:J35"/>
    <mergeCell ref="G36:J36"/>
    <mergeCell ref="G37:J37"/>
    <mergeCell ref="A4:B6"/>
    <mergeCell ref="C4:E4"/>
    <mergeCell ref="F4:K4"/>
    <mergeCell ref="A30:B30"/>
    <mergeCell ref="G32:J32"/>
    <mergeCell ref="G33:J33"/>
    <mergeCell ref="E6:E7"/>
    <mergeCell ref="H6:H7"/>
    <mergeCell ref="K6:K7"/>
    <mergeCell ref="I5:K5"/>
    <mergeCell ref="F5:H5"/>
    <mergeCell ref="C5:E5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Fry, Kathleen L. DPI</dc:creator>
  <cp:lastModifiedBy>Fry, Kathleen L. DPI</cp:lastModifiedBy>
  <dcterms:created xsi:type="dcterms:W3CDTF">2023-06-16T19:08:45Z</dcterms:created>
  <dcterms:modified xsi:type="dcterms:W3CDTF">2023-06-19T20:28:19Z</dcterms:modified>
</cp:coreProperties>
</file>