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2000" windowHeight="6210" tabRatio="731" activeTab="3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0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0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0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0"/>
          </rPr>
          <t xml:space="preserve">all 382,386 object codes ---from school districts and ccdebs
</t>
        </r>
        <r>
          <rPr>
            <sz val="8"/>
            <rFont val="Tahoma"/>
            <family val="0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0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0"/>
          </rPr>
          <t>GURALKJ:</t>
        </r>
        <r>
          <rPr>
            <sz val="8"/>
            <rFont val="Tahoma"/>
            <family val="0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<sst xmlns="http://schemas.openxmlformats.org/spreadsheetml/2006/main" count="408" uniqueCount="290">
  <si>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</si>
  <si>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</si>
  <si>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</si>
  <si>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</si>
  <si>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</si>
  <si>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</si>
  <si>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</si>
  <si>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</si>
  <si>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</si>
  <si>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</si>
  <si>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</si>
  <si>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</si>
  <si>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</si>
  <si>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</si>
  <si>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</si>
  <si>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</si>
  <si>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</si>
  <si>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</si>
  <si>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</si>
  <si>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</si>
  <si>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</si>
  <si>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</si>
  <si>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</si>
  <si>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</si>
  <si>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</si>
  <si>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</si>
  <si>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</si>
  <si>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</si>
  <si>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</si>
  <si>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</si>
  <si>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</si>
  <si>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</si>
  <si>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</si>
  <si>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</si>
  <si>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</si>
  <si>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</si>
  <si>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</si>
  <si>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</si>
  <si>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</si>
  <si>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</si>
  <si>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</si>
  <si>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</si>
  <si>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</si>
  <si>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</si>
  <si>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</si>
  <si>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</si>
  <si>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</si>
  <si>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</si>
  <si>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</si>
  <si>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</si>
  <si>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</si>
  <si>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</si>
  <si>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</si>
  <si>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</si>
  <si>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</si>
  <si>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</si>
  <si>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</si>
  <si>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</si>
  <si>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</si>
  <si>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</si>
  <si>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</si>
  <si>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</si>
  <si>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</si>
  <si>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</si>
  <si>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</si>
  <si>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</si>
  <si>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</si>
  <si>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</si>
  <si>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</si>
  <si>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</si>
  <si>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</si>
  <si>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</si>
  <si>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</si>
  <si>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</si>
  <si>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</si>
  <si>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</si>
  <si>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</si>
  <si>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</si>
  <si>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</si>
  <si>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</si>
  <si>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</si>
  <si>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</si>
  <si>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</si>
  <si>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</si>
  <si>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</si>
  <si>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</si>
  <si>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</si>
  <si>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</si>
  <si>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</si>
  <si>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</si>
  <si>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</si>
  <si>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</si>
  <si>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</si>
  <si>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</si>
  <si>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</si>
  <si>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</si>
  <si>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</si>
  <si>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</si>
  <si>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</si>
  <si>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</si>
  <si>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</si>
  <si>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</si>
  <si>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</si>
  <si>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</si>
  <si>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</si>
  <si>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</si>
  <si>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</si>
  <si>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</si>
  <si>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</si>
  <si>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</si>
  <si>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</si>
  <si>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</si>
  <si>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</si>
  <si>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</si>
  <si>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</si>
  <si>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</si>
  <si>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</si>
  <si>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</si>
  <si>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</si>
  <si>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</si>
  <si>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</si>
  <si>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</si>
  <si>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</si>
  <si>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</si>
  <si>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</si>
  <si>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</si>
  <si>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</si>
  <si>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</si>
  <si>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</si>
  <si>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</si>
  <si>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</si>
  <si>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</si>
  <si>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</si>
  <si>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</si>
  <si>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</si>
  <si>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</si>
  <si>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</si>
  <si>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</si>
  <si>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</si>
  <si>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</si>
  <si>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</si>
  <si>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</si>
  <si>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</si>
  <si>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</si>
  <si>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</si>
  <si>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</si>
  <si>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</si>
  <si>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</si>
  <si>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</si>
  <si>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</si>
  <si>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</si>
  <si>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</si>
  <si>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</si>
  <si>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</si>
  <si>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</si>
  <si>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</si>
  <si>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</si>
  <si>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</si>
  <si>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</si>
  <si>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</si>
  <si>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</si>
  <si>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</si>
  <si>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</si>
  <si>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</si>
  <si>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</si>
  <si>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</si>
  <si>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</si>
  <si>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</si>
  <si>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</si>
  <si>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</si>
  <si>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</si>
  <si>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</si>
  <si>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</si>
  <si>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</si>
  <si>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</si>
  <si>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</si>
  <si>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</si>
  <si>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</si>
  <si>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</si>
  <si>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</si>
  <si>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</si>
  <si>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</si>
  <si>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</si>
  <si>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</si>
  <si>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</si>
  <si>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</si>
  <si>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</si>
  <si>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</si>
  <si>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</si>
  <si>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</si>
  <si>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</si>
  <si>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</si>
  <si>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</si>
  <si>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</si>
  <si>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</si>
  <si>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</si>
  <si>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</si>
  <si>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</si>
  <si>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</si>
  <si>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</si>
  <si>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</si>
  <si>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</si>
  <si>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</si>
  <si>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</si>
  <si>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</si>
  <si>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</si>
  <si>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</si>
  <si>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</si>
  <si>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</si>
  <si>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</si>
  <si>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</si>
  <si>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</si>
  <si>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</si>
  <si>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</si>
  <si>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</si>
  <si>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</si>
  <si>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</si>
  <si>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</si>
  <si>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</si>
  <si>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</si>
  <si>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</si>
  <si>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</si>
  <si>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</si>
  <si>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</si>
  <si>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</si>
  <si>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</si>
  <si>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</si>
  <si>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</si>
  <si>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</si>
  <si>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</si>
  <si>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</si>
  <si>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</si>
  <si>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</si>
  <si>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</si>
  <si>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</si>
  <si>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</si>
  <si>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</si>
  <si>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</si>
  <si>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</si>
  <si>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</si>
  <si>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</si>
  <si>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</si>
  <si>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</si>
  <si>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</si>
  <si>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</si>
  <si>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</si>
  <si>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</si>
  <si>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</si>
  <si>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</si>
  <si>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</si>
  <si>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</si>
  <si>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</si>
  <si>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</si>
  <si>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</si>
  <si>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</si>
  <si>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</si>
  <si>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</si>
  <si>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</si>
  <si>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</si>
  <si>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</si>
  <si>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</si>
  <si>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</si>
  <si>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</si>
  <si>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</si>
  <si>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</si>
  <si>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</si>
  <si>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</si>
  <si>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</si>
  <si>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</si>
  <si>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</si>
  <si>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</si>
  <si>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</si>
  <si>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</si>
  <si>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</si>
  <si>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</si>
  <si>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</si>
  <si>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</si>
  <si>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</si>
  <si>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PI-1523 (Rev. 6-10)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</si>
  <si>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2010 Annual Report</t>
    </r>
  </si>
  <si>
    <t>Treasurer for the year ending June 30, 2010</t>
  </si>
  <si>
    <t>position and operations on and for the period ending June 30, 2010.</t>
  </si>
  <si>
    <t>2009-10</t>
  </si>
  <si>
    <t>2011-12</t>
  </si>
  <si>
    <t>1221 Innovation Drive, Suite 205</t>
  </si>
  <si>
    <t>Whitewater</t>
  </si>
  <si>
    <t>WI</t>
  </si>
  <si>
    <t>Michael Pierce</t>
  </si>
  <si>
    <t>4108 E. M-H Townline Road, Milton, WI  53563</t>
  </si>
  <si>
    <t>Liberty Mutual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</si>
</sst>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Courier"/>
      <family val="3"/>
    </font>
    <font>
      <sz val="10"/>
      <color indexed="12"/>
      <name val="Courier"/>
      <family val="0"/>
    </font>
    <font>
      <u val="single"/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1" fontId="14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0" xfId="0" applyFont="1" applyAlignment="1">
      <alignment/>
    </xf>
    <xf numFmtId="0" fontId="21" fillId="0" borderId="0" xfId="0" applyFont="1" applyBorder="1" applyAlignment="1">
      <alignment/>
    </xf>
    <xf numFmtId="43" fontId="8" fillId="0" borderId="0" xfId="42" applyFont="1" applyAlignment="1">
      <alignment/>
    </xf>
    <xf numFmtId="43" fontId="8" fillId="0" borderId="10" xfId="42" applyFont="1" applyBorder="1" applyAlignment="1">
      <alignment/>
    </xf>
    <xf numFmtId="43" fontId="0" fillId="0" borderId="0" xfId="42" applyFont="1" applyAlignment="1">
      <alignment/>
    </xf>
    <xf numFmtId="43" fontId="4" fillId="0" borderId="0" xfId="42" applyFont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Alignment="1" applyProtection="1">
      <alignment/>
      <protection locked="0"/>
    </xf>
    <xf numFmtId="43" fontId="8" fillId="0" borderId="10" xfId="42" applyFont="1" applyBorder="1" applyAlignment="1" applyProtection="1">
      <alignment/>
      <protection locked="0"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177" fontId="14" fillId="0" borderId="19" xfId="42" applyNumberFormat="1" applyFont="1" applyBorder="1" applyAlignment="1">
      <alignment/>
    </xf>
    <xf numFmtId="14" fontId="14" fillId="0" borderId="0" xfId="0" applyNumberFormat="1" applyFont="1" applyAlignment="1">
      <alignment/>
    </xf>
    <xf numFmtId="14" fontId="14" fillId="0" borderId="14" xfId="0" applyNumberFormat="1" applyFont="1" applyBorder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409575</xdr:colOff>
      <xdr:row>4</xdr:row>
      <xdr:rowOff>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676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9.00390625" style="0" customWidth="1"/>
    <col min="5" max="5" width="5.421875" style="0" customWidth="1"/>
    <col min="6" max="6" width="7.7109375" style="0" customWidth="1"/>
    <col min="7" max="7" width="2.28125" style="0" customWidth="1"/>
    <col min="8" max="8" width="3.00390625" style="0" customWidth="1"/>
  </cols>
  <sheetData>
    <row r="1" spans="3:11" ht="12.75">
      <c r="C1" s="60" t="s">
        <v>241</v>
      </c>
      <c r="D1" s="60"/>
      <c r="H1" s="58" t="s">
        <v>277</v>
      </c>
      <c r="I1" s="59"/>
      <c r="J1" s="59"/>
      <c r="K1" s="59"/>
    </row>
    <row r="2" spans="3:15" ht="12.75">
      <c r="C2" s="61" t="s">
        <v>242</v>
      </c>
      <c r="D2" s="60"/>
      <c r="H2" s="75" t="s">
        <v>261</v>
      </c>
      <c r="I2" s="123" t="s">
        <v>276</v>
      </c>
      <c r="J2" s="124"/>
      <c r="K2" s="124"/>
      <c r="L2" s="124"/>
      <c r="M2" s="124"/>
      <c r="N2" s="59"/>
      <c r="O2" s="59"/>
    </row>
    <row r="3" spans="3:15" ht="12.75">
      <c r="C3" s="60" t="s">
        <v>278</v>
      </c>
      <c r="D3" s="60"/>
      <c r="I3" s="124"/>
      <c r="J3" s="124"/>
      <c r="K3" s="124"/>
      <c r="L3" s="124"/>
      <c r="M3" s="124"/>
      <c r="N3" s="59"/>
      <c r="O3" s="59"/>
    </row>
    <row r="4" spans="8:15" ht="12.75">
      <c r="H4" s="75" t="s">
        <v>260</v>
      </c>
      <c r="I4" s="123" t="s">
        <v>275</v>
      </c>
      <c r="J4" s="124"/>
      <c r="K4" s="124"/>
      <c r="L4" s="124"/>
      <c r="M4" s="124"/>
      <c r="N4" s="76"/>
      <c r="O4" s="76"/>
    </row>
    <row r="5" spans="8:15" ht="12.75">
      <c r="H5" s="75"/>
      <c r="I5" s="124"/>
      <c r="J5" s="124"/>
      <c r="K5" s="124"/>
      <c r="L5" s="124"/>
      <c r="M5" s="124"/>
      <c r="N5" s="76"/>
      <c r="O5" s="76"/>
    </row>
    <row r="6" spans="8:15" ht="12.75">
      <c r="H6" s="59"/>
      <c r="I6" s="107" t="s">
        <v>274</v>
      </c>
      <c r="J6" s="59"/>
      <c r="L6" s="76"/>
      <c r="M6" s="76"/>
      <c r="N6" s="76"/>
      <c r="O6" s="76"/>
    </row>
    <row r="7" spans="1:13" s="59" customFormat="1" ht="11.25">
      <c r="A7" s="109"/>
      <c r="B7" s="68"/>
      <c r="C7" s="68"/>
      <c r="D7" s="68"/>
      <c r="E7" s="68"/>
      <c r="F7" s="68"/>
      <c r="G7" s="68"/>
      <c r="I7" s="108" t="s">
        <v>279</v>
      </c>
      <c r="L7" s="76"/>
      <c r="M7" s="68"/>
    </row>
    <row r="8" spans="1:13" s="59" customFormat="1" ht="12" thickBot="1">
      <c r="A8" s="78"/>
      <c r="B8" s="63"/>
      <c r="C8" s="63"/>
      <c r="D8" s="63"/>
      <c r="E8" s="63"/>
      <c r="F8" s="63"/>
      <c r="G8" s="63"/>
      <c r="I8" s="108"/>
      <c r="L8" s="76"/>
      <c r="M8" s="63"/>
    </row>
    <row r="9" spans="1:13" s="59" customFormat="1" ht="11.25" customHeight="1" thickTop="1">
      <c r="A9" s="68" t="s">
        <v>53</v>
      </c>
      <c r="B9" s="84">
        <v>2</v>
      </c>
      <c r="C9" s="68"/>
      <c r="D9" s="68"/>
      <c r="E9" s="68"/>
      <c r="F9" s="68"/>
      <c r="G9" s="68"/>
      <c r="H9" s="70"/>
      <c r="I9" s="70"/>
      <c r="J9" s="70"/>
      <c r="K9" s="70"/>
      <c r="L9" s="70"/>
      <c r="M9" s="68"/>
    </row>
    <row r="10" s="59" customFormat="1" ht="11.25">
      <c r="C10" s="62"/>
    </row>
    <row r="11" spans="1:13" s="59" customFormat="1" ht="11.25" customHeight="1" thickBo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="59" customFormat="1" ht="14.25" customHeight="1" thickTop="1">
      <c r="A12" s="59" t="s">
        <v>243</v>
      </c>
    </row>
    <row r="13" s="59" customFormat="1" ht="11.25">
      <c r="A13" s="59" t="s">
        <v>284</v>
      </c>
    </row>
    <row r="14" spans="1:13" s="59" customFormat="1" ht="11.2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2" s="59" customFormat="1" ht="14.25" customHeight="1">
      <c r="A15" s="59" t="s">
        <v>244</v>
      </c>
      <c r="J15" s="65" t="s">
        <v>246</v>
      </c>
      <c r="K15" s="66"/>
      <c r="L15" s="65" t="s">
        <v>245</v>
      </c>
    </row>
    <row r="16" spans="1:12" s="59" customFormat="1" ht="11.25">
      <c r="A16" s="59" t="s">
        <v>285</v>
      </c>
      <c r="J16" s="67" t="s">
        <v>286</v>
      </c>
      <c r="K16" s="68"/>
      <c r="L16" s="67">
        <v>53190</v>
      </c>
    </row>
    <row r="17" spans="1:13" s="59" customFormat="1" ht="12" thickBot="1">
      <c r="A17" s="63"/>
      <c r="B17" s="63"/>
      <c r="C17" s="63"/>
      <c r="D17" s="63"/>
      <c r="E17" s="63"/>
      <c r="F17" s="63"/>
      <c r="G17" s="63"/>
      <c r="H17" s="63"/>
      <c r="I17" s="63"/>
      <c r="J17" s="69"/>
      <c r="K17" s="63"/>
      <c r="L17" s="69"/>
      <c r="M17" s="63"/>
    </row>
    <row r="18" spans="1:8" s="59" customFormat="1" ht="14.25" customHeight="1" thickTop="1">
      <c r="A18" s="59" t="s">
        <v>280</v>
      </c>
      <c r="G18" s="70"/>
      <c r="H18" s="71" t="s">
        <v>247</v>
      </c>
    </row>
    <row r="19" spans="1:8" s="59" customFormat="1" ht="11.25">
      <c r="A19" s="59" t="s">
        <v>287</v>
      </c>
      <c r="G19" s="68"/>
      <c r="H19" s="67" t="s">
        <v>288</v>
      </c>
    </row>
    <row r="20" spans="1:13" s="59" customFormat="1" ht="11.25">
      <c r="A20" s="64"/>
      <c r="B20" s="64"/>
      <c r="C20" s="64"/>
      <c r="D20" s="64"/>
      <c r="E20" s="64"/>
      <c r="F20" s="64"/>
      <c r="G20" s="64"/>
      <c r="H20" s="72"/>
      <c r="I20" s="64"/>
      <c r="J20" s="64"/>
      <c r="K20" s="64"/>
      <c r="L20" s="64"/>
      <c r="M20" s="64"/>
    </row>
    <row r="21" s="59" customFormat="1" ht="14.25" customHeight="1">
      <c r="F21" s="58" t="s">
        <v>250</v>
      </c>
    </row>
    <row r="22" spans="1:6" s="59" customFormat="1" ht="11.25">
      <c r="A22" s="59" t="s">
        <v>248</v>
      </c>
      <c r="B22" s="73"/>
      <c r="C22" s="59" t="s">
        <v>249</v>
      </c>
      <c r="E22" s="73"/>
      <c r="F22" s="59" t="s">
        <v>251</v>
      </c>
    </row>
    <row r="23" spans="2:6" s="59" customFormat="1" ht="11.25">
      <c r="B23" s="120">
        <v>500000</v>
      </c>
      <c r="C23" s="121">
        <v>40360</v>
      </c>
      <c r="E23" s="73"/>
      <c r="F23" s="59" t="s">
        <v>289</v>
      </c>
    </row>
    <row r="24" spans="1:13" s="59" customFormat="1" ht="12" thickBot="1">
      <c r="A24" s="63"/>
      <c r="B24" s="74"/>
      <c r="C24" s="63"/>
      <c r="D24" s="63"/>
      <c r="E24" s="74"/>
      <c r="F24" s="63"/>
      <c r="G24" s="63"/>
      <c r="H24" s="63"/>
      <c r="I24" s="63"/>
      <c r="J24" s="63"/>
      <c r="K24" s="63"/>
      <c r="L24" s="63"/>
      <c r="M24" s="63"/>
    </row>
    <row r="25" s="59" customFormat="1" ht="13.5" customHeight="1" thickTop="1">
      <c r="F25" s="58" t="s">
        <v>252</v>
      </c>
    </row>
    <row r="26" spans="1:6" s="59" customFormat="1" ht="11.25">
      <c r="A26" s="59" t="s">
        <v>248</v>
      </c>
      <c r="B26" s="73"/>
      <c r="C26" s="59" t="s">
        <v>249</v>
      </c>
      <c r="E26" s="73"/>
      <c r="F26" s="59" t="s">
        <v>251</v>
      </c>
    </row>
    <row r="27" spans="2:6" s="59" customFormat="1" ht="11.25">
      <c r="B27" s="120">
        <v>100000</v>
      </c>
      <c r="C27" s="121">
        <v>40360</v>
      </c>
      <c r="E27" s="73"/>
      <c r="F27" s="59" t="s">
        <v>289</v>
      </c>
    </row>
    <row r="28" spans="1:13" s="59" customFormat="1" ht="12" thickBot="1">
      <c r="A28" s="63"/>
      <c r="B28" s="74"/>
      <c r="C28" s="63"/>
      <c r="D28" s="63"/>
      <c r="E28" s="74"/>
      <c r="F28" s="63"/>
      <c r="G28" s="63"/>
      <c r="H28" s="63"/>
      <c r="I28" s="63"/>
      <c r="J28" s="63"/>
      <c r="K28" s="63"/>
      <c r="L28" s="63"/>
      <c r="M28" s="63"/>
    </row>
    <row r="29" s="59" customFormat="1" ht="14.25" customHeight="1" thickTop="1">
      <c r="A29" s="58" t="s">
        <v>253</v>
      </c>
    </row>
    <row r="30" s="59" customFormat="1" ht="11.25">
      <c r="A30" s="59" t="s">
        <v>254</v>
      </c>
    </row>
    <row r="31" spans="1:13" s="59" customFormat="1" ht="11.25">
      <c r="A31" s="68" t="s">
        <v>255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s="59" customFormat="1" ht="11.25">
      <c r="A32" s="64" t="s">
        <v>281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2" s="59" customFormat="1" ht="14.25" customHeight="1">
      <c r="A33" s="59" t="s">
        <v>256</v>
      </c>
      <c r="L33" s="65" t="s">
        <v>259</v>
      </c>
    </row>
    <row r="34" s="59" customFormat="1" ht="11.25">
      <c r="L34" s="122">
        <v>40652</v>
      </c>
    </row>
    <row r="35" spans="1:13" s="59" customFormat="1" ht="11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72"/>
      <c r="M35" s="64"/>
    </row>
    <row r="36" spans="1:12" s="59" customFormat="1" ht="14.25" customHeight="1">
      <c r="A36" s="59" t="s">
        <v>257</v>
      </c>
      <c r="L36" s="67" t="s">
        <v>259</v>
      </c>
    </row>
    <row r="37" s="59" customFormat="1" ht="11.25">
      <c r="L37" s="122">
        <v>40652</v>
      </c>
    </row>
    <row r="38" spans="1:13" s="59" customFormat="1" ht="11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72"/>
      <c r="M38" s="64"/>
    </row>
    <row r="39" spans="1:12" s="59" customFormat="1" ht="14.25" customHeight="1">
      <c r="A39" s="59" t="s">
        <v>258</v>
      </c>
      <c r="L39" s="67" t="s">
        <v>259</v>
      </c>
    </row>
    <row r="40" s="59" customFormat="1" ht="11.25">
      <c r="L40" s="122">
        <v>40652</v>
      </c>
    </row>
    <row r="41" spans="1:13" s="59" customFormat="1" ht="12" thickBo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9"/>
      <c r="M41" s="63"/>
    </row>
    <row r="42" s="59" customFormat="1" ht="14.25" customHeight="1" thickTop="1"/>
    <row r="43" s="59" customFormat="1" ht="14.25" customHeight="1"/>
    <row r="44" spans="9:10" s="59" customFormat="1" ht="14.25" customHeight="1">
      <c r="I44" s="76"/>
      <c r="J44" s="76"/>
    </row>
    <row r="45" spans="9:10" s="59" customFormat="1" ht="11.25">
      <c r="I45" s="76"/>
      <c r="J45" s="76"/>
    </row>
    <row r="46" spans="4:10" s="59" customFormat="1" ht="11.25">
      <c r="D46" s="77"/>
      <c r="E46" s="76"/>
      <c r="F46" s="76"/>
      <c r="G46" s="76"/>
      <c r="H46" s="76"/>
      <c r="I46" s="76"/>
      <c r="J46" s="76"/>
    </row>
    <row r="47" s="59" customFormat="1" ht="11.25"/>
    <row r="48" s="59" customFormat="1" ht="11.25"/>
    <row r="49" s="59" customFormat="1" ht="11.25"/>
    <row r="50" s="59" customFormat="1" ht="11.25"/>
    <row r="51" s="59" customFormat="1" ht="11.25"/>
    <row r="52" s="59" customFormat="1" ht="11.25"/>
    <row r="53" s="59" customFormat="1" ht="11.25"/>
    <row r="54" s="59" customFormat="1" ht="11.25"/>
    <row r="55" s="59" customFormat="1" ht="11.25"/>
    <row r="56" s="59" customFormat="1" ht="11.25"/>
    <row r="57" s="59" customFormat="1" ht="11.25"/>
    <row r="58" s="59" customFormat="1" ht="11.25"/>
    <row r="59" s="59" customFormat="1" ht="11.25"/>
    <row r="60" s="59" customFormat="1" ht="11.25"/>
    <row r="61" s="59" customFormat="1" ht="11.25"/>
    <row r="62" s="59" customFormat="1" ht="11.25"/>
    <row r="63" s="59" customFormat="1" ht="11.25"/>
    <row r="64" s="59" customFormat="1" ht="11.25"/>
    <row r="65" s="59" customFormat="1" ht="11.25"/>
    <row r="66" s="59" customFormat="1" ht="11.25"/>
  </sheetData>
  <sheetProtection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1" t="s">
        <v>174</v>
      </c>
    </row>
    <row r="2" ht="15.75">
      <c r="A2" s="41"/>
    </row>
    <row r="4" spans="1:13" ht="12.75">
      <c r="A4" s="17" t="s">
        <v>234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17"/>
      <c r="B6" s="3" t="s">
        <v>175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17"/>
      <c r="B7" s="3" t="s">
        <v>157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.75">
      <c r="A8" s="17"/>
      <c r="B8" s="17"/>
      <c r="C8" s="17" t="s">
        <v>236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ht="12.75">
      <c r="A9" s="17"/>
      <c r="B9" s="17"/>
      <c r="C9" s="17" t="s">
        <v>235</v>
      </c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17"/>
      <c r="B10" s="17"/>
      <c r="C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2.75">
      <c r="A11" s="17"/>
      <c r="B11" s="17"/>
      <c r="C11" s="17" t="s">
        <v>172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2.75">
      <c r="A12" s="17"/>
      <c r="B12" s="17"/>
      <c r="C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2.75">
      <c r="A13" s="17"/>
      <c r="B13" s="17"/>
      <c r="C13" s="17" t="s">
        <v>226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.75">
      <c r="A14" s="17"/>
      <c r="B14" s="17"/>
      <c r="C14" s="17" t="s">
        <v>173</v>
      </c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2.75">
      <c r="A15" s="17"/>
      <c r="B15" s="17"/>
      <c r="C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2.75">
      <c r="A16" s="17"/>
      <c r="B16" s="17"/>
      <c r="C16" s="17" t="s">
        <v>230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2.75">
      <c r="A17" s="17"/>
      <c r="B17" s="17"/>
      <c r="C17" s="17" t="s">
        <v>229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75">
      <c r="A18" s="17"/>
      <c r="B18" s="17"/>
      <c r="C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2.75">
      <c r="A19" s="17"/>
      <c r="B19" s="17"/>
      <c r="C19" s="17" t="s">
        <v>228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2.75">
      <c r="A20" s="17"/>
      <c r="B20" s="17"/>
      <c r="C20" s="17" t="s">
        <v>156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2.75">
      <c r="A22" s="17"/>
      <c r="B22" s="3" t="s">
        <v>176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>
      <c r="A23" s="17"/>
      <c r="B23" s="3" t="s">
        <v>240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2.75">
      <c r="A24" s="17"/>
      <c r="C24" s="17" t="s">
        <v>236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2.75">
      <c r="A25" s="17"/>
      <c r="C25" s="17" t="s">
        <v>235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2.75">
      <c r="A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.75">
      <c r="A27" s="17"/>
      <c r="C27" s="17" t="s">
        <v>172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C29" s="17" t="s">
        <v>227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C31" s="17" t="s">
        <v>230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C32" s="17" t="s">
        <v>229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C34" s="17" t="s">
        <v>228</v>
      </c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C35" s="17" t="s">
        <v>156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C36" s="3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3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1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79" t="s">
        <v>53</v>
      </c>
      <c r="B1" s="85">
        <v>2</v>
      </c>
    </row>
    <row r="2" spans="1:2" ht="18">
      <c r="A2" s="9" t="s">
        <v>54</v>
      </c>
      <c r="B2" s="39" t="s">
        <v>282</v>
      </c>
    </row>
    <row r="3" spans="3:4" ht="18">
      <c r="C3" s="100" t="s">
        <v>0</v>
      </c>
      <c r="D3" s="11"/>
    </row>
    <row r="4" ht="15.75">
      <c r="C4" s="95" t="s">
        <v>45</v>
      </c>
    </row>
    <row r="5" ht="15.75">
      <c r="C5" s="1"/>
    </row>
    <row r="6" spans="2:4" ht="12.75">
      <c r="B6" s="55" t="s">
        <v>169</v>
      </c>
      <c r="C6" s="55" t="s">
        <v>171</v>
      </c>
      <c r="D6" s="56"/>
    </row>
    <row r="7" spans="2:4" ht="12.75">
      <c r="B7" s="57" t="s">
        <v>170</v>
      </c>
      <c r="C7" s="57" t="s">
        <v>63</v>
      </c>
      <c r="D7" s="57" t="s">
        <v>66</v>
      </c>
    </row>
    <row r="8" spans="2:4" ht="12.75">
      <c r="B8" s="55" t="s">
        <v>45</v>
      </c>
      <c r="C8" s="57" t="s">
        <v>64</v>
      </c>
      <c r="D8" s="57" t="s">
        <v>45</v>
      </c>
    </row>
    <row r="9" ht="12.75">
      <c r="A9" s="17" t="s">
        <v>1</v>
      </c>
    </row>
    <row r="10" spans="1:4" ht="12.75">
      <c r="A10" s="2" t="s">
        <v>2</v>
      </c>
      <c r="B10" s="110">
        <f>99410</f>
        <v>99410</v>
      </c>
      <c r="C10" s="5"/>
      <c r="D10" s="5">
        <f aca="true" t="shared" si="0" ref="D10:D18">+B10+C10</f>
        <v>99410</v>
      </c>
    </row>
    <row r="11" spans="1:4" ht="12.75">
      <c r="A11" s="2" t="s">
        <v>47</v>
      </c>
      <c r="B11" s="110">
        <v>11912719.67</v>
      </c>
      <c r="C11" s="5"/>
      <c r="D11" s="5">
        <f t="shared" si="0"/>
        <v>11912719.67</v>
      </c>
    </row>
    <row r="12" spans="1:4" ht="12.75">
      <c r="A12" s="2" t="s">
        <v>46</v>
      </c>
      <c r="B12" s="110">
        <v>0</v>
      </c>
      <c r="C12" s="5"/>
      <c r="D12" s="5">
        <f t="shared" si="0"/>
        <v>0</v>
      </c>
    </row>
    <row r="13" spans="1:4" ht="12.75">
      <c r="A13" s="2" t="s">
        <v>5</v>
      </c>
      <c r="B13" s="110">
        <v>0</v>
      </c>
      <c r="C13" s="5"/>
      <c r="D13" s="5">
        <f t="shared" si="0"/>
        <v>0</v>
      </c>
    </row>
    <row r="14" spans="1:4" ht="12.75">
      <c r="A14" s="2" t="s">
        <v>3</v>
      </c>
      <c r="B14" s="110">
        <v>0</v>
      </c>
      <c r="C14" s="5"/>
      <c r="D14" s="5">
        <f t="shared" si="0"/>
        <v>0</v>
      </c>
    </row>
    <row r="15" spans="1:4" ht="12.75">
      <c r="A15" s="2" t="s">
        <v>11</v>
      </c>
      <c r="B15" s="114">
        <v>0</v>
      </c>
      <c r="C15" s="5"/>
      <c r="D15" s="5">
        <f t="shared" si="0"/>
        <v>0</v>
      </c>
    </row>
    <row r="16" spans="1:4" ht="12.75">
      <c r="A16" s="2" t="s">
        <v>48</v>
      </c>
      <c r="B16" s="114">
        <v>0</v>
      </c>
      <c r="C16" s="5"/>
      <c r="D16" s="5">
        <f t="shared" si="0"/>
        <v>0</v>
      </c>
    </row>
    <row r="17" spans="1:4" ht="12.75">
      <c r="A17" s="2" t="s">
        <v>29</v>
      </c>
      <c r="B17" s="114">
        <v>28480.28</v>
      </c>
      <c r="C17" s="5"/>
      <c r="D17" s="5">
        <f t="shared" si="0"/>
        <v>28480.28</v>
      </c>
    </row>
    <row r="18" spans="1:4" ht="12.75">
      <c r="A18" s="2" t="s">
        <v>30</v>
      </c>
      <c r="B18" s="111">
        <v>0</v>
      </c>
      <c r="C18" s="5"/>
      <c r="D18" s="15">
        <f t="shared" si="0"/>
        <v>0</v>
      </c>
    </row>
    <row r="19" spans="1:4" ht="12.75">
      <c r="A19" s="4" t="s">
        <v>35</v>
      </c>
      <c r="B19" s="112">
        <f>SUM(B10:B18)</f>
        <v>12040609.95</v>
      </c>
      <c r="C19" s="5"/>
      <c r="D19" s="5">
        <f>SUM(D10:D18)</f>
        <v>12040609.95</v>
      </c>
    </row>
    <row r="20" ht="12.75">
      <c r="C20" s="5"/>
    </row>
    <row r="21" spans="1:3" ht="12.75">
      <c r="A21" s="17" t="s">
        <v>4</v>
      </c>
      <c r="C21" s="5"/>
    </row>
    <row r="22" spans="1:4" ht="12.75">
      <c r="A22" s="2" t="s">
        <v>6</v>
      </c>
      <c r="B22" s="110">
        <f>276.65+2303+111.1+75.53+735+131.25+150+53+5592.15+282+3290+126+240.5+2749.5+2914+304.45+25.6+1337+799+93.5+183+31.5+630+3483.52+10+10+1238.75+862.98+102+3652.11+2690.75+270+150+514.43+805+150+3400.09+500+20320.62+3489.26+8948.22+4600.04+3606.27+150+10+125+18224.51+74+178.2+150+39.6+46+2870.19+150+199+40+102+875+40+150+150+888+750+127.38+23+375+5576.58+1089.5+725.54+1099+1126.5+150+1344.5+1120+1092.95+547.6+1143+100+1642+975+129.59+36077.5+125+150+32.23+686.88+150+125+150+750</f>
        <v>163083.02</v>
      </c>
      <c r="C22" s="5"/>
      <c r="D22" s="5">
        <f>+B22+C22</f>
        <v>163083.02</v>
      </c>
    </row>
    <row r="23" spans="1:4" ht="12.75">
      <c r="A23" s="2" t="s">
        <v>7</v>
      </c>
      <c r="B23" s="111">
        <f>355.62+1152.86+61.6+1152.86+79.75+1152.86+1979.49+1152.86+86.5+91.5+1329.35+1256.27+40.25+1138.09+74.5+3923.79+15281.83+16898.49+22674.68+16317.82+16267.25+22230.29+15279.94+15431.33+15431.13+16236.96</f>
        <v>187077.87</v>
      </c>
      <c r="C23" s="5"/>
      <c r="D23" s="15">
        <f>+B23+C23</f>
        <v>187077.87</v>
      </c>
    </row>
    <row r="24" spans="1:4" ht="12.75">
      <c r="A24" s="4" t="s">
        <v>36</v>
      </c>
      <c r="B24" s="112">
        <f>SUM(B22:B23)</f>
        <v>350160.89</v>
      </c>
      <c r="C24" s="5"/>
      <c r="D24" s="5">
        <f>SUM(D22:D23)</f>
        <v>350160.89</v>
      </c>
    </row>
    <row r="25" ht="12.75">
      <c r="C25" s="5"/>
    </row>
    <row r="26" spans="1:3" ht="12.75">
      <c r="A26" s="17" t="s">
        <v>8</v>
      </c>
      <c r="C26" s="5"/>
    </row>
    <row r="27" spans="1:4" ht="12.75">
      <c r="A27" s="2" t="s">
        <v>31</v>
      </c>
      <c r="B27" s="110">
        <f>21170+15000+75000+15305+2930+75075+4125</f>
        <v>208605</v>
      </c>
      <c r="C27" s="5"/>
      <c r="D27" s="5">
        <f>+B27+C27</f>
        <v>208605</v>
      </c>
    </row>
    <row r="28" spans="1:4" ht="12.75">
      <c r="A28" s="2" t="s">
        <v>32</v>
      </c>
      <c r="B28" s="110">
        <f>124460+18390+455339+417124</f>
        <v>1015313</v>
      </c>
      <c r="C28" s="5"/>
      <c r="D28" s="5">
        <f>+B28+C28</f>
        <v>1015313</v>
      </c>
    </row>
    <row r="29" spans="1:4" ht="12.75">
      <c r="A29" s="2" t="s">
        <v>9</v>
      </c>
      <c r="B29" s="110">
        <f>24125</f>
        <v>24125</v>
      </c>
      <c r="C29" s="5"/>
      <c r="D29" s="5">
        <f>+B29+C29</f>
        <v>24125</v>
      </c>
    </row>
    <row r="30" spans="1:4" ht="12.75">
      <c r="A30" s="2" t="s">
        <v>13</v>
      </c>
      <c r="B30" s="111">
        <f>1445668</f>
        <v>1445668</v>
      </c>
      <c r="C30" s="5"/>
      <c r="D30" s="15">
        <f>+B30+C30</f>
        <v>1445668</v>
      </c>
    </row>
    <row r="31" spans="1:4" ht="12.75">
      <c r="A31" s="4" t="s">
        <v>37</v>
      </c>
      <c r="B31" s="112">
        <f>SUM(B27:B30)</f>
        <v>2693711</v>
      </c>
      <c r="C31" s="5"/>
      <c r="D31" s="5">
        <f>SUM(D27:D30)</f>
        <v>2693711</v>
      </c>
    </row>
    <row r="32" ht="12.75">
      <c r="C32" s="5"/>
    </row>
    <row r="33" spans="1:3" ht="12.75">
      <c r="A33" s="17" t="s">
        <v>10</v>
      </c>
      <c r="C33" s="5"/>
    </row>
    <row r="34" spans="1:4" ht="12.75">
      <c r="A34" s="2" t="s">
        <v>12</v>
      </c>
      <c r="B34" s="112">
        <f>2187838</f>
        <v>2187838</v>
      </c>
      <c r="C34" s="5"/>
      <c r="D34" s="5">
        <f>+B34+C34</f>
        <v>2187838</v>
      </c>
    </row>
    <row r="35" spans="1:4" ht="12.75">
      <c r="A35" s="2" t="s">
        <v>49</v>
      </c>
      <c r="B35" s="110">
        <f>140047+80000+1525848+138857+72421+64058+8314+35819+154800+1167+75000+51559+65231+95967</f>
        <v>2509088</v>
      </c>
      <c r="C35" s="5"/>
      <c r="D35" s="5">
        <f>+B35+C35</f>
        <v>2509088</v>
      </c>
    </row>
    <row r="36" spans="1:4" ht="12.75">
      <c r="A36" s="2" t="s">
        <v>33</v>
      </c>
      <c r="B36" s="111">
        <f>76144+118290+83247+58830+240515+131397+216161</f>
        <v>924584</v>
      </c>
      <c r="C36" s="5"/>
      <c r="D36" s="15">
        <f>+B36+C36</f>
        <v>924584</v>
      </c>
    </row>
    <row r="37" spans="1:4" ht="12.75">
      <c r="A37" s="4" t="s">
        <v>38</v>
      </c>
      <c r="B37" s="112">
        <f>SUM(B34:B36)</f>
        <v>5621510</v>
      </c>
      <c r="C37" s="5"/>
      <c r="D37" s="5">
        <f>SUM(D34:D36)</f>
        <v>5621510</v>
      </c>
    </row>
    <row r="38" ht="12.75">
      <c r="C38" s="5"/>
    </row>
    <row r="39" spans="1:4" ht="12.75">
      <c r="A39" s="7" t="s">
        <v>34</v>
      </c>
      <c r="B39" s="113">
        <f>+B19+B24+B31+B37</f>
        <v>20705991.84</v>
      </c>
      <c r="C39" s="5"/>
      <c r="D39" s="8">
        <f>+D19+D24+D31+D37</f>
        <v>20705991.84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8" width="13.28125" style="0" customWidth="1"/>
    <col min="9" max="9" width="14.00390625" style="0" bestFit="1" customWidth="1"/>
    <col min="10" max="11" width="13.28125" style="0" customWidth="1"/>
  </cols>
  <sheetData>
    <row r="1" spans="1:2" ht="18">
      <c r="A1" s="79" t="s">
        <v>53</v>
      </c>
      <c r="B1" s="82">
        <f>'Signature Page'!$B$9</f>
        <v>2</v>
      </c>
    </row>
    <row r="2" spans="1:2" ht="18">
      <c r="A2" s="9" t="s">
        <v>54</v>
      </c>
      <c r="B2" s="39" t="s">
        <v>282</v>
      </c>
    </row>
    <row r="3" spans="3:10" ht="18">
      <c r="C3" s="100" t="s">
        <v>0</v>
      </c>
      <c r="D3" s="6"/>
      <c r="E3" s="6"/>
      <c r="F3" s="6"/>
      <c r="G3" s="6"/>
      <c r="H3" s="6"/>
      <c r="J3" s="10"/>
    </row>
    <row r="4" ht="15.75">
      <c r="C4" s="95" t="s">
        <v>50</v>
      </c>
    </row>
    <row r="5" ht="15.75">
      <c r="J5" s="1"/>
    </row>
    <row r="6" spans="9:11" ht="12.75">
      <c r="I6" s="55" t="s">
        <v>221</v>
      </c>
      <c r="J6" s="55" t="s">
        <v>223</v>
      </c>
      <c r="K6" s="56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5" t="s">
        <v>220</v>
      </c>
      <c r="J7" s="57" t="s">
        <v>63</v>
      </c>
      <c r="K7" s="57" t="s">
        <v>225</v>
      </c>
    </row>
    <row r="8" spans="2:11" ht="12.75">
      <c r="B8" s="96"/>
      <c r="C8" s="97" t="s">
        <v>215</v>
      </c>
      <c r="D8" s="97" t="s">
        <v>216</v>
      </c>
      <c r="E8" s="97" t="s">
        <v>217</v>
      </c>
      <c r="F8" s="97" t="s">
        <v>218</v>
      </c>
      <c r="G8" s="96"/>
      <c r="H8" s="96"/>
      <c r="I8" s="57" t="s">
        <v>222</v>
      </c>
      <c r="J8" s="57" t="s">
        <v>224</v>
      </c>
      <c r="K8" s="57" t="s">
        <v>222</v>
      </c>
    </row>
    <row r="9" spans="1:8" ht="14.25">
      <c r="A9" s="98" t="s">
        <v>14</v>
      </c>
      <c r="B9" s="52"/>
      <c r="C9" s="52"/>
      <c r="D9" s="52"/>
      <c r="E9" s="52"/>
      <c r="F9" s="52"/>
      <c r="G9" s="52"/>
      <c r="H9" s="52"/>
    </row>
    <row r="10" spans="1:11" ht="12.75">
      <c r="A10" s="2" t="s">
        <v>51</v>
      </c>
      <c r="B10" s="110"/>
      <c r="C10" s="110"/>
      <c r="D10" s="115">
        <v>0</v>
      </c>
      <c r="E10" s="110"/>
      <c r="F10" s="110"/>
      <c r="G10" s="110"/>
      <c r="H10" s="110"/>
      <c r="I10" s="112">
        <f>SUM(B10:H10)</f>
        <v>0</v>
      </c>
      <c r="J10" s="91"/>
      <c r="K10" s="5">
        <f>+I10+J10</f>
        <v>0</v>
      </c>
    </row>
    <row r="11" spans="1:11" ht="12.75">
      <c r="A11" s="2" t="s">
        <v>25</v>
      </c>
      <c r="B11" s="116">
        <v>3201388.79</v>
      </c>
      <c r="C11" s="116">
        <v>1686577.63</v>
      </c>
      <c r="D11" s="116">
        <v>180418.92</v>
      </c>
      <c r="E11" s="116">
        <v>255408.51</v>
      </c>
      <c r="F11" s="116">
        <v>274373.75</v>
      </c>
      <c r="G11" s="116">
        <v>336.5</v>
      </c>
      <c r="H11" s="116">
        <v>0</v>
      </c>
      <c r="I11" s="117">
        <f>SUM(B11:H11)</f>
        <v>5598504.1</v>
      </c>
      <c r="J11" s="91"/>
      <c r="K11" s="15">
        <f>+I11+J11</f>
        <v>5598504.1</v>
      </c>
    </row>
    <row r="12" spans="1:11" ht="12.75">
      <c r="A12" s="4" t="s">
        <v>26</v>
      </c>
      <c r="B12" s="112">
        <f>SUM(B10:B11)</f>
        <v>3201388.79</v>
      </c>
      <c r="C12" s="112">
        <f aca="true" t="shared" si="0" ref="C12:H12">SUM(C10:C11)</f>
        <v>1686577.63</v>
      </c>
      <c r="D12" s="112">
        <f t="shared" si="0"/>
        <v>180418.92</v>
      </c>
      <c r="E12" s="112">
        <f t="shared" si="0"/>
        <v>255408.51</v>
      </c>
      <c r="F12" s="112">
        <f t="shared" si="0"/>
        <v>274373.75</v>
      </c>
      <c r="G12" s="112">
        <f t="shared" si="0"/>
        <v>336.5</v>
      </c>
      <c r="H12" s="112">
        <f t="shared" si="0"/>
        <v>0</v>
      </c>
      <c r="I12" s="112">
        <f>SUM(B12:H12)</f>
        <v>5598504.1</v>
      </c>
      <c r="J12" s="91"/>
      <c r="K12" s="5">
        <f>SUM(K10:K11)</f>
        <v>5598504.1</v>
      </c>
    </row>
    <row r="13" spans="1:10" ht="14.25">
      <c r="A13" s="98" t="s">
        <v>15</v>
      </c>
      <c r="B13" s="112"/>
      <c r="C13" s="112"/>
      <c r="D13" s="112"/>
      <c r="E13" s="112"/>
      <c r="F13" s="112"/>
      <c r="G13" s="112"/>
      <c r="H13" s="112"/>
      <c r="I13" s="112"/>
      <c r="J13" s="91"/>
    </row>
    <row r="14" spans="1:11" ht="12.75">
      <c r="A14" s="2" t="s">
        <v>41</v>
      </c>
      <c r="B14" s="115">
        <v>355050.3</v>
      </c>
      <c r="C14" s="115">
        <v>174469.21</v>
      </c>
      <c r="D14" s="115">
        <v>43928.9</v>
      </c>
      <c r="E14" s="115">
        <v>74406.18</v>
      </c>
      <c r="F14" s="115">
        <v>6066.42</v>
      </c>
      <c r="G14" s="115">
        <v>0</v>
      </c>
      <c r="H14" s="115">
        <v>0</v>
      </c>
      <c r="I14" s="112">
        <f aca="true" t="shared" si="1" ref="I14:I20">SUM(B14:H14)</f>
        <v>653921.0100000001</v>
      </c>
      <c r="J14" s="91"/>
      <c r="K14" s="5">
        <f aca="true" t="shared" si="2" ref="K14:K19">+I14+J14</f>
        <v>653921.0100000001</v>
      </c>
    </row>
    <row r="15" spans="1:11" ht="12.75">
      <c r="A15" s="2" t="s">
        <v>42</v>
      </c>
      <c r="B15" s="115">
        <v>4628961.51</v>
      </c>
      <c r="C15" s="115">
        <v>2499407.1</v>
      </c>
      <c r="D15" s="115">
        <v>4096288.9</v>
      </c>
      <c r="E15" s="115">
        <v>469995.22</v>
      </c>
      <c r="F15" s="115">
        <v>519474.41</v>
      </c>
      <c r="G15" s="115">
        <v>181440.7</v>
      </c>
      <c r="H15" s="115">
        <v>0</v>
      </c>
      <c r="I15" s="118">
        <f t="shared" si="1"/>
        <v>12395567.84</v>
      </c>
      <c r="J15" s="91"/>
      <c r="K15" s="5">
        <f t="shared" si="2"/>
        <v>12395567.84</v>
      </c>
    </row>
    <row r="16" spans="1:11" ht="12.75">
      <c r="A16" s="2" t="s">
        <v>16</v>
      </c>
      <c r="B16" s="115">
        <v>257161.3</v>
      </c>
      <c r="C16" s="115">
        <v>90014.74</v>
      </c>
      <c r="D16" s="115">
        <v>78104.81</v>
      </c>
      <c r="E16" s="115">
        <v>8475.08</v>
      </c>
      <c r="F16" s="115">
        <v>6859.08</v>
      </c>
      <c r="G16" s="115">
        <v>2438.76</v>
      </c>
      <c r="H16" s="115">
        <v>0</v>
      </c>
      <c r="I16" s="118">
        <f t="shared" si="1"/>
        <v>443053.77</v>
      </c>
      <c r="J16" s="91"/>
      <c r="K16" s="5">
        <f t="shared" si="2"/>
        <v>443053.77</v>
      </c>
    </row>
    <row r="17" spans="1:11" ht="12.75">
      <c r="A17" s="2" t="s">
        <v>52</v>
      </c>
      <c r="B17" s="115">
        <v>0</v>
      </c>
      <c r="C17" s="115">
        <v>0</v>
      </c>
      <c r="D17" s="115">
        <v>58546.91</v>
      </c>
      <c r="E17" s="115">
        <v>21680.75</v>
      </c>
      <c r="F17" s="115">
        <v>37273.74</v>
      </c>
      <c r="G17" s="115">
        <v>0</v>
      </c>
      <c r="H17" s="115">
        <v>0</v>
      </c>
      <c r="I17" s="118">
        <f t="shared" si="1"/>
        <v>117501.4</v>
      </c>
      <c r="J17" s="91"/>
      <c r="K17" s="5">
        <f t="shared" si="2"/>
        <v>117501.4</v>
      </c>
    </row>
    <row r="18" spans="1:11" ht="12.75">
      <c r="A18" s="2" t="s">
        <v>39</v>
      </c>
      <c r="B18" s="115">
        <v>0</v>
      </c>
      <c r="C18" s="115">
        <v>0</v>
      </c>
      <c r="D18" s="115">
        <v>707999.5</v>
      </c>
      <c r="E18" s="115">
        <v>0</v>
      </c>
      <c r="F18" s="115">
        <v>0</v>
      </c>
      <c r="G18" s="115">
        <v>0</v>
      </c>
      <c r="H18" s="115">
        <v>0</v>
      </c>
      <c r="I18" s="118">
        <f t="shared" si="1"/>
        <v>707999.5</v>
      </c>
      <c r="J18" s="91"/>
      <c r="K18" s="5">
        <f t="shared" si="2"/>
        <v>707999.5</v>
      </c>
    </row>
    <row r="19" spans="1:11" ht="12.75">
      <c r="A19" s="2" t="s">
        <v>40</v>
      </c>
      <c r="B19" s="116">
        <v>239533.1</v>
      </c>
      <c r="C19" s="116">
        <v>109562.32</v>
      </c>
      <c r="D19" s="116">
        <v>101158.06</v>
      </c>
      <c r="E19" s="116">
        <v>6210.26</v>
      </c>
      <c r="F19" s="116">
        <v>6075.6</v>
      </c>
      <c r="G19" s="116">
        <v>0</v>
      </c>
      <c r="H19" s="116">
        <v>0</v>
      </c>
      <c r="I19" s="117">
        <f t="shared" si="1"/>
        <v>462539.34</v>
      </c>
      <c r="J19" s="91"/>
      <c r="K19" s="15">
        <f t="shared" si="2"/>
        <v>462539.34</v>
      </c>
    </row>
    <row r="20" spans="1:11" ht="12.75">
      <c r="A20" s="4" t="s">
        <v>17</v>
      </c>
      <c r="B20" s="112">
        <f aca="true" t="shared" si="3" ref="B20:H20">SUM(B14:B19)</f>
        <v>5480706.209999999</v>
      </c>
      <c r="C20" s="112">
        <f t="shared" si="3"/>
        <v>2873453.37</v>
      </c>
      <c r="D20" s="112">
        <f t="shared" si="3"/>
        <v>5086027.079999999</v>
      </c>
      <c r="E20" s="112">
        <f t="shared" si="3"/>
        <v>580767.4899999999</v>
      </c>
      <c r="F20" s="112">
        <f t="shared" si="3"/>
        <v>575749.2499999999</v>
      </c>
      <c r="G20" s="112">
        <f t="shared" si="3"/>
        <v>183879.46000000002</v>
      </c>
      <c r="H20" s="112">
        <f t="shared" si="3"/>
        <v>0</v>
      </c>
      <c r="I20" s="112">
        <f t="shared" si="1"/>
        <v>14780582.86</v>
      </c>
      <c r="J20" s="91"/>
      <c r="K20" s="5">
        <f>SUM(K14:K19)</f>
        <v>14780582.86</v>
      </c>
    </row>
    <row r="21" ht="12.75">
      <c r="J21" s="91"/>
    </row>
    <row r="22" spans="1:10" ht="14.25">
      <c r="A22" s="98" t="s">
        <v>18</v>
      </c>
      <c r="J22" s="91"/>
    </row>
    <row r="23" spans="1:11" ht="12.75">
      <c r="A23" s="2" t="s">
        <v>28</v>
      </c>
      <c r="B23" s="9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88">
        <f>SUM(B23:H23)</f>
        <v>0</v>
      </c>
      <c r="J23" s="91"/>
      <c r="K23" s="5">
        <f>+I23+J23</f>
        <v>0</v>
      </c>
    </row>
    <row r="24" spans="1:11" ht="12.75">
      <c r="A24" s="2" t="s">
        <v>219</v>
      </c>
      <c r="B24" s="9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88">
        <f>SUM(B24:H24)</f>
        <v>0</v>
      </c>
      <c r="J24" s="91"/>
      <c r="K24" s="5">
        <f>+I24+J24</f>
        <v>0</v>
      </c>
    </row>
    <row r="25" spans="1:11" ht="12.75">
      <c r="A25" s="2" t="s">
        <v>19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15">
        <f>SUM(B25:H25)</f>
        <v>0</v>
      </c>
      <c r="J25" s="91"/>
      <c r="K25" s="15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91"/>
      <c r="K26" s="5">
        <f>SUM(K23:K25)</f>
        <v>0</v>
      </c>
    </row>
    <row r="27" spans="3:10" ht="12.75">
      <c r="C27" s="5"/>
      <c r="J27" s="91"/>
    </row>
    <row r="28" spans="1:10" ht="14.25">
      <c r="A28" s="98" t="s">
        <v>21</v>
      </c>
      <c r="B28" s="12"/>
      <c r="C28" s="12"/>
      <c r="D28" s="12"/>
      <c r="E28" s="12"/>
      <c r="F28" s="12"/>
      <c r="G28" s="12"/>
      <c r="H28" s="12"/>
      <c r="J28" s="91"/>
    </row>
    <row r="29" spans="1:11" ht="12.75">
      <c r="A29" s="2" t="s">
        <v>22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5">
        <f>SUM(B29:H29)</f>
        <v>0</v>
      </c>
      <c r="J29" s="91"/>
      <c r="K29" s="5">
        <f>+I29+J29</f>
        <v>0</v>
      </c>
    </row>
    <row r="30" spans="1:11" ht="12.75">
      <c r="A30" s="2" t="s">
        <v>23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5">
        <f>SUM(B30:H30)</f>
        <v>0</v>
      </c>
      <c r="J30" s="91"/>
      <c r="K30" s="5">
        <f>+I30+J30</f>
        <v>0</v>
      </c>
    </row>
    <row r="31" spans="1:11" ht="12.75">
      <c r="A31" s="2" t="s">
        <v>24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/>
      <c r="I31" s="15">
        <f>SUM(B31:H31)</f>
        <v>0</v>
      </c>
      <c r="J31" s="91"/>
      <c r="K31" s="15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91"/>
      <c r="K32" s="5">
        <f>SUM(K29:K31)</f>
        <v>0</v>
      </c>
    </row>
    <row r="33" ht="12.75">
      <c r="J33" s="91"/>
    </row>
    <row r="34" spans="1:10" ht="12.75">
      <c r="A34" s="17" t="s">
        <v>43</v>
      </c>
      <c r="G34" s="12"/>
      <c r="J34" s="91"/>
    </row>
    <row r="35" spans="1:11" ht="12.75">
      <c r="A35" s="2" t="s">
        <v>55</v>
      </c>
      <c r="G35" s="94">
        <v>0</v>
      </c>
      <c r="I35" s="89">
        <f>SUM(G35)</f>
        <v>0</v>
      </c>
      <c r="J35" s="91"/>
      <c r="K35" s="5">
        <f>+I35+J35</f>
        <v>0</v>
      </c>
    </row>
    <row r="36" spans="1:11" ht="12.75">
      <c r="A36" s="2" t="s">
        <v>56</v>
      </c>
      <c r="B36" s="3"/>
      <c r="C36" s="3"/>
      <c r="D36" s="3"/>
      <c r="E36" s="3"/>
      <c r="F36" s="3"/>
      <c r="G36" s="93">
        <v>0</v>
      </c>
      <c r="H36" s="3"/>
      <c r="I36" s="90">
        <f>SUM(G36)</f>
        <v>0</v>
      </c>
      <c r="J36" s="91"/>
      <c r="K36" s="15">
        <f>+I36+J36</f>
        <v>0</v>
      </c>
    </row>
    <row r="37" spans="1:11" ht="12.75">
      <c r="A37" s="7" t="s">
        <v>44</v>
      </c>
      <c r="D37" s="8"/>
      <c r="G37" s="53">
        <f>SUM(G35:G36)</f>
        <v>0</v>
      </c>
      <c r="I37" s="54">
        <f>SUM(G37)</f>
        <v>0</v>
      </c>
      <c r="J37" s="91"/>
      <c r="K37" s="5">
        <f>SUM(K35:K36)</f>
        <v>0</v>
      </c>
    </row>
    <row r="38" ht="12.75">
      <c r="J38" s="91"/>
    </row>
    <row r="39" spans="1:11" ht="13.5" thickBot="1">
      <c r="A39" t="s">
        <v>65</v>
      </c>
      <c r="I39" s="119">
        <f>+I12+I20+I26+I32+I37</f>
        <v>20379086.96</v>
      </c>
      <c r="J39" s="91"/>
      <c r="K39" s="16">
        <f>+K12+K20+K26+K32+K37</f>
        <v>20379086.96</v>
      </c>
    </row>
    <row r="40" ht="13.5" thickTop="1"/>
    <row r="41" spans="1:11" ht="12.75">
      <c r="A41" t="s">
        <v>262</v>
      </c>
      <c r="I41" s="86"/>
      <c r="J41" s="87"/>
      <c r="K41" s="87">
        <f>+I41+J41</f>
        <v>0</v>
      </c>
    </row>
    <row r="42" ht="12.75">
      <c r="I42" s="5"/>
    </row>
    <row r="43" spans="1:11" ht="12.75">
      <c r="A43" t="s">
        <v>263</v>
      </c>
      <c r="I43" s="112">
        <f>+I39+I41</f>
        <v>20379086.96</v>
      </c>
      <c r="K43" s="5">
        <f>+K39+K41</f>
        <v>20379086.96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79" t="s">
        <v>53</v>
      </c>
      <c r="B1" s="85">
        <f>'Signature Page'!$B$9</f>
        <v>2</v>
      </c>
    </row>
    <row r="2" spans="1:2" ht="18">
      <c r="A2" s="9" t="s">
        <v>54</v>
      </c>
      <c r="B2" s="39" t="s">
        <v>282</v>
      </c>
    </row>
    <row r="4" ht="18">
      <c r="B4" s="100" t="s">
        <v>0</v>
      </c>
    </row>
    <row r="5" ht="15.75">
      <c r="B5" s="95" t="s">
        <v>264</v>
      </c>
    </row>
    <row r="6" ht="12.75">
      <c r="C6" s="101"/>
    </row>
    <row r="7" spans="1:3" ht="12.75">
      <c r="A7" t="s">
        <v>265</v>
      </c>
      <c r="C7" s="101"/>
    </row>
    <row r="8" spans="1:3" ht="12.75">
      <c r="A8" t="s">
        <v>271</v>
      </c>
      <c r="C8" s="105">
        <v>0</v>
      </c>
    </row>
    <row r="9" spans="1:3" ht="12.75">
      <c r="A9" t="s">
        <v>272</v>
      </c>
      <c r="C9" s="105">
        <v>0</v>
      </c>
    </row>
    <row r="10" spans="1:3" ht="12.75">
      <c r="A10" t="s">
        <v>270</v>
      </c>
      <c r="C10" s="106">
        <v>0</v>
      </c>
    </row>
    <row r="11" ht="12.75">
      <c r="C11" s="103"/>
    </row>
    <row r="12" ht="12.75">
      <c r="C12" s="102">
        <f>SUM(C8:C10)</f>
        <v>0</v>
      </c>
    </row>
    <row r="13" ht="12.75">
      <c r="C13" s="101"/>
    </row>
    <row r="14" spans="1:3" ht="12.75">
      <c r="A14" t="s">
        <v>266</v>
      </c>
      <c r="C14" s="101"/>
    </row>
    <row r="15" spans="1:3" ht="12.75">
      <c r="A15" t="s">
        <v>273</v>
      </c>
      <c r="C15" s="106">
        <v>0</v>
      </c>
    </row>
    <row r="16" ht="12.75">
      <c r="C16" s="101"/>
    </row>
    <row r="17" spans="1:3" ht="12.75">
      <c r="A17" t="s">
        <v>267</v>
      </c>
      <c r="C17" s="101">
        <f>+C12-C15</f>
        <v>0</v>
      </c>
    </row>
    <row r="18" ht="12.75">
      <c r="C18" s="101"/>
    </row>
    <row r="19" spans="1:3" ht="12.75">
      <c r="A19" t="s">
        <v>268</v>
      </c>
      <c r="C19" s="106">
        <v>0</v>
      </c>
    </row>
    <row r="20" ht="12.75">
      <c r="C20" s="101"/>
    </row>
    <row r="21" spans="1:3" ht="13.5" thickBot="1">
      <c r="A21" t="s">
        <v>269</v>
      </c>
      <c r="C21" s="104">
        <f>+C17+C19</f>
        <v>0</v>
      </c>
    </row>
    <row r="22" ht="13.5" thickTop="1">
      <c r="C22" s="101"/>
    </row>
    <row r="23" ht="12.75">
      <c r="C23" s="101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79" t="s">
        <v>53</v>
      </c>
      <c r="B1" s="82">
        <f>'Signature Page'!$B$9</f>
        <v>2</v>
      </c>
    </row>
    <row r="2" spans="1:2" ht="18">
      <c r="A2" s="80" t="s">
        <v>54</v>
      </c>
      <c r="B2" s="83" t="s">
        <v>282</v>
      </c>
    </row>
    <row r="3" ht="18">
      <c r="A3" s="13" t="s">
        <v>57</v>
      </c>
    </row>
    <row r="5" ht="15">
      <c r="A5" s="40" t="s">
        <v>60</v>
      </c>
    </row>
    <row r="7" spans="1:3" ht="12.75">
      <c r="A7" s="99" t="s">
        <v>58</v>
      </c>
      <c r="B7" s="99" t="s">
        <v>61</v>
      </c>
      <c r="C7" s="99" t="s">
        <v>59</v>
      </c>
    </row>
    <row r="24" spans="1:2" ht="15">
      <c r="A24" s="40" t="s">
        <v>6</v>
      </c>
      <c r="B24" s="14"/>
    </row>
    <row r="26" spans="1:3" ht="12.75">
      <c r="A26" s="99" t="s">
        <v>53</v>
      </c>
      <c r="B26" s="6" t="s">
        <v>61</v>
      </c>
      <c r="C26" s="99" t="s">
        <v>59</v>
      </c>
    </row>
    <row r="42" ht="15">
      <c r="A42" s="40" t="s">
        <v>62</v>
      </c>
    </row>
    <row r="44" spans="1:3" ht="12.75">
      <c r="A44" s="17" t="s">
        <v>58</v>
      </c>
      <c r="B44" s="55" t="s">
        <v>61</v>
      </c>
      <c r="C44" s="99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7" t="s">
        <v>237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 t="s">
        <v>67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68</v>
      </c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 t="s">
        <v>69</v>
      </c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2.75">
      <c r="A8" s="17" t="s">
        <v>70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71</v>
      </c>
      <c r="B9" s="17"/>
      <c r="C9" s="17"/>
      <c r="D9" s="17"/>
      <c r="E9" s="17"/>
      <c r="F9" s="17"/>
      <c r="G9" s="17"/>
      <c r="H9" s="17"/>
    </row>
    <row r="10" spans="1:8" ht="12.75">
      <c r="A10" s="17"/>
      <c r="B10" s="17"/>
      <c r="C10" s="17"/>
      <c r="D10" s="17"/>
      <c r="E10" s="17"/>
      <c r="F10" s="17"/>
      <c r="G10" s="17"/>
      <c r="H10" s="17"/>
    </row>
    <row r="11" spans="1:8" ht="12.75">
      <c r="A11" s="17" t="s">
        <v>72</v>
      </c>
      <c r="B11" s="17"/>
      <c r="C11" s="17"/>
      <c r="D11" s="17"/>
      <c r="E11" s="17"/>
      <c r="F11" s="17"/>
      <c r="G11" s="17"/>
      <c r="H11" s="17"/>
    </row>
    <row r="12" spans="1:8" ht="12.75">
      <c r="A12" s="17" t="s">
        <v>73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3" t="s">
        <v>188</v>
      </c>
      <c r="B14" s="17"/>
      <c r="C14" s="17"/>
      <c r="D14" s="17"/>
      <c r="E14" s="17"/>
      <c r="F14" s="17"/>
      <c r="G14" s="17"/>
      <c r="H14" s="17"/>
    </row>
    <row r="15" spans="1:8" ht="12.75">
      <c r="A15" s="3" t="s">
        <v>198</v>
      </c>
      <c r="B15" s="17"/>
      <c r="C15" s="17"/>
      <c r="D15" s="17"/>
      <c r="E15" s="17"/>
      <c r="F15" s="17"/>
      <c r="G15" s="17"/>
      <c r="H15" s="17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2.75">
      <c r="A17" s="17" t="s">
        <v>193</v>
      </c>
      <c r="B17" s="17"/>
      <c r="C17" s="17"/>
      <c r="D17" s="17"/>
      <c r="E17" s="17"/>
      <c r="F17" s="17"/>
      <c r="G17" s="17"/>
      <c r="H17" s="17"/>
    </row>
    <row r="18" spans="1:8" ht="12.75">
      <c r="A18" s="17" t="s">
        <v>192</v>
      </c>
      <c r="B18" s="17"/>
      <c r="C18" s="17"/>
      <c r="D18" s="17"/>
      <c r="E18" s="17"/>
      <c r="F18" s="17"/>
      <c r="G18" s="17"/>
      <c r="H18" s="17"/>
    </row>
    <row r="19" spans="1:8" ht="12.75">
      <c r="A19" s="17" t="s">
        <v>231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232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233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195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194</v>
      </c>
      <c r="B24" s="17"/>
      <c r="C24" s="17"/>
      <c r="D24" s="17"/>
      <c r="E24" s="17"/>
      <c r="F24" s="17"/>
      <c r="G24" s="17"/>
      <c r="H24" s="17"/>
    </row>
    <row r="25" spans="1:8" ht="12.75">
      <c r="A25" s="3"/>
      <c r="B25" s="17"/>
      <c r="C25" s="17"/>
      <c r="D25" s="17"/>
      <c r="E25" s="17"/>
      <c r="F25" s="17"/>
      <c r="G25" s="17"/>
      <c r="H25" s="17"/>
    </row>
    <row r="26" spans="1:8" ht="12.75">
      <c r="A26" s="3" t="s">
        <v>191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189</v>
      </c>
      <c r="B27" s="17"/>
      <c r="C27" s="17"/>
      <c r="D27" s="17"/>
      <c r="E27" s="17"/>
      <c r="F27" s="17"/>
      <c r="G27" s="17"/>
      <c r="H27" s="17"/>
    </row>
    <row r="28" spans="1:8" ht="12.75">
      <c r="A28" s="51" t="s">
        <v>199</v>
      </c>
      <c r="B28" s="17"/>
      <c r="C28" s="17"/>
      <c r="D28" s="17"/>
      <c r="E28" s="17"/>
      <c r="F28" s="17"/>
      <c r="G28" s="17"/>
      <c r="H28" s="17"/>
    </row>
    <row r="29" spans="1:8" ht="12.75">
      <c r="A29" s="51" t="s">
        <v>200</v>
      </c>
      <c r="B29" s="17"/>
      <c r="C29" s="17"/>
      <c r="D29" s="17"/>
      <c r="E29" s="17"/>
      <c r="F29" s="17"/>
      <c r="G29" s="17"/>
      <c r="H29" s="17"/>
    </row>
    <row r="30" spans="1:8" ht="12.75">
      <c r="A30" s="51" t="s">
        <v>201</v>
      </c>
      <c r="B30" s="17"/>
      <c r="C30" s="17"/>
      <c r="D30" s="17"/>
      <c r="E30" s="17"/>
      <c r="F30" s="17"/>
      <c r="G30" s="17"/>
      <c r="H30" s="17"/>
    </row>
    <row r="31" spans="1:8" ht="12.75">
      <c r="A31" s="51" t="s">
        <v>202</v>
      </c>
      <c r="B31" s="17"/>
      <c r="C31" s="17"/>
      <c r="D31" s="17"/>
      <c r="E31" s="17"/>
      <c r="F31" s="17"/>
      <c r="G31" s="17"/>
      <c r="H31" s="17"/>
    </row>
    <row r="32" spans="1:8" ht="12.75">
      <c r="A32" s="51" t="s">
        <v>203</v>
      </c>
      <c r="B32" s="17"/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  <row r="34" spans="1:8" ht="12.75">
      <c r="A34" s="50" t="s">
        <v>190</v>
      </c>
      <c r="B34" s="17"/>
      <c r="C34" s="17"/>
      <c r="D34" s="17"/>
      <c r="E34" s="17"/>
      <c r="F34" s="17"/>
      <c r="G34" s="17"/>
      <c r="H34" s="17"/>
    </row>
    <row r="35" spans="1:8" ht="12.75">
      <c r="A35" s="51" t="s">
        <v>204</v>
      </c>
      <c r="B35" s="17"/>
      <c r="C35" s="17"/>
      <c r="D35" s="17"/>
      <c r="E35" s="17"/>
      <c r="F35" s="17"/>
      <c r="G35" s="17"/>
      <c r="H35" s="17"/>
    </row>
    <row r="36" spans="1:8" ht="12.75">
      <c r="A36" s="51" t="s">
        <v>205</v>
      </c>
      <c r="B36" s="17"/>
      <c r="C36" s="17"/>
      <c r="D36" s="17"/>
      <c r="E36" s="17"/>
      <c r="F36" s="17"/>
      <c r="G36" s="17"/>
      <c r="H36" s="17"/>
    </row>
    <row r="37" spans="1:8" ht="12.75">
      <c r="A37" s="51" t="s">
        <v>206</v>
      </c>
      <c r="B37" s="17"/>
      <c r="C37" s="17"/>
      <c r="D37" s="17"/>
      <c r="E37" s="17"/>
      <c r="F37" s="17"/>
      <c r="G37" s="17"/>
      <c r="H37" s="17"/>
    </row>
    <row r="38" spans="1:8" ht="12.75">
      <c r="A38" s="51" t="s">
        <v>207</v>
      </c>
      <c r="B38" s="17"/>
      <c r="C38" s="17"/>
      <c r="D38" s="17"/>
      <c r="E38" s="17"/>
      <c r="F38" s="17"/>
      <c r="G38" s="17"/>
      <c r="H38" s="17"/>
    </row>
    <row r="39" spans="1:8" ht="12.75">
      <c r="A39" s="17"/>
      <c r="B39" s="17"/>
      <c r="C39" s="17"/>
      <c r="D39" s="17"/>
      <c r="E39" s="17"/>
      <c r="F39" s="17"/>
      <c r="G39" s="17"/>
      <c r="H39" s="17"/>
    </row>
    <row r="40" spans="1:8" ht="12.75">
      <c r="A40" s="17" t="s">
        <v>197</v>
      </c>
      <c r="B40" s="17"/>
      <c r="C40" s="17"/>
      <c r="D40" s="17"/>
      <c r="E40" s="17"/>
      <c r="F40" s="17"/>
      <c r="G40" s="17"/>
      <c r="H40" s="17"/>
    </row>
    <row r="41" spans="1:8" ht="12.75">
      <c r="A41" s="50" t="s">
        <v>196</v>
      </c>
      <c r="B41" s="17"/>
      <c r="C41" s="17"/>
      <c r="D41" s="17"/>
      <c r="E41" s="17"/>
      <c r="F41" s="17"/>
      <c r="G41" s="17"/>
      <c r="H41" s="17"/>
    </row>
    <row r="42" spans="1:8" ht="12.75">
      <c r="A42" s="17"/>
      <c r="B42" s="17"/>
      <c r="C42" s="17"/>
      <c r="D42" s="17"/>
      <c r="E42" s="17"/>
      <c r="F42" s="17"/>
      <c r="G42" s="17"/>
      <c r="H42" s="17"/>
    </row>
    <row r="43" spans="1:8" ht="12.75">
      <c r="A43" s="17"/>
      <c r="B43" s="17"/>
      <c r="C43" s="17"/>
      <c r="D43" s="17"/>
      <c r="E43" s="17"/>
      <c r="F43" s="17"/>
      <c r="G43" s="17"/>
      <c r="H43" s="17"/>
    </row>
    <row r="44" spans="1:8" ht="12.75">
      <c r="A44" s="17"/>
      <c r="B44" s="17"/>
      <c r="C44" s="17"/>
      <c r="D44" s="17"/>
      <c r="E44" s="17"/>
      <c r="F44" s="17"/>
      <c r="G44" s="17"/>
      <c r="H44" s="17"/>
    </row>
    <row r="45" spans="1:8" ht="12.75">
      <c r="A45" s="17"/>
      <c r="B45" s="17"/>
      <c r="C45" s="17"/>
      <c r="D45" s="17"/>
      <c r="E45" s="17"/>
      <c r="F45" s="17"/>
      <c r="G45" s="17"/>
      <c r="H45" s="17"/>
    </row>
    <row r="46" spans="1:8" ht="12.75">
      <c r="A46" s="17"/>
      <c r="B46" s="17"/>
      <c r="C46" s="17"/>
      <c r="D46" s="17"/>
      <c r="E46" s="17"/>
      <c r="F46" s="17"/>
      <c r="G46" s="17"/>
      <c r="H46" s="17"/>
    </row>
    <row r="47" spans="1:8" ht="12.75">
      <c r="A47" s="17"/>
      <c r="B47" s="17"/>
      <c r="C47" s="17"/>
      <c r="D47" s="17"/>
      <c r="E47" s="17"/>
      <c r="F47" s="17"/>
      <c r="G47" s="17"/>
      <c r="H47" s="17"/>
    </row>
    <row r="48" spans="1:8" ht="12.75">
      <c r="A48" s="17"/>
      <c r="B48" s="17"/>
      <c r="C48" s="17"/>
      <c r="D48" s="17"/>
      <c r="E48" s="17"/>
      <c r="F48" s="17"/>
      <c r="G48" s="17"/>
      <c r="H48" s="17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12.75">
      <c r="A51" s="17"/>
      <c r="B51" s="17"/>
      <c r="C51" s="17"/>
      <c r="D51" s="17"/>
      <c r="E51" s="17"/>
      <c r="F51" s="17"/>
      <c r="G51" s="17"/>
      <c r="H51" s="17"/>
    </row>
    <row r="52" spans="1:8" ht="12.75">
      <c r="A52" s="17"/>
      <c r="B52" s="17"/>
      <c r="C52" s="17"/>
      <c r="D52" s="17"/>
      <c r="E52" s="17"/>
      <c r="F52" s="17"/>
      <c r="G52" s="17"/>
      <c r="H52" s="17"/>
    </row>
    <row r="53" spans="1:8" ht="12.75">
      <c r="A53" s="17"/>
      <c r="B53" s="17"/>
      <c r="C53" s="17"/>
      <c r="D53" s="17"/>
      <c r="E53" s="17"/>
      <c r="F53" s="17"/>
      <c r="G53" s="17"/>
      <c r="H53" s="17"/>
    </row>
    <row r="54" spans="1:8" ht="12.75">
      <c r="A54" s="17"/>
      <c r="B54" s="17"/>
      <c r="C54" s="17"/>
      <c r="D54" s="17"/>
      <c r="E54" s="17"/>
      <c r="F54" s="17"/>
      <c r="G54" s="17"/>
      <c r="H54" s="1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C5" sqref="C5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79" t="s">
        <v>53</v>
      </c>
      <c r="B1" s="82">
        <f>'Signature Page'!$B$9</f>
        <v>2</v>
      </c>
    </row>
    <row r="2" spans="1:2" ht="18">
      <c r="A2" s="80" t="s">
        <v>54</v>
      </c>
      <c r="B2" s="83" t="s">
        <v>282</v>
      </c>
    </row>
    <row r="3" spans="1:2" ht="18">
      <c r="A3" s="80"/>
      <c r="B3" s="81"/>
    </row>
    <row r="4" spans="1:5" ht="12.75">
      <c r="A4" s="19" t="s">
        <v>74</v>
      </c>
      <c r="E4" t="s">
        <v>75</v>
      </c>
    </row>
    <row r="5" spans="1:3" ht="12.75">
      <c r="A5" s="19" t="s">
        <v>239</v>
      </c>
      <c r="C5" t="s">
        <v>283</v>
      </c>
    </row>
    <row r="6" spans="1:5" ht="12.75">
      <c r="A6" s="19" t="s">
        <v>238</v>
      </c>
      <c r="E6" t="s">
        <v>76</v>
      </c>
    </row>
    <row r="8" spans="1:9" ht="12.75">
      <c r="A8" s="19" t="s">
        <v>86</v>
      </c>
      <c r="E8" s="20" t="s">
        <v>77</v>
      </c>
      <c r="F8" s="20" t="s">
        <v>77</v>
      </c>
      <c r="G8" s="20" t="s">
        <v>78</v>
      </c>
      <c r="H8" s="20" t="s">
        <v>79</v>
      </c>
      <c r="I8" s="20" t="s">
        <v>80</v>
      </c>
    </row>
    <row r="9" spans="1:9" ht="12.75">
      <c r="A9" s="19" t="s">
        <v>178</v>
      </c>
      <c r="B9" s="19" t="s">
        <v>81</v>
      </c>
      <c r="C9" s="19" t="s">
        <v>82</v>
      </c>
      <c r="D9" s="19" t="s">
        <v>83</v>
      </c>
      <c r="E9" s="20" t="s">
        <v>84</v>
      </c>
      <c r="F9" s="20" t="s">
        <v>85</v>
      </c>
      <c r="G9" s="20" t="s">
        <v>86</v>
      </c>
      <c r="H9" s="20" t="s">
        <v>86</v>
      </c>
      <c r="I9" s="20" t="s">
        <v>86</v>
      </c>
    </row>
    <row r="11" spans="1:9" ht="12.75">
      <c r="A11" s="21" t="s">
        <v>87</v>
      </c>
      <c r="B11" s="21" t="s">
        <v>88</v>
      </c>
      <c r="C11" s="21" t="s">
        <v>89</v>
      </c>
      <c r="D11" s="19" t="s">
        <v>90</v>
      </c>
      <c r="E11" s="22"/>
      <c r="F11" s="22"/>
      <c r="G11" s="23">
        <f>+I11</f>
        <v>0</v>
      </c>
      <c r="H11" s="24"/>
      <c r="I11" s="23">
        <v>0</v>
      </c>
    </row>
    <row r="12" spans="1:9" ht="12.75">
      <c r="A12" s="21" t="s">
        <v>87</v>
      </c>
      <c r="B12" s="21" t="s">
        <v>88</v>
      </c>
      <c r="C12" s="21" t="s">
        <v>91</v>
      </c>
      <c r="D12" s="19" t="s">
        <v>181</v>
      </c>
      <c r="E12" s="22"/>
      <c r="F12" s="22"/>
      <c r="G12" s="23">
        <f>+I12</f>
        <v>0</v>
      </c>
      <c r="H12" s="22"/>
      <c r="I12" s="23">
        <v>0</v>
      </c>
    </row>
    <row r="13" spans="1:9" ht="12.75">
      <c r="A13" s="21" t="s">
        <v>87</v>
      </c>
      <c r="B13" s="21" t="s">
        <v>88</v>
      </c>
      <c r="C13" s="21" t="s">
        <v>92</v>
      </c>
      <c r="D13" s="19" t="s">
        <v>93</v>
      </c>
      <c r="E13" s="23">
        <f>+I13</f>
        <v>0</v>
      </c>
      <c r="F13" s="23">
        <f>+I13</f>
        <v>0</v>
      </c>
      <c r="G13" s="22"/>
      <c r="H13" s="22"/>
      <c r="I13" s="23">
        <v>0</v>
      </c>
    </row>
    <row r="14" spans="1:9" ht="12.75">
      <c r="A14" s="21" t="s">
        <v>87</v>
      </c>
      <c r="B14" s="21" t="s">
        <v>88</v>
      </c>
      <c r="C14" s="21" t="s">
        <v>94</v>
      </c>
      <c r="D14" s="19" t="s">
        <v>95</v>
      </c>
      <c r="E14" s="22"/>
      <c r="F14" s="23">
        <f>+I14</f>
        <v>0</v>
      </c>
      <c r="G14" s="22"/>
      <c r="H14" s="24"/>
      <c r="I14" s="23">
        <v>0</v>
      </c>
    </row>
    <row r="15" spans="1:9" ht="12.75">
      <c r="A15" s="21" t="s">
        <v>87</v>
      </c>
      <c r="B15" s="21" t="s">
        <v>88</v>
      </c>
      <c r="C15" s="21" t="s">
        <v>96</v>
      </c>
      <c r="D15" s="19" t="s">
        <v>97</v>
      </c>
      <c r="E15" s="22"/>
      <c r="F15" s="23">
        <f>+I15</f>
        <v>0</v>
      </c>
      <c r="G15" s="22"/>
      <c r="H15" s="22"/>
      <c r="I15" s="23">
        <v>0</v>
      </c>
    </row>
    <row r="16" spans="1:9" ht="12.75">
      <c r="A16" s="21" t="s">
        <v>87</v>
      </c>
      <c r="B16" s="21" t="s">
        <v>88</v>
      </c>
      <c r="C16" s="21" t="s">
        <v>98</v>
      </c>
      <c r="D16" s="19" t="s">
        <v>180</v>
      </c>
      <c r="E16" s="22"/>
      <c r="F16" s="22"/>
      <c r="G16" s="23">
        <f>+I16</f>
        <v>0</v>
      </c>
      <c r="H16" s="24"/>
      <c r="I16" s="23">
        <v>0</v>
      </c>
    </row>
    <row r="17" spans="1:9" ht="12.75">
      <c r="A17" s="21" t="s">
        <v>87</v>
      </c>
      <c r="B17" s="21" t="s">
        <v>88</v>
      </c>
      <c r="C17" s="21" t="s">
        <v>99</v>
      </c>
      <c r="D17" s="19" t="s">
        <v>100</v>
      </c>
      <c r="E17" s="23">
        <f>+I17</f>
        <v>0</v>
      </c>
      <c r="F17" s="23">
        <f>+I17</f>
        <v>0</v>
      </c>
      <c r="G17" s="22"/>
      <c r="H17" s="22"/>
      <c r="I17" s="23">
        <v>0</v>
      </c>
    </row>
    <row r="18" spans="1:9" ht="12.75">
      <c r="A18" s="21" t="s">
        <v>87</v>
      </c>
      <c r="B18" s="21" t="s">
        <v>88</v>
      </c>
      <c r="C18" s="21" t="s">
        <v>101</v>
      </c>
      <c r="D18" s="19" t="s">
        <v>179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 ht="12.75">
      <c r="A19" s="21" t="s">
        <v>87</v>
      </c>
      <c r="B19" s="21" t="s">
        <v>88</v>
      </c>
      <c r="C19" s="21" t="s">
        <v>102</v>
      </c>
      <c r="D19" s="19" t="s">
        <v>182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 ht="12.75">
      <c r="A20" s="21" t="s">
        <v>87</v>
      </c>
      <c r="B20" s="21" t="s">
        <v>88</v>
      </c>
      <c r="C20" s="21" t="s">
        <v>103</v>
      </c>
      <c r="D20" s="19" t="s">
        <v>183</v>
      </c>
      <c r="E20" s="22"/>
      <c r="F20" s="22"/>
      <c r="G20" s="22"/>
      <c r="H20" s="23">
        <f>+I20</f>
        <v>0</v>
      </c>
      <c r="I20" s="23">
        <v>0</v>
      </c>
    </row>
    <row r="21" spans="1:9" s="43" customFormat="1" ht="12.75">
      <c r="A21" s="44" t="s">
        <v>87</v>
      </c>
      <c r="B21" s="44" t="s">
        <v>88</v>
      </c>
      <c r="C21" s="44" t="s">
        <v>104</v>
      </c>
      <c r="D21" s="45" t="s">
        <v>105</v>
      </c>
      <c r="E21" s="42">
        <f>+I21</f>
        <v>0</v>
      </c>
      <c r="F21" s="42">
        <f>+I21</f>
        <v>0</v>
      </c>
      <c r="G21" s="42"/>
      <c r="H21" s="42"/>
      <c r="I21" s="42">
        <v>0</v>
      </c>
    </row>
    <row r="22" spans="1:9" ht="12.75">
      <c r="A22" s="21" t="s">
        <v>87</v>
      </c>
      <c r="B22" s="21" t="s">
        <v>88</v>
      </c>
      <c r="C22" s="21" t="s">
        <v>106</v>
      </c>
      <c r="D22" s="19" t="s">
        <v>184</v>
      </c>
      <c r="E22" s="23">
        <f>+I22</f>
        <v>0</v>
      </c>
      <c r="F22" s="23">
        <f>+I22</f>
        <v>0</v>
      </c>
      <c r="G22" s="22"/>
      <c r="H22" s="22"/>
      <c r="I22" s="23">
        <v>0</v>
      </c>
    </row>
    <row r="23" spans="1:9" ht="12.75">
      <c r="A23" s="21" t="s">
        <v>87</v>
      </c>
      <c r="B23" s="21" t="s">
        <v>88</v>
      </c>
      <c r="C23" s="21" t="s">
        <v>107</v>
      </c>
      <c r="D23" s="19" t="s">
        <v>152</v>
      </c>
      <c r="E23" s="22"/>
      <c r="F23" s="22"/>
      <c r="G23" s="22"/>
      <c r="H23" s="33">
        <f>+I23</f>
        <v>0</v>
      </c>
      <c r="I23" s="23">
        <v>0</v>
      </c>
    </row>
    <row r="24" spans="1:9" ht="12.75">
      <c r="A24" s="46" t="s">
        <v>87</v>
      </c>
      <c r="B24" s="46" t="s">
        <v>88</v>
      </c>
      <c r="C24" s="46" t="s">
        <v>108</v>
      </c>
      <c r="D24" s="47" t="s">
        <v>185</v>
      </c>
      <c r="E24" s="24"/>
      <c r="F24" s="24"/>
      <c r="G24" s="24"/>
      <c r="H24">
        <f>+I24</f>
        <v>0</v>
      </c>
      <c r="I24" s="28">
        <v>0</v>
      </c>
    </row>
    <row r="25" spans="1:9" ht="12.75">
      <c r="A25" s="48" t="s">
        <v>87</v>
      </c>
      <c r="B25" s="48" t="s">
        <v>88</v>
      </c>
      <c r="C25" s="48" t="s">
        <v>109</v>
      </c>
      <c r="D25" s="49" t="s">
        <v>110</v>
      </c>
      <c r="E25" s="23">
        <f>+I25</f>
        <v>0</v>
      </c>
      <c r="F25" s="23">
        <f>+I25</f>
        <v>0</v>
      </c>
      <c r="G25" s="22"/>
      <c r="H25" s="22"/>
      <c r="I25" s="23">
        <v>0</v>
      </c>
    </row>
    <row r="26" spans="1:9" ht="12.75">
      <c r="A26" s="46" t="s">
        <v>87</v>
      </c>
      <c r="B26" s="46" t="s">
        <v>88</v>
      </c>
      <c r="C26" s="46" t="s">
        <v>111</v>
      </c>
      <c r="D26" s="47" t="s">
        <v>112</v>
      </c>
      <c r="E26" s="24"/>
      <c r="F26" s="24"/>
      <c r="G26">
        <f>+I26</f>
        <v>0</v>
      </c>
      <c r="H26" s="24"/>
      <c r="I26" s="28">
        <v>0</v>
      </c>
    </row>
    <row r="27" spans="1:9" ht="12.75">
      <c r="A27" s="21" t="s">
        <v>87</v>
      </c>
      <c r="B27" s="21" t="s">
        <v>88</v>
      </c>
      <c r="C27" s="21" t="s">
        <v>113</v>
      </c>
      <c r="D27" s="19" t="s">
        <v>114</v>
      </c>
      <c r="E27" s="22"/>
      <c r="F27" s="22"/>
      <c r="G27" s="25">
        <f>+I27</f>
        <v>0</v>
      </c>
      <c r="H27" s="22"/>
      <c r="I27" s="23">
        <v>0</v>
      </c>
    </row>
    <row r="28" spans="1:9" ht="12.75">
      <c r="A28" s="21" t="s">
        <v>87</v>
      </c>
      <c r="B28" s="21" t="s">
        <v>88</v>
      </c>
      <c r="C28" s="21" t="s">
        <v>115</v>
      </c>
      <c r="D28" s="19" t="s">
        <v>116</v>
      </c>
      <c r="E28" s="22"/>
      <c r="F28" s="22"/>
      <c r="G28" s="23">
        <f>+I28</f>
        <v>0</v>
      </c>
      <c r="H28" s="22"/>
      <c r="I28" s="23">
        <v>0</v>
      </c>
    </row>
    <row r="29" spans="1:9" ht="12.75">
      <c r="A29" s="21" t="s">
        <v>87</v>
      </c>
      <c r="B29" s="21" t="s">
        <v>88</v>
      </c>
      <c r="C29" s="21" t="s">
        <v>117</v>
      </c>
      <c r="D29" s="19" t="s">
        <v>118</v>
      </c>
      <c r="E29" s="22"/>
      <c r="F29" s="22"/>
      <c r="G29" s="23">
        <f>+I29</f>
        <v>0</v>
      </c>
      <c r="H29" s="22"/>
      <c r="I29" s="23">
        <v>0</v>
      </c>
    </row>
    <row r="30" spans="1:9" ht="12.75">
      <c r="A30" s="44" t="s">
        <v>87</v>
      </c>
      <c r="B30" s="44" t="s">
        <v>119</v>
      </c>
      <c r="C30" s="44" t="s">
        <v>120</v>
      </c>
      <c r="D30" s="45" t="s">
        <v>186</v>
      </c>
      <c r="E30" s="42"/>
      <c r="F30" s="42"/>
      <c r="G30" s="42"/>
      <c r="H30" s="42">
        <f>+I30</f>
        <v>0</v>
      </c>
      <c r="I30" s="23">
        <v>0</v>
      </c>
    </row>
    <row r="31" spans="5:9" ht="12.75">
      <c r="E31" s="23"/>
      <c r="F31" s="23"/>
      <c r="G31" s="23"/>
      <c r="H31" s="23"/>
      <c r="I31" s="23"/>
    </row>
    <row r="32" spans="1:9" ht="12.75">
      <c r="A32" s="21" t="s">
        <v>87</v>
      </c>
      <c r="B32" s="21" t="s">
        <v>121</v>
      </c>
      <c r="C32" s="21" t="s">
        <v>120</v>
      </c>
      <c r="D32" s="19" t="s">
        <v>158</v>
      </c>
      <c r="E32" s="23">
        <f>SUM(E11:E31)</f>
        <v>0</v>
      </c>
      <c r="F32" s="23">
        <f>SUM(F11:F31)</f>
        <v>0</v>
      </c>
      <c r="G32" s="23">
        <f>SUM(G11:G31)</f>
        <v>0</v>
      </c>
      <c r="H32" s="23">
        <f>SUM(H11:H31)</f>
        <v>0</v>
      </c>
      <c r="I32" s="23">
        <f>SUM(I11:I31)</f>
        <v>0</v>
      </c>
    </row>
    <row r="33" spans="1:9" ht="12.75">
      <c r="A33" s="21" t="s">
        <v>122</v>
      </c>
      <c r="B33" s="21" t="s">
        <v>121</v>
      </c>
      <c r="C33" s="21" t="s">
        <v>120</v>
      </c>
      <c r="D33" s="19" t="s">
        <v>123</v>
      </c>
      <c r="E33" s="22"/>
      <c r="F33" s="22"/>
      <c r="G33" s="23">
        <f>+I33</f>
        <v>0</v>
      </c>
      <c r="H33" s="22"/>
      <c r="I33" s="23">
        <v>0</v>
      </c>
    </row>
    <row r="34" spans="1:9" ht="12.75">
      <c r="A34" s="21" t="s">
        <v>124</v>
      </c>
      <c r="B34" s="21" t="s">
        <v>121</v>
      </c>
      <c r="C34" s="21" t="s">
        <v>120</v>
      </c>
      <c r="D34" s="19" t="s">
        <v>125</v>
      </c>
      <c r="E34" s="22"/>
      <c r="F34" s="22"/>
      <c r="G34" s="23">
        <f>+I34</f>
        <v>0</v>
      </c>
      <c r="H34" s="22"/>
      <c r="I34" s="23">
        <v>0</v>
      </c>
    </row>
    <row r="35" spans="1:9" ht="12.75">
      <c r="A35" s="21" t="s">
        <v>126</v>
      </c>
      <c r="B35" s="21" t="s">
        <v>121</v>
      </c>
      <c r="C35" s="21" t="s">
        <v>120</v>
      </c>
      <c r="D35" s="19" t="s">
        <v>127</v>
      </c>
      <c r="E35" s="22"/>
      <c r="F35" s="22"/>
      <c r="G35" s="23">
        <f>+I35</f>
        <v>0</v>
      </c>
      <c r="H35" s="22"/>
      <c r="I35" s="23">
        <v>0</v>
      </c>
    </row>
    <row r="36" spans="1:9" ht="12.75">
      <c r="A36" s="21" t="s">
        <v>128</v>
      </c>
      <c r="B36" s="21" t="s">
        <v>121</v>
      </c>
      <c r="C36" s="21" t="s">
        <v>120</v>
      </c>
      <c r="D36" s="19" t="s">
        <v>129</v>
      </c>
      <c r="E36" s="22"/>
      <c r="F36" s="22"/>
      <c r="G36" s="23">
        <f>+I36</f>
        <v>0</v>
      </c>
      <c r="H36" s="22"/>
      <c r="I36" s="23">
        <v>0</v>
      </c>
    </row>
    <row r="37" spans="1:9" ht="12.75">
      <c r="A37" s="21" t="s">
        <v>130</v>
      </c>
      <c r="B37" s="21" t="s">
        <v>121</v>
      </c>
      <c r="C37" s="21" t="s">
        <v>120</v>
      </c>
      <c r="D37" s="19" t="s">
        <v>159</v>
      </c>
      <c r="E37" s="22"/>
      <c r="F37" s="22"/>
      <c r="G37" s="22"/>
      <c r="H37" s="23">
        <f>+I37</f>
        <v>0</v>
      </c>
      <c r="I37" s="23">
        <v>0</v>
      </c>
    </row>
    <row r="38" spans="1:9" ht="12.75">
      <c r="A38" s="21" t="s">
        <v>131</v>
      </c>
      <c r="B38" s="21" t="s">
        <v>121</v>
      </c>
      <c r="C38" s="21" t="s">
        <v>120</v>
      </c>
      <c r="D38" s="19" t="s">
        <v>160</v>
      </c>
      <c r="E38" s="22"/>
      <c r="F38" s="22"/>
      <c r="G38" s="22"/>
      <c r="H38" s="25">
        <f>+I38</f>
        <v>0</v>
      </c>
      <c r="I38" s="23">
        <v>0</v>
      </c>
    </row>
    <row r="39" spans="1:9" ht="12.75">
      <c r="A39" s="21" t="s">
        <v>132</v>
      </c>
      <c r="B39" s="21" t="s">
        <v>121</v>
      </c>
      <c r="C39" s="21" t="s">
        <v>120</v>
      </c>
      <c r="D39" s="19" t="s">
        <v>161</v>
      </c>
      <c r="E39" s="22"/>
      <c r="F39" s="22"/>
      <c r="G39" s="23">
        <f>+I39</f>
        <v>0</v>
      </c>
      <c r="H39" s="29"/>
      <c r="I39" s="23">
        <v>0</v>
      </c>
    </row>
    <row r="40" spans="1:9" ht="12.75">
      <c r="A40" s="21" t="s">
        <v>133</v>
      </c>
      <c r="B40" s="21" t="s">
        <v>121</v>
      </c>
      <c r="C40" s="21" t="s">
        <v>120</v>
      </c>
      <c r="D40" s="19" t="s">
        <v>162</v>
      </c>
      <c r="E40" s="22"/>
      <c r="F40" s="22"/>
      <c r="G40" s="23">
        <f>+I40</f>
        <v>0</v>
      </c>
      <c r="H40" s="22"/>
      <c r="I40" s="23">
        <v>0</v>
      </c>
    </row>
    <row r="41" spans="1:9" ht="12.75">
      <c r="A41" s="21" t="s">
        <v>134</v>
      </c>
      <c r="B41" s="21" t="s">
        <v>121</v>
      </c>
      <c r="C41" s="21" t="s">
        <v>120</v>
      </c>
      <c r="D41" s="19" t="s">
        <v>163</v>
      </c>
      <c r="E41" s="22"/>
      <c r="F41" s="22"/>
      <c r="G41" s="30" t="s">
        <v>135</v>
      </c>
      <c r="H41" s="23">
        <f>+I41</f>
        <v>0</v>
      </c>
      <c r="I41" s="23">
        <v>0</v>
      </c>
    </row>
    <row r="42" spans="1:9" ht="12.75">
      <c r="A42" s="21" t="s">
        <v>136</v>
      </c>
      <c r="B42" s="21" t="s">
        <v>121</v>
      </c>
      <c r="C42" s="21" t="s">
        <v>120</v>
      </c>
      <c r="D42" s="19" t="s">
        <v>164</v>
      </c>
      <c r="E42" s="22"/>
      <c r="F42" s="22"/>
      <c r="G42" s="22"/>
      <c r="H42" s="23">
        <f>+I42</f>
        <v>0</v>
      </c>
      <c r="I42" s="23">
        <v>0</v>
      </c>
    </row>
    <row r="43" spans="1:9" ht="12.75">
      <c r="A43" s="21">
        <v>94</v>
      </c>
      <c r="B43" s="21" t="s">
        <v>121</v>
      </c>
      <c r="C43" s="21" t="s">
        <v>120</v>
      </c>
      <c r="D43" s="19" t="s">
        <v>165</v>
      </c>
      <c r="E43" s="22"/>
      <c r="F43" s="22"/>
      <c r="G43" s="22"/>
      <c r="H43" s="23">
        <f>+I43</f>
        <v>0</v>
      </c>
      <c r="I43" s="23">
        <v>0</v>
      </c>
    </row>
    <row r="44" spans="1:9" ht="12.75">
      <c r="A44" s="46" t="s">
        <v>137</v>
      </c>
      <c r="B44" s="46" t="s">
        <v>121</v>
      </c>
      <c r="C44" s="46" t="s">
        <v>120</v>
      </c>
      <c r="D44" s="47" t="s">
        <v>166</v>
      </c>
      <c r="E44" s="24"/>
      <c r="F44" s="24"/>
      <c r="G44" s="28">
        <f>+I44</f>
        <v>0</v>
      </c>
      <c r="H44" s="24"/>
      <c r="I44" s="23">
        <v>0</v>
      </c>
    </row>
    <row r="45" spans="1:9" ht="12.75">
      <c r="A45" s="21" t="s">
        <v>138</v>
      </c>
      <c r="B45" s="21" t="s">
        <v>121</v>
      </c>
      <c r="C45" s="21" t="s">
        <v>120</v>
      </c>
      <c r="D45" s="19" t="s">
        <v>167</v>
      </c>
      <c r="E45" s="22"/>
      <c r="F45" s="22"/>
      <c r="G45" s="23">
        <f>+I45</f>
        <v>0</v>
      </c>
      <c r="H45" s="22"/>
      <c r="I45" s="23">
        <v>0</v>
      </c>
    </row>
    <row r="46" spans="1:9" ht="12.75">
      <c r="A46" s="21" t="s">
        <v>139</v>
      </c>
      <c r="B46" s="21" t="s">
        <v>121</v>
      </c>
      <c r="C46" s="21" t="s">
        <v>120</v>
      </c>
      <c r="D46" s="19" t="s">
        <v>168</v>
      </c>
      <c r="E46" s="22"/>
      <c r="F46" s="22"/>
      <c r="G46" s="23">
        <f>+I46</f>
        <v>0</v>
      </c>
      <c r="H46" s="22"/>
      <c r="I46" s="23">
        <v>0</v>
      </c>
    </row>
    <row r="47" spans="5:9" ht="12.75">
      <c r="E47" s="23"/>
      <c r="F47" s="23"/>
      <c r="G47" s="23"/>
      <c r="H47" s="23"/>
      <c r="I47" s="23"/>
    </row>
    <row r="48" spans="4:9" ht="12.75">
      <c r="D48" s="19" t="s">
        <v>80</v>
      </c>
      <c r="E48" s="23">
        <f>SUM(E32:E47)</f>
        <v>0</v>
      </c>
      <c r="F48" s="23">
        <f>SUM(F32:F47)</f>
        <v>0</v>
      </c>
      <c r="G48" s="23">
        <f>SUM(G32:G47)</f>
        <v>0</v>
      </c>
      <c r="H48" s="23">
        <f>SUM(H32:H47)</f>
        <v>0</v>
      </c>
      <c r="I48" s="23">
        <f>SUM(I32:I47)</f>
        <v>0</v>
      </c>
    </row>
    <row r="51" ht="12.75">
      <c r="D51" s="19" t="s">
        <v>140</v>
      </c>
    </row>
    <row r="52" ht="12.75">
      <c r="I52" s="27" t="s">
        <v>135</v>
      </c>
    </row>
    <row r="53" spans="4:5" ht="12.75">
      <c r="D53" s="19" t="s">
        <v>85</v>
      </c>
      <c r="E53" s="31" t="e">
        <f>F48/G48</f>
        <v>#DIV/0!</v>
      </c>
    </row>
    <row r="55" spans="4:5" ht="12.75">
      <c r="D55" s="19" t="s">
        <v>84</v>
      </c>
      <c r="E55" s="31" t="e">
        <f>E48/(+G48+F48-E48)</f>
        <v>#DIV/0!</v>
      </c>
    </row>
    <row r="56" ht="9" customHeight="1"/>
    <row r="57" spans="4:5" ht="12.75">
      <c r="D57" s="18"/>
      <c r="E57" s="19"/>
    </row>
    <row r="58" ht="12.75">
      <c r="D58" s="19" t="s">
        <v>141</v>
      </c>
    </row>
    <row r="59" spans="4:7" ht="12.75">
      <c r="D59" s="37" t="s">
        <v>177</v>
      </c>
      <c r="E59">
        <v>0</v>
      </c>
      <c r="F59">
        <v>0</v>
      </c>
      <c r="G59">
        <v>0</v>
      </c>
    </row>
    <row r="60" spans="4:7" ht="12.75">
      <c r="D60" s="37" t="s">
        <v>142</v>
      </c>
      <c r="E60">
        <v>0</v>
      </c>
      <c r="F60">
        <v>0</v>
      </c>
      <c r="G60">
        <v>0</v>
      </c>
    </row>
    <row r="61" spans="4:7" ht="12.75">
      <c r="D61" s="37" t="s">
        <v>143</v>
      </c>
      <c r="E61">
        <v>0</v>
      </c>
      <c r="F61">
        <v>0</v>
      </c>
      <c r="G61">
        <v>0</v>
      </c>
    </row>
    <row r="62" spans="4:9" ht="12.75">
      <c r="D62" s="37" t="s">
        <v>144</v>
      </c>
      <c r="E62" s="20">
        <v>0</v>
      </c>
      <c r="F62" s="20">
        <v>0</v>
      </c>
      <c r="G62" s="20">
        <v>0</v>
      </c>
      <c r="H62" s="20"/>
      <c r="I62" s="20"/>
    </row>
    <row r="63" spans="1:9" ht="12.75">
      <c r="A63" s="19"/>
      <c r="B63" s="19"/>
      <c r="C63" s="19"/>
      <c r="D63" s="37" t="s">
        <v>145</v>
      </c>
      <c r="E63" s="20">
        <v>0</v>
      </c>
      <c r="F63" s="20">
        <v>0</v>
      </c>
      <c r="G63" s="20">
        <v>0</v>
      </c>
      <c r="H63" s="20"/>
      <c r="I63" s="20"/>
    </row>
    <row r="64" ht="12.75">
      <c r="D64" s="37" t="s">
        <v>146</v>
      </c>
    </row>
    <row r="65" spans="1:9" ht="12.75">
      <c r="A65" s="21"/>
      <c r="B65" s="21"/>
      <c r="C65" s="21"/>
      <c r="D65" s="38" t="s">
        <v>147</v>
      </c>
      <c r="E65" s="20">
        <v>0</v>
      </c>
      <c r="F65" s="20">
        <v>0</v>
      </c>
      <c r="G65" s="20">
        <v>0</v>
      </c>
      <c r="H65" s="23"/>
      <c r="I65" s="23"/>
    </row>
    <row r="66" spans="1:9" ht="12.75">
      <c r="A66" s="21"/>
      <c r="B66" s="21"/>
      <c r="C66" s="21"/>
      <c r="D66" s="37" t="s">
        <v>187</v>
      </c>
      <c r="E66" s="20">
        <v>0</v>
      </c>
      <c r="F66" s="20">
        <v>0</v>
      </c>
      <c r="G66" s="20">
        <v>0</v>
      </c>
      <c r="H66" s="23"/>
      <c r="I66" s="23"/>
    </row>
    <row r="67" spans="1:9" ht="12.75">
      <c r="A67" s="21"/>
      <c r="B67" s="21"/>
      <c r="C67" s="21"/>
      <c r="D67" s="19"/>
      <c r="E67" s="23"/>
      <c r="F67" s="23"/>
      <c r="G67" s="23"/>
      <c r="H67" s="23"/>
      <c r="I67" s="23"/>
    </row>
    <row r="68" spans="1:9" ht="12.75">
      <c r="A68" s="21"/>
      <c r="B68" s="21"/>
      <c r="C68" s="21"/>
      <c r="D68" s="19" t="s">
        <v>148</v>
      </c>
      <c r="E68" s="23"/>
      <c r="F68" s="23"/>
      <c r="G68" s="23"/>
      <c r="H68" s="23"/>
      <c r="I68" s="23"/>
    </row>
    <row r="69" spans="1:9" ht="12.75">
      <c r="A69" s="21"/>
      <c r="B69" s="21"/>
      <c r="C69" s="21"/>
      <c r="D69" s="37" t="s">
        <v>149</v>
      </c>
      <c r="E69" s="23"/>
      <c r="F69" s="23"/>
      <c r="G69" s="23"/>
      <c r="H69" s="23"/>
      <c r="I69" s="23"/>
    </row>
    <row r="70" spans="1:9" ht="12.75">
      <c r="A70" s="21"/>
      <c r="B70" s="21"/>
      <c r="C70" s="21"/>
      <c r="D70" s="38" t="s">
        <v>150</v>
      </c>
      <c r="E70" s="23">
        <v>0</v>
      </c>
      <c r="F70" s="23">
        <v>0</v>
      </c>
      <c r="G70" s="23">
        <v>0</v>
      </c>
      <c r="H70" s="23">
        <v>0</v>
      </c>
      <c r="I70" s="23"/>
    </row>
    <row r="71" spans="1:9" ht="12.75">
      <c r="A71" s="21"/>
      <c r="B71" s="21"/>
      <c r="C71" s="21"/>
      <c r="D71" s="37" t="s">
        <v>151</v>
      </c>
      <c r="E71" s="23">
        <v>0</v>
      </c>
      <c r="F71" s="23">
        <v>0</v>
      </c>
      <c r="G71" s="23">
        <v>0</v>
      </c>
      <c r="H71" s="23">
        <v>0</v>
      </c>
      <c r="I71" s="23"/>
    </row>
    <row r="72" spans="1:9" ht="12.75">
      <c r="A72" s="21"/>
      <c r="B72" s="21"/>
      <c r="C72" s="21"/>
      <c r="D72" s="37" t="s">
        <v>152</v>
      </c>
      <c r="E72" s="23">
        <v>0</v>
      </c>
      <c r="F72" s="23">
        <v>0</v>
      </c>
      <c r="G72" s="33">
        <v>0</v>
      </c>
      <c r="H72" s="23">
        <v>0</v>
      </c>
      <c r="I72" s="23"/>
    </row>
    <row r="73" spans="1:9" ht="12.75">
      <c r="A73" s="21"/>
      <c r="B73" s="21"/>
      <c r="C73" s="21"/>
      <c r="D73" s="37" t="s">
        <v>153</v>
      </c>
      <c r="E73" s="23">
        <v>0</v>
      </c>
      <c r="F73" s="23">
        <v>0</v>
      </c>
      <c r="G73" s="23">
        <v>0</v>
      </c>
      <c r="H73" s="23">
        <v>0</v>
      </c>
      <c r="I73" s="23"/>
    </row>
    <row r="74" spans="1:9" ht="12.75">
      <c r="A74" s="21"/>
      <c r="B74" s="21"/>
      <c r="C74" s="21"/>
      <c r="D74" s="37" t="s">
        <v>187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 ht="12.75">
      <c r="A75" s="21"/>
      <c r="B75" s="21"/>
      <c r="C75" s="21"/>
      <c r="D75" s="19"/>
      <c r="E75" s="23"/>
      <c r="F75" s="23"/>
      <c r="G75" s="23"/>
      <c r="H75" s="23"/>
      <c r="I75" s="23"/>
    </row>
    <row r="76" spans="1:9" ht="12.75">
      <c r="A76" s="21"/>
      <c r="B76" s="21"/>
      <c r="C76" s="21"/>
      <c r="D76" s="19" t="s">
        <v>154</v>
      </c>
      <c r="E76" s="23">
        <f>+E48+SUM(E59:E67)-SUM(E69:E75)</f>
        <v>0</v>
      </c>
      <c r="F76" s="23">
        <f>+F48+SUM(F59:F67)-SUM(F69:F75)</f>
        <v>0</v>
      </c>
      <c r="G76" s="23">
        <f>+G48+SUM(G59:G67)-SUM(G69:G75)</f>
        <v>0</v>
      </c>
      <c r="H76" s="23">
        <f>+H48+SUM(H59:H67)-SUM(H69:H75)</f>
        <v>0</v>
      </c>
      <c r="I76" s="23">
        <f>+I48+SUM(I59:I65)-SUM(I69:I73)</f>
        <v>0</v>
      </c>
    </row>
    <row r="77" spans="1:9" ht="12.75">
      <c r="A77" s="21"/>
      <c r="B77" s="21"/>
      <c r="C77" s="21"/>
      <c r="D77" s="19"/>
      <c r="E77" s="25"/>
      <c r="F77" s="25"/>
      <c r="G77" s="23"/>
      <c r="H77" s="23"/>
      <c r="I77" s="23"/>
    </row>
    <row r="78" spans="1:9" ht="12.75">
      <c r="A78" s="21"/>
      <c r="B78" s="21"/>
      <c r="C78" s="21"/>
      <c r="D78" s="19" t="s">
        <v>155</v>
      </c>
      <c r="E78" s="31"/>
      <c r="F78" s="23"/>
      <c r="G78" s="23"/>
      <c r="H78" s="23"/>
      <c r="I78" s="23"/>
    </row>
    <row r="79" spans="1:9" ht="12.75">
      <c r="A79" s="21"/>
      <c r="B79" s="21"/>
      <c r="C79" s="21"/>
      <c r="D79" s="19"/>
      <c r="E79" s="23"/>
      <c r="F79" s="23"/>
      <c r="G79" s="23"/>
      <c r="H79" s="23"/>
      <c r="I79" s="23"/>
    </row>
    <row r="80" spans="1:9" ht="12.75">
      <c r="A80" s="26"/>
      <c r="B80" s="26"/>
      <c r="C80" s="26"/>
      <c r="D80" s="47" t="s">
        <v>85</v>
      </c>
      <c r="E80" s="31" t="e">
        <f>F76/G76</f>
        <v>#DIV/0!</v>
      </c>
      <c r="I80" s="28"/>
    </row>
    <row r="81" spans="1:9" ht="12.75">
      <c r="A81" s="21"/>
      <c r="B81" s="21"/>
      <c r="C81" s="21"/>
      <c r="D81" s="49"/>
      <c r="E81" s="23"/>
      <c r="F81" s="23"/>
      <c r="G81" s="23"/>
      <c r="H81" s="23"/>
      <c r="I81" s="23"/>
    </row>
    <row r="82" spans="1:9" ht="12.75">
      <c r="A82" s="26"/>
      <c r="B82" s="26"/>
      <c r="C82" s="26"/>
      <c r="D82" s="47" t="s">
        <v>84</v>
      </c>
      <c r="E82" s="31" t="e">
        <f>E76/(+G76+F76-E76)</f>
        <v>#DIV/0!</v>
      </c>
      <c r="I82" s="28"/>
    </row>
    <row r="83" spans="1:9" ht="12.75">
      <c r="A83" s="21"/>
      <c r="B83" s="21"/>
      <c r="C83" s="21"/>
      <c r="D83" s="19"/>
      <c r="E83" s="23"/>
      <c r="F83" s="23"/>
      <c r="G83" s="23"/>
      <c r="H83" s="23"/>
      <c r="I83" s="23"/>
    </row>
    <row r="84" spans="1:9" ht="12.75">
      <c r="A84" s="21"/>
      <c r="B84" s="21"/>
      <c r="C84" s="21"/>
      <c r="D84" s="19"/>
      <c r="E84" s="23"/>
      <c r="F84" s="23"/>
      <c r="G84" s="23"/>
      <c r="H84" s="23"/>
      <c r="I84" s="23"/>
    </row>
    <row r="85" spans="1:9" ht="12.75">
      <c r="A85" s="21"/>
      <c r="B85" s="21"/>
      <c r="C85" s="21"/>
      <c r="D85" s="19"/>
      <c r="E85" s="23"/>
      <c r="F85" s="23"/>
      <c r="G85" s="23"/>
      <c r="H85" s="23"/>
      <c r="I85" s="23"/>
    </row>
    <row r="86" spans="1:9" ht="12.75">
      <c r="A86" s="21"/>
      <c r="B86" s="21"/>
      <c r="C86" s="21"/>
      <c r="D86" s="19"/>
      <c r="E86" s="23"/>
      <c r="F86" s="23"/>
      <c r="G86" s="23"/>
      <c r="H86" s="25"/>
      <c r="I86" s="23"/>
    </row>
    <row r="87" spans="5:9" ht="12.75">
      <c r="E87" s="23"/>
      <c r="F87" s="23"/>
      <c r="G87" s="23"/>
      <c r="H87" s="23"/>
      <c r="I87" s="23"/>
    </row>
    <row r="88" spans="1:9" ht="12.75">
      <c r="A88" s="21"/>
      <c r="B88" s="21"/>
      <c r="C88" s="21"/>
      <c r="D88" s="19"/>
      <c r="E88" s="23"/>
      <c r="F88" s="23"/>
      <c r="G88" s="23"/>
      <c r="H88" s="23"/>
      <c r="I88" s="23"/>
    </row>
    <row r="89" spans="1:9" ht="12.75">
      <c r="A89" s="21"/>
      <c r="B89" s="21"/>
      <c r="C89" s="21"/>
      <c r="D89" s="19"/>
      <c r="E89" s="23"/>
      <c r="F89" s="23"/>
      <c r="G89" s="23"/>
      <c r="H89" s="23"/>
      <c r="I89" s="23"/>
    </row>
    <row r="90" spans="1:9" ht="12.75">
      <c r="A90" s="21"/>
      <c r="B90" s="21"/>
      <c r="C90" s="21"/>
      <c r="D90" s="19"/>
      <c r="E90" s="23"/>
      <c r="F90" s="23"/>
      <c r="G90" s="23"/>
      <c r="H90" s="23"/>
      <c r="I90" s="23"/>
    </row>
    <row r="91" spans="1:9" ht="12.75">
      <c r="A91" s="21"/>
      <c r="B91" s="21"/>
      <c r="C91" s="21"/>
      <c r="D91" s="19"/>
      <c r="E91" s="23"/>
      <c r="F91" s="23"/>
      <c r="G91" s="23"/>
      <c r="H91" s="23"/>
      <c r="I91" s="23"/>
    </row>
    <row r="92" spans="1:9" ht="12.75">
      <c r="A92" s="21"/>
      <c r="B92" s="21"/>
      <c r="C92" s="21"/>
      <c r="D92" s="19"/>
      <c r="E92" s="23"/>
      <c r="F92" s="23"/>
      <c r="G92" s="23"/>
      <c r="H92" s="23"/>
      <c r="I92" s="23"/>
    </row>
    <row r="93" spans="1:9" ht="12.75">
      <c r="A93" s="21"/>
      <c r="B93" s="21"/>
      <c r="C93" s="21"/>
      <c r="D93" s="19"/>
      <c r="E93" s="23"/>
      <c r="F93" s="23"/>
      <c r="G93" s="32"/>
      <c r="H93" s="23"/>
      <c r="I93" s="23"/>
    </row>
    <row r="94" spans="1:9" ht="12.75">
      <c r="A94" s="21"/>
      <c r="B94" s="21"/>
      <c r="C94" s="21"/>
      <c r="D94" s="19"/>
      <c r="E94" s="23"/>
      <c r="F94" s="23"/>
      <c r="G94" s="23"/>
      <c r="H94" s="23"/>
      <c r="I94" s="23"/>
    </row>
    <row r="95" spans="1:9" ht="12.75">
      <c r="A95" s="21"/>
      <c r="B95" s="21"/>
      <c r="C95" s="21"/>
      <c r="D95" s="19"/>
      <c r="E95" s="23"/>
      <c r="F95" s="23"/>
      <c r="G95" s="23"/>
      <c r="H95" s="23"/>
      <c r="I95" s="23"/>
    </row>
    <row r="96" spans="1:9" ht="12.75">
      <c r="A96" s="21"/>
      <c r="B96" s="21"/>
      <c r="C96" s="21"/>
      <c r="D96" s="19"/>
      <c r="E96" s="23"/>
      <c r="F96" s="23"/>
      <c r="G96" s="23"/>
      <c r="H96" s="23"/>
      <c r="I96" s="23"/>
    </row>
    <row r="97" spans="1:9" ht="12.75">
      <c r="A97" s="21"/>
      <c r="B97" s="21"/>
      <c r="C97" s="21"/>
      <c r="D97" s="19"/>
      <c r="E97" s="23"/>
      <c r="F97" s="23"/>
      <c r="G97" s="32"/>
      <c r="H97" s="25"/>
      <c r="I97" s="23"/>
    </row>
    <row r="98" spans="1:9" ht="12.75">
      <c r="A98" s="21"/>
      <c r="B98" s="21"/>
      <c r="C98" s="21"/>
      <c r="D98" s="19"/>
      <c r="E98" s="23"/>
      <c r="F98" s="23"/>
      <c r="G98" s="23"/>
      <c r="H98" s="23"/>
      <c r="I98" s="23"/>
    </row>
    <row r="99" spans="1:9" ht="12.75">
      <c r="A99" s="21"/>
      <c r="B99" s="21"/>
      <c r="C99" s="21"/>
      <c r="D99" s="19"/>
      <c r="E99" s="23"/>
      <c r="F99" s="23"/>
      <c r="G99" s="23"/>
      <c r="H99" s="23"/>
      <c r="I99" s="23"/>
    </row>
    <row r="100" spans="1:9" ht="12.75">
      <c r="A100" s="26"/>
      <c r="B100" s="26"/>
      <c r="C100" s="26"/>
      <c r="D100" s="27"/>
      <c r="G100" s="28"/>
      <c r="I100" s="28"/>
    </row>
    <row r="101" spans="1:9" ht="12.75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 ht="12.75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5:9" ht="12.75">
      <c r="E103" s="23"/>
      <c r="F103" s="23"/>
      <c r="G103" s="23"/>
      <c r="H103" s="23"/>
      <c r="I103" s="23"/>
    </row>
    <row r="104" spans="4:9" ht="12.75">
      <c r="D104" s="19"/>
      <c r="E104" s="23"/>
      <c r="F104" s="23"/>
      <c r="G104" s="23"/>
      <c r="H104" s="23"/>
      <c r="I104" s="23"/>
    </row>
    <row r="107" ht="12.75">
      <c r="D107" s="19"/>
    </row>
    <row r="109" spans="4:5" ht="12.75">
      <c r="D109" s="19"/>
      <c r="E109" s="31"/>
    </row>
    <row r="111" spans="4:5" ht="12.75">
      <c r="D111" s="19"/>
      <c r="E111" s="31"/>
    </row>
    <row r="113" spans="4:5" ht="12.75">
      <c r="D113" s="18"/>
      <c r="E113" s="19"/>
    </row>
    <row r="114" ht="12.75">
      <c r="D114" s="19"/>
    </row>
    <row r="115" ht="12.75">
      <c r="D115" s="19"/>
    </row>
    <row r="116" ht="12.75">
      <c r="D116" s="19"/>
    </row>
    <row r="118" spans="5:9" ht="12.75">
      <c r="E118" s="20"/>
      <c r="F118" s="20"/>
      <c r="G118" s="20"/>
      <c r="H118" s="20"/>
      <c r="I118" s="20"/>
    </row>
    <row r="119" spans="1:9" ht="12.75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 ht="12.75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 ht="12.75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 ht="12.75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 ht="12.75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 ht="12.75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 ht="12.75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 ht="12.75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 ht="12.75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 ht="12.75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 ht="12.75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 ht="12.75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 ht="12.75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 ht="12.75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 ht="12.75">
      <c r="A134" s="26"/>
      <c r="B134" s="26"/>
      <c r="C134" s="26"/>
      <c r="D134" s="27"/>
      <c r="I134" s="28"/>
    </row>
    <row r="135" spans="1:9" ht="12.75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 ht="12.75">
      <c r="A136" s="26"/>
      <c r="B136" s="26"/>
      <c r="C136" s="26"/>
      <c r="D136" s="27"/>
      <c r="I136" s="28"/>
    </row>
    <row r="137" spans="1:9" ht="12.75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 ht="12.75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 ht="12.75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 ht="12.75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5:9" ht="12.75">
      <c r="E141" s="23"/>
      <c r="F141" s="23"/>
      <c r="G141" s="23"/>
      <c r="H141" s="23"/>
      <c r="I141" s="23"/>
    </row>
    <row r="142" spans="1:9" ht="12.75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 ht="12.75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 ht="12.75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 ht="12.75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 ht="12.75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 ht="12.75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 ht="12.75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 ht="12.75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 ht="12.75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 ht="12.75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 ht="12.75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 ht="12.75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 ht="12.75">
      <c r="A154" s="26"/>
      <c r="B154" s="26"/>
      <c r="C154" s="26"/>
      <c r="D154" s="27"/>
      <c r="G154" s="28"/>
      <c r="I154" s="28"/>
    </row>
    <row r="155" spans="1:9" ht="12.75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 ht="12.75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5:9" ht="12.75">
      <c r="E157" s="23"/>
      <c r="F157" s="23"/>
      <c r="G157" s="23"/>
      <c r="H157" s="23"/>
      <c r="I157" s="23"/>
    </row>
    <row r="158" spans="4:9" ht="12.75">
      <c r="D158" s="19"/>
      <c r="E158" s="23"/>
      <c r="F158" s="23"/>
      <c r="G158" s="23"/>
      <c r="H158" s="23"/>
      <c r="I158" s="23"/>
    </row>
    <row r="161" ht="12.75">
      <c r="D161" s="19"/>
    </row>
    <row r="163" spans="4:5" ht="12.75">
      <c r="D163" s="19"/>
      <c r="E163" s="31"/>
    </row>
    <row r="165" spans="4:5" ht="12.75">
      <c r="D165" s="19"/>
      <c r="E165" s="31"/>
    </row>
    <row r="167" spans="4:5" ht="12.75">
      <c r="D167" s="18"/>
      <c r="E167" s="19"/>
    </row>
    <row r="168" ht="12.75">
      <c r="D168" s="19"/>
    </row>
    <row r="169" ht="12.75">
      <c r="D169" s="19"/>
    </row>
    <row r="170" ht="12.75">
      <c r="D170" s="19"/>
    </row>
    <row r="172" spans="5:9" ht="12.75">
      <c r="E172" s="20"/>
      <c r="F172" s="20"/>
      <c r="G172" s="20"/>
      <c r="H172" s="20"/>
      <c r="I172" s="20"/>
    </row>
    <row r="173" spans="1:9" ht="12.75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 ht="12.75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 ht="12.75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 ht="12.75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 ht="12.75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 ht="12.75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 ht="12.75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 ht="12.75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 ht="12.75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 ht="12.75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 ht="12.75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 ht="12.75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 ht="12.75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 ht="12.75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 ht="12.75">
      <c r="A188" s="26"/>
      <c r="B188" s="26"/>
      <c r="C188" s="26"/>
      <c r="D188" s="27"/>
      <c r="I188" s="28"/>
    </row>
    <row r="189" spans="1:9" ht="12.75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 ht="12.75">
      <c r="A190" s="26"/>
      <c r="B190" s="26"/>
      <c r="C190" s="26"/>
      <c r="D190" s="27"/>
      <c r="I190" s="28"/>
    </row>
    <row r="191" spans="1:9" ht="12.75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 ht="12.75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 ht="12.75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 ht="12.75">
      <c r="A194" s="21"/>
      <c r="B194" s="21"/>
      <c r="C194" s="21"/>
      <c r="D194" s="19"/>
      <c r="E194" s="23"/>
      <c r="F194" s="23"/>
      <c r="H194" s="23"/>
      <c r="I194" s="23"/>
    </row>
    <row r="195" spans="5:9" ht="12.75">
      <c r="E195" s="23"/>
      <c r="F195" s="23"/>
      <c r="G195" s="23"/>
      <c r="H195" s="23"/>
      <c r="I195" s="23"/>
    </row>
    <row r="196" spans="1:9" ht="12.75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 ht="12.75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 ht="12.75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 ht="12.75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 ht="12.75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 ht="12.75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 ht="12.75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 ht="12.75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 ht="12.75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 ht="12.75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 ht="12.75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 ht="12.75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 ht="12.75">
      <c r="A208" s="26"/>
      <c r="B208" s="26"/>
      <c r="C208" s="26"/>
      <c r="D208" s="27"/>
      <c r="G208" s="28"/>
      <c r="I208" s="28"/>
    </row>
    <row r="209" spans="1:9" ht="12.75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 ht="12.75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5:9" ht="12.75">
      <c r="E211" s="23"/>
      <c r="F211" s="23"/>
      <c r="G211" s="23"/>
      <c r="H211" s="23"/>
      <c r="I211" s="23"/>
    </row>
    <row r="212" spans="4:9" ht="12.75">
      <c r="D212" s="19"/>
      <c r="E212" s="23"/>
      <c r="F212" s="23"/>
      <c r="G212" s="23"/>
      <c r="H212" s="23"/>
      <c r="I212" s="23"/>
    </row>
    <row r="215" ht="12.75">
      <c r="D215" s="19"/>
    </row>
    <row r="217" spans="4:5" ht="12.75">
      <c r="D217" s="19"/>
      <c r="E217" s="31"/>
    </row>
    <row r="219" spans="4:5" ht="12.75">
      <c r="D219" s="19"/>
      <c r="E219" s="31"/>
    </row>
    <row r="221" spans="4:5" ht="12.75">
      <c r="D221" s="18"/>
      <c r="E221" s="19"/>
    </row>
    <row r="222" ht="12.75">
      <c r="D222" s="19"/>
    </row>
    <row r="223" ht="12.75">
      <c r="D223" s="19"/>
    </row>
    <row r="224" ht="12.75">
      <c r="D224" s="19"/>
    </row>
    <row r="226" spans="5:9" ht="12.75">
      <c r="E226" s="20"/>
      <c r="F226" s="20"/>
      <c r="G226" s="20"/>
      <c r="H226" s="20"/>
      <c r="I226" s="20"/>
    </row>
    <row r="227" spans="1:9" ht="12.75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 ht="12.75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 ht="12.75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 ht="12.75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 ht="12.75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 ht="12.75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 ht="12.75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 ht="12.75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 ht="12.75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 ht="12.75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 ht="12.75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 ht="12.75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 ht="12.75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 ht="12.75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 ht="12.75">
      <c r="A242" s="26"/>
      <c r="B242" s="26"/>
      <c r="C242" s="26"/>
      <c r="D242" s="27"/>
      <c r="H242" s="35"/>
      <c r="I242" s="28"/>
    </row>
    <row r="243" spans="1:9" ht="12.75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 ht="12.75">
      <c r="A244" s="26"/>
      <c r="B244" s="26"/>
      <c r="C244" s="26"/>
      <c r="D244" s="27"/>
      <c r="I244" s="28"/>
    </row>
    <row r="245" spans="1:9" ht="12.75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 ht="12.75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 ht="12.75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 ht="12.75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5:9" ht="12.75">
      <c r="E249" s="23"/>
      <c r="F249" s="23"/>
      <c r="G249" s="23"/>
      <c r="H249" s="23"/>
      <c r="I249" s="23"/>
    </row>
    <row r="250" spans="1:9" ht="12.75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 ht="12.75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 ht="12.75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 ht="12.75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 ht="12.75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 ht="12.75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 ht="12.75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 ht="12.75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 ht="12.75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 ht="12.75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 ht="12.75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 ht="12.75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 ht="12.75">
      <c r="A262" s="26"/>
      <c r="B262" s="26"/>
      <c r="C262" s="26"/>
      <c r="D262" s="27"/>
      <c r="G262" s="28"/>
      <c r="I262" s="28"/>
    </row>
    <row r="263" spans="1:9" ht="12.75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 ht="12.75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5:9" ht="12.75">
      <c r="E265" s="23"/>
      <c r="F265" s="23"/>
      <c r="G265" s="23"/>
      <c r="H265" s="23"/>
      <c r="I265" s="23"/>
    </row>
    <row r="266" spans="4:9" ht="12.75">
      <c r="D266" s="19"/>
      <c r="E266" s="23"/>
      <c r="F266" s="23"/>
      <c r="G266" s="23"/>
      <c r="H266" s="23"/>
      <c r="I266" s="23"/>
    </row>
    <row r="269" ht="12.75">
      <c r="D269" s="19"/>
    </row>
    <row r="271" spans="4:5" ht="12.75">
      <c r="D271" s="19"/>
      <c r="E271" s="31"/>
    </row>
    <row r="273" spans="4:5" ht="12.75">
      <c r="D273" s="19"/>
      <c r="E273" s="31"/>
    </row>
    <row r="275" spans="4:5" ht="12.75">
      <c r="D275" s="18"/>
      <c r="E275" s="19"/>
    </row>
    <row r="276" ht="12.75">
      <c r="D276" s="19"/>
    </row>
    <row r="277" ht="12.75">
      <c r="D277" s="19"/>
    </row>
    <row r="278" ht="12.75">
      <c r="D278" s="19"/>
    </row>
    <row r="280" spans="5:9" ht="12.75">
      <c r="E280" s="20"/>
      <c r="F280" s="20"/>
      <c r="G280" s="20"/>
      <c r="H280" s="20"/>
      <c r="I280" s="20"/>
    </row>
    <row r="281" spans="1:9" ht="12.75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 ht="12.75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 ht="12.75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 ht="12.75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 ht="12.75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 ht="12.75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 ht="12.75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 ht="12.75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 ht="12.75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 ht="12.75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 ht="12.75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 ht="12.75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 ht="12.75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 ht="12.75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 ht="12.75">
      <c r="A296" s="26"/>
      <c r="B296" s="26"/>
      <c r="C296" s="26"/>
      <c r="D296" s="27"/>
      <c r="H296" s="28"/>
      <c r="I296" s="28"/>
    </row>
    <row r="297" spans="1:9" ht="12.75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 ht="12.75">
      <c r="A298" s="26"/>
      <c r="B298" s="26"/>
      <c r="C298" s="26"/>
      <c r="D298" s="27"/>
      <c r="I298" s="28"/>
    </row>
    <row r="299" spans="1:9" ht="12.75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 ht="12.75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 ht="12.75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 ht="12.75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5:9" ht="12.75">
      <c r="E303" s="23"/>
      <c r="F303" s="23"/>
      <c r="G303" s="23"/>
      <c r="H303" s="23"/>
      <c r="I303" s="23"/>
    </row>
    <row r="304" spans="1:9" ht="12.75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 ht="12.75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 ht="12.75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 ht="12.75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 ht="12.75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 ht="12.75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 ht="12.75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 ht="12.75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 ht="12.75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 ht="12.75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 ht="12.75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 ht="12.75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 ht="12.75">
      <c r="A316" s="26"/>
      <c r="B316" s="26"/>
      <c r="C316" s="26"/>
      <c r="D316" s="27"/>
      <c r="G316" s="28"/>
      <c r="I316" s="28"/>
    </row>
    <row r="317" spans="1:9" ht="12.75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 ht="12.75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 ht="12.75">
      <c r="A319" s="27"/>
      <c r="E319" s="23"/>
      <c r="F319" s="23"/>
      <c r="G319" s="23"/>
      <c r="H319" s="23"/>
      <c r="I319" s="23"/>
    </row>
    <row r="320" spans="4:9" ht="12.75">
      <c r="D320" s="19"/>
      <c r="E320" s="23"/>
      <c r="F320" s="23"/>
      <c r="G320" s="23"/>
      <c r="H320" s="23"/>
      <c r="I320" s="23"/>
    </row>
    <row r="323" ht="12.75">
      <c r="D323" s="19"/>
    </row>
    <row r="325" spans="4:5" ht="12.75">
      <c r="D325" s="19"/>
      <c r="E325" s="31"/>
    </row>
    <row r="327" spans="4:5" ht="12.75">
      <c r="D327" s="19"/>
      <c r="E327" s="31"/>
    </row>
    <row r="329" spans="4:5" ht="12.75">
      <c r="D329" s="18"/>
      <c r="E329" s="19"/>
    </row>
    <row r="330" ht="12.75">
      <c r="D330" s="19"/>
    </row>
    <row r="331" ht="12.75">
      <c r="D331" s="19"/>
    </row>
    <row r="332" ht="12.75">
      <c r="D332" s="19"/>
    </row>
    <row r="334" spans="5:9" ht="12.75">
      <c r="E334" s="20"/>
      <c r="F334" s="20"/>
      <c r="G334" s="20"/>
      <c r="H334" s="20"/>
      <c r="I334" s="20"/>
    </row>
    <row r="335" spans="1:9" ht="12.75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 ht="12.75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 ht="12.75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 ht="12.75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 ht="12.75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 ht="12.75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 ht="12.75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 ht="12.75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 ht="12.75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 ht="12.75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 ht="12.75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 ht="12.75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 ht="12.75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 ht="12.75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 ht="12.75">
      <c r="A350" s="26"/>
      <c r="B350" s="26"/>
      <c r="C350" s="26"/>
      <c r="D350" s="27"/>
      <c r="I350" s="28"/>
    </row>
    <row r="351" spans="1:9" ht="12.75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 ht="12.75">
      <c r="A352" s="26"/>
      <c r="B352" s="26"/>
      <c r="C352" s="26"/>
      <c r="D352" s="27"/>
      <c r="G352" s="28"/>
      <c r="I352" s="28"/>
    </row>
    <row r="353" spans="1:9" ht="12.75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 ht="12.75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 ht="12.75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 ht="12.75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5:9" ht="12.75">
      <c r="E357" s="23"/>
      <c r="F357" s="23"/>
      <c r="G357" s="23"/>
      <c r="H357" s="23"/>
      <c r="I357" s="23"/>
    </row>
    <row r="358" spans="1:9" ht="12.75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 ht="12.75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 ht="12.75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 ht="12.75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 ht="12.75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 ht="12.75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 ht="12.75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 ht="12.75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 ht="12.75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 ht="12.75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 ht="12.75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 ht="12.75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 ht="12.75">
      <c r="A370" s="26"/>
      <c r="B370" s="26"/>
      <c r="C370" s="26"/>
      <c r="D370" s="27"/>
      <c r="G370" s="28"/>
      <c r="I370" s="28"/>
    </row>
    <row r="371" spans="1:9" ht="12.75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 ht="12.75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5:9" ht="12.75">
      <c r="E373" s="23"/>
      <c r="F373" s="23"/>
      <c r="G373" s="23"/>
      <c r="H373" s="23"/>
      <c r="I373" s="23"/>
    </row>
    <row r="374" spans="4:9" ht="12.75">
      <c r="D374" s="19"/>
      <c r="E374" s="23"/>
      <c r="F374" s="23"/>
      <c r="G374" s="23"/>
      <c r="H374" s="23"/>
      <c r="I374" s="23"/>
    </row>
    <row r="377" ht="12.75">
      <c r="D377" s="19"/>
    </row>
    <row r="379" spans="4:5" ht="12.75">
      <c r="D379" s="19"/>
      <c r="E379" s="31"/>
    </row>
    <row r="381" spans="4:5" ht="12.75">
      <c r="D381" s="19"/>
      <c r="E381" s="31"/>
    </row>
    <row r="383" spans="4:5" ht="12.75">
      <c r="D383" s="18"/>
      <c r="E383" s="19"/>
    </row>
    <row r="384" ht="12.75">
      <c r="D384" s="19"/>
    </row>
    <row r="385" ht="12.75">
      <c r="D385" s="19"/>
    </row>
    <row r="386" ht="12.75">
      <c r="D386" s="19"/>
    </row>
    <row r="388" spans="5:9" ht="12.75">
      <c r="E388" s="20"/>
      <c r="F388" s="20"/>
      <c r="G388" s="20"/>
      <c r="H388" s="20"/>
      <c r="I388" s="20"/>
    </row>
    <row r="389" spans="1:9" ht="12.75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 ht="12.75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 ht="12.75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 ht="12.75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 ht="12.75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 ht="12.75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 ht="12.75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 ht="12.75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 ht="12.75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 ht="12.75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 ht="12.75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 ht="12.75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 ht="12.75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 ht="12.75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 ht="12.75">
      <c r="A404" s="26"/>
      <c r="B404" s="26"/>
      <c r="C404" s="26"/>
      <c r="D404" s="27"/>
      <c r="I404" s="28"/>
    </row>
    <row r="405" spans="1:9" ht="12.75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 ht="12.75">
      <c r="A406" s="26"/>
      <c r="B406" s="26"/>
      <c r="C406" s="26"/>
      <c r="D406" s="27"/>
      <c r="I406" s="28"/>
    </row>
    <row r="407" spans="1:9" ht="12.75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 ht="12.75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 ht="12.75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 ht="12.75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5:9" ht="12.75">
      <c r="E411" s="23"/>
      <c r="F411" s="23"/>
      <c r="G411" s="23"/>
      <c r="H411" s="23"/>
      <c r="I411" s="23"/>
    </row>
    <row r="412" spans="1:9" ht="12.75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 ht="12.75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 ht="12.75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 ht="12.75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 ht="12.75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 ht="12.75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 ht="12.75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 ht="12.75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 ht="12.75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 ht="12.75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 ht="12.75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 ht="12.75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 ht="12.75">
      <c r="A424" s="26"/>
      <c r="B424" s="26"/>
      <c r="C424" s="26"/>
      <c r="D424" s="27"/>
      <c r="G424" s="28"/>
      <c r="I424" s="28"/>
    </row>
    <row r="425" spans="1:9" ht="12.75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 ht="12.75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5:9" ht="12.75">
      <c r="E427" s="23"/>
      <c r="F427" s="23"/>
      <c r="H427" s="23"/>
      <c r="I427" s="23"/>
    </row>
    <row r="428" spans="4:9" ht="12.75">
      <c r="D428" s="19"/>
      <c r="E428" s="23"/>
      <c r="F428" s="23"/>
      <c r="G428" s="23"/>
      <c r="H428" s="23"/>
      <c r="I428" s="23"/>
    </row>
    <row r="431" ht="12.75">
      <c r="D431" s="19"/>
    </row>
    <row r="433" spans="4:5" ht="12.75">
      <c r="D433" s="19"/>
      <c r="E433" s="31"/>
    </row>
    <row r="435" spans="4:5" ht="12.75">
      <c r="D435" s="19"/>
      <c r="E435" s="31"/>
    </row>
    <row r="437" spans="4:5" ht="12.75">
      <c r="D437" s="18"/>
      <c r="E437" s="19"/>
    </row>
    <row r="438" ht="12.75">
      <c r="D438" s="19"/>
    </row>
    <row r="439" ht="12.75">
      <c r="D439" s="19"/>
    </row>
    <row r="440" ht="12.75">
      <c r="D440" s="19"/>
    </row>
    <row r="442" spans="5:9" ht="12.75">
      <c r="E442" s="20"/>
      <c r="F442" s="20"/>
      <c r="G442" s="20"/>
      <c r="H442" s="20"/>
      <c r="I442" s="20"/>
    </row>
    <row r="443" spans="1:9" ht="12.75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 ht="12.75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 ht="12.75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 ht="12.75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 ht="12.75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 ht="12.75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 ht="12.75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 ht="12.75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 ht="12.75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 ht="12.75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 ht="12.75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 ht="12.75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 ht="12.75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 ht="12.75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 ht="12.75">
      <c r="A458" s="26"/>
      <c r="B458" s="26"/>
      <c r="C458" s="26"/>
      <c r="D458" s="27"/>
      <c r="I458" s="28"/>
    </row>
    <row r="459" spans="1:9" ht="12.75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 ht="12.75">
      <c r="A460" s="26"/>
      <c r="B460" s="26"/>
      <c r="C460" s="26"/>
      <c r="D460" s="27"/>
      <c r="I460" s="28"/>
    </row>
    <row r="461" spans="1:9" ht="12.75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 ht="12.75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 ht="12.75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 ht="12.75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 ht="12.75">
      <c r="A465" s="27"/>
      <c r="E465" s="23"/>
      <c r="F465" s="23"/>
      <c r="G465" s="23"/>
      <c r="H465" s="23"/>
      <c r="I465" s="23"/>
    </row>
    <row r="466" spans="1:9" ht="12.75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 ht="12.75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 ht="12.75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 ht="12.75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 ht="12.75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 ht="12.75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 ht="12.75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 ht="12.75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 ht="12.75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 ht="12.75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 ht="12.75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 ht="12.75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 ht="12.75">
      <c r="A478" s="26"/>
      <c r="B478" s="26"/>
      <c r="C478" s="26"/>
      <c r="D478" s="27"/>
      <c r="G478" s="28"/>
      <c r="I478" s="28"/>
    </row>
    <row r="479" spans="1:9" ht="12.75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 ht="12.75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5:9" ht="12.75">
      <c r="E481" s="23"/>
      <c r="F481" s="23"/>
      <c r="G481" s="23"/>
      <c r="H481" s="23"/>
      <c r="I481" s="23"/>
    </row>
    <row r="482" spans="4:9" ht="12.75">
      <c r="D482" s="19"/>
      <c r="E482" s="23"/>
      <c r="F482" s="23"/>
      <c r="G482" s="23"/>
      <c r="H482" s="23"/>
      <c r="I482" s="23"/>
    </row>
    <row r="485" ht="12.75">
      <c r="D485" s="19"/>
    </row>
    <row r="487" spans="4:5" ht="12.75">
      <c r="D487" s="19"/>
      <c r="E487" s="31"/>
    </row>
    <row r="489" spans="4:5" ht="12.75">
      <c r="D489" s="19"/>
      <c r="E489" s="31"/>
    </row>
    <row r="491" spans="4:5" ht="12.75">
      <c r="D491" s="18"/>
      <c r="E491" s="19"/>
    </row>
    <row r="492" ht="12.75">
      <c r="D492" s="19"/>
    </row>
    <row r="493" ht="12.75">
      <c r="D493" s="19"/>
    </row>
    <row r="494" ht="12.75">
      <c r="D494" s="19"/>
    </row>
    <row r="496" spans="5:9" ht="12.75">
      <c r="E496" s="20"/>
      <c r="F496" s="20"/>
      <c r="G496" s="20"/>
      <c r="H496" s="20"/>
      <c r="I496" s="20"/>
    </row>
    <row r="497" spans="1:9" ht="12.75">
      <c r="A497" s="19"/>
      <c r="B497" s="19"/>
      <c r="C497" s="19"/>
      <c r="D497" s="19"/>
      <c r="E497" s="20"/>
      <c r="F497" s="20"/>
      <c r="G497" s="20"/>
      <c r="H497" s="20"/>
      <c r="I497" s="20"/>
    </row>
    <row r="498" ht="12.75">
      <c r="G498" s="27"/>
    </row>
    <row r="499" spans="1:9" ht="12.75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 ht="12.75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 ht="12.75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 ht="12.75">
      <c r="A502" s="21"/>
      <c r="B502" s="21"/>
      <c r="C502" s="21"/>
      <c r="D502" s="19"/>
      <c r="F502" s="27"/>
      <c r="G502" s="23"/>
      <c r="H502" s="23"/>
      <c r="I502" s="23"/>
    </row>
    <row r="503" spans="1:9" ht="12.75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 ht="12.75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 ht="12.75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 ht="12.75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 ht="12.75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 ht="12.75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 ht="12.75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 ht="12.75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 ht="12.75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 ht="12.75">
      <c r="A512" s="26"/>
      <c r="B512" s="26"/>
      <c r="C512" s="26"/>
      <c r="D512" s="27"/>
      <c r="H512" s="27"/>
      <c r="I512" s="28"/>
    </row>
    <row r="513" spans="1:9" ht="12.75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 ht="12.75">
      <c r="A514" s="26"/>
      <c r="B514" s="26"/>
      <c r="C514" s="26"/>
      <c r="D514" s="27"/>
      <c r="I514" s="28"/>
    </row>
    <row r="515" spans="1:9" ht="12.75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 ht="12.75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 ht="12.75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 ht="12.75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5:9" ht="12.75">
      <c r="E519" s="23"/>
      <c r="F519" s="23"/>
      <c r="G519" s="23"/>
      <c r="H519" s="23"/>
      <c r="I519" s="23"/>
    </row>
    <row r="520" spans="1:9" ht="12.75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 ht="12.75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 ht="12.75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 ht="12.75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 ht="12.75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 ht="12.75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 ht="12.75">
      <c r="A526" s="21"/>
      <c r="B526" s="21"/>
      <c r="C526" s="21"/>
      <c r="D526" s="19"/>
      <c r="E526" s="23"/>
      <c r="F526" s="23"/>
      <c r="H526" s="23"/>
      <c r="I526" s="23"/>
    </row>
    <row r="527" spans="1:9" ht="12.75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 ht="12.75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 ht="12.75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 ht="12.75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 ht="12.75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 ht="12.75">
      <c r="A532" s="26"/>
      <c r="B532" s="26"/>
      <c r="C532" s="26"/>
      <c r="D532" s="27"/>
      <c r="G532" s="28"/>
      <c r="I532" s="28"/>
    </row>
    <row r="533" spans="1:9" ht="12.75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 ht="12.75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5:9" ht="12.75">
      <c r="E535" s="23"/>
      <c r="F535" s="23"/>
      <c r="G535" s="32"/>
      <c r="H535" s="23"/>
      <c r="I535" s="23"/>
    </row>
    <row r="536" spans="4:9" ht="12.75">
      <c r="D536" s="19"/>
      <c r="E536" s="23"/>
      <c r="F536" s="23"/>
      <c r="G536" s="23"/>
      <c r="H536" s="23"/>
      <c r="I536" s="23"/>
    </row>
    <row r="539" ht="12.75">
      <c r="D539" s="19"/>
    </row>
    <row r="541" spans="4:5" ht="12.75">
      <c r="D541" s="19"/>
      <c r="E541" s="31"/>
    </row>
    <row r="543" spans="4:5" ht="12.75">
      <c r="D543" s="19"/>
      <c r="E543" s="31"/>
    </row>
    <row r="545" spans="4:5" ht="12.75">
      <c r="D545" s="18"/>
      <c r="E545" s="19"/>
    </row>
    <row r="546" ht="12.75">
      <c r="D546" s="19"/>
    </row>
    <row r="547" ht="12.75">
      <c r="D547" s="19"/>
    </row>
    <row r="548" ht="12.75">
      <c r="D548" s="19"/>
    </row>
    <row r="550" spans="5:9" ht="12.75">
      <c r="E550" s="20"/>
      <c r="F550" s="20"/>
      <c r="G550" s="20"/>
      <c r="H550" s="20"/>
      <c r="I550" s="20"/>
    </row>
    <row r="551" spans="1:9" ht="12.75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 ht="12.75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 ht="12.75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 ht="12.75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 ht="12.75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 ht="12.75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 ht="12.75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 ht="12.75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 ht="12.75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 ht="12.75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 ht="12.75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 ht="12.75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 ht="12.75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 ht="12.75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 ht="12.75">
      <c r="A566" s="26"/>
      <c r="B566" s="26"/>
      <c r="C566" s="26"/>
      <c r="D566" s="27"/>
      <c r="I566" s="28"/>
    </row>
    <row r="567" spans="1:9" ht="12.75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 ht="12.75">
      <c r="A568" s="26"/>
      <c r="B568" s="26"/>
      <c r="C568" s="26"/>
      <c r="D568" s="27"/>
      <c r="I568" s="28"/>
    </row>
    <row r="569" spans="1:9" ht="12.75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 ht="12.75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 ht="12.75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 ht="12.75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5:9" ht="12.75">
      <c r="E573" s="23"/>
      <c r="F573" s="23"/>
      <c r="G573" s="23"/>
      <c r="H573" s="23"/>
      <c r="I573" s="23"/>
    </row>
    <row r="574" spans="1:9" ht="12.75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 ht="12.75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 ht="12.75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 ht="12.75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 ht="12.75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 ht="12.75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 ht="12.75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 ht="12.75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 ht="12.75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 ht="12.75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 ht="12.75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 ht="12.75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 ht="12.75">
      <c r="A586" s="26"/>
      <c r="B586" s="26"/>
      <c r="C586" s="26"/>
      <c r="D586" s="27"/>
      <c r="G586" s="28"/>
      <c r="I586" s="28"/>
    </row>
    <row r="587" spans="1:9" ht="12.75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 ht="12.75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5:9" ht="12.75">
      <c r="E589" s="23"/>
      <c r="F589" s="23"/>
      <c r="G589" s="23"/>
      <c r="H589" s="23"/>
      <c r="I589" s="23"/>
    </row>
    <row r="590" spans="4:9" ht="12.75">
      <c r="D590" s="19"/>
      <c r="E590" s="23"/>
      <c r="F590" s="23"/>
      <c r="G590" s="23"/>
      <c r="H590" s="23"/>
      <c r="I590" s="23"/>
    </row>
    <row r="593" ht="12.75">
      <c r="D593" s="19"/>
    </row>
    <row r="595" spans="4:5" ht="12.75">
      <c r="D595" s="19"/>
      <c r="E595" s="31"/>
    </row>
    <row r="597" spans="4:5" ht="12.75">
      <c r="D597" s="19"/>
      <c r="E597" s="31"/>
    </row>
    <row r="599" spans="4:5" ht="12.75">
      <c r="D599" s="18"/>
      <c r="E599" s="19"/>
    </row>
    <row r="600" ht="12.75">
      <c r="D600" s="19"/>
    </row>
    <row r="601" ht="12.75">
      <c r="D601" s="19"/>
    </row>
    <row r="602" ht="12.75">
      <c r="D602" s="19"/>
    </row>
    <row r="604" spans="5:9" ht="12.75">
      <c r="E604" s="20"/>
      <c r="F604" s="20"/>
      <c r="G604" s="20"/>
      <c r="H604" s="20"/>
      <c r="I604" s="20"/>
    </row>
    <row r="605" spans="1:9" ht="12.75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 ht="12.75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 ht="12.75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 ht="12.75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 ht="12.75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 ht="12.75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 ht="12.75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 ht="12.75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 ht="12.75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 ht="12.75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 ht="12.75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 ht="12.75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 ht="12.75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 ht="12.75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 ht="12.75">
      <c r="A620" s="26"/>
      <c r="B620" s="26"/>
      <c r="C620" s="26"/>
      <c r="D620" s="27"/>
      <c r="H620" s="28"/>
      <c r="I620" s="28"/>
    </row>
    <row r="621" spans="1:9" ht="12.75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 ht="12.75">
      <c r="A622" s="26"/>
      <c r="B622" s="26"/>
      <c r="C622" s="26"/>
      <c r="D622" s="27"/>
      <c r="G622" s="27"/>
      <c r="I622" s="28"/>
    </row>
    <row r="623" spans="1:9" ht="12.75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 ht="12.75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 ht="12.75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 ht="12.75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 ht="12.75">
      <c r="A627" s="27"/>
      <c r="E627" s="23"/>
      <c r="F627" s="23"/>
      <c r="G627" s="23"/>
      <c r="H627" s="23"/>
      <c r="I627" s="23"/>
    </row>
    <row r="628" spans="1:9" ht="12.75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 ht="12.75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 ht="12.75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 ht="12.75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 ht="12.75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 ht="12.75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 ht="12.75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 ht="12.75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 ht="12.75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 ht="12.75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 ht="12.75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 ht="12.75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 ht="12.75">
      <c r="A640" s="26"/>
      <c r="B640" s="26"/>
      <c r="C640" s="26"/>
      <c r="D640" s="27"/>
      <c r="G640" s="28"/>
      <c r="I640" s="28"/>
    </row>
    <row r="641" spans="1:9" ht="12.75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 ht="12.75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5:9" ht="12.75">
      <c r="E643" s="23"/>
      <c r="F643" s="23"/>
      <c r="G643" s="23"/>
      <c r="H643" s="23"/>
      <c r="I643" s="23"/>
    </row>
    <row r="644" spans="4:9" ht="12.75">
      <c r="D644" s="19"/>
      <c r="E644" s="23"/>
      <c r="F644" s="23"/>
      <c r="G644" s="23"/>
      <c r="H644" s="23"/>
      <c r="I644" s="23"/>
    </row>
    <row r="647" ht="12.75">
      <c r="D647" s="19"/>
    </row>
    <row r="649" spans="4:5" ht="12.75">
      <c r="D649" s="19"/>
      <c r="E649" s="31"/>
    </row>
    <row r="651" spans="4:5" ht="12.75">
      <c r="D651" s="19"/>
      <c r="E651" s="31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2011-04-18T02:01:29Z</cp:lastPrinted>
  <dcterms:created xsi:type="dcterms:W3CDTF">2001-10-16T14:04:43Z</dcterms:created>
  <dcterms:modified xsi:type="dcterms:W3CDTF">2013-01-04T18:37:51Z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