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<sst xmlns="http://schemas.openxmlformats.org/spreadsheetml/2006/main" count="381" uniqueCount="288">
  <si>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</si>
  <si>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</si>
  <si>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</si>
  <si>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</si>
  <si>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</si>
  <si>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</si>
  <si>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</si>
  <si>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</si>
  <si>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</si>
  <si>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</si>
  <si>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</si>
  <si>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</si>
  <si>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</si>
  <si>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</si>
  <si>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</si>
  <si>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</si>
  <si>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</si>
  <si>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</si>
  <si>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</si>
  <si>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</si>
  <si>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</si>
  <si>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</si>
  <si>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</si>
  <si>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</si>
  <si>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</si>
  <si>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</si>
  <si>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</si>
  <si>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</si>
  <si>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</si>
  <si>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</si>
  <si>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</si>
  <si>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</si>
  <si>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</si>
  <si>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</si>
  <si>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</si>
  <si>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</si>
  <si>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</si>
  <si>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</si>
  <si>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</si>
  <si>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</si>
  <si>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</si>
  <si>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</si>
  <si>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</si>
  <si>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</si>
  <si>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</si>
  <si>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</si>
  <si>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</si>
  <si>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</si>
  <si>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</si>
  <si>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</si>
  <si>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</si>
  <si>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</si>
  <si>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</si>
  <si>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</si>
  <si>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</si>
  <si>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</si>
  <si>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</si>
  <si>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</si>
  <si>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</si>
  <si>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</si>
  <si>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</si>
  <si>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</si>
  <si>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</si>
  <si>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</si>
  <si>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</si>
  <si>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</si>
  <si>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</si>
  <si>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</si>
  <si>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</si>
  <si>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</si>
  <si>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</si>
  <si>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</si>
  <si>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</si>
  <si>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</si>
  <si>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</si>
  <si>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</si>
  <si>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</si>
  <si>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</si>
  <si>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</si>
  <si>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</si>
  <si>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</si>
  <si>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</si>
  <si>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</si>
  <si>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</si>
  <si>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</si>
  <si>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</si>
  <si>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</si>
  <si>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</si>
  <si>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</si>
  <si>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</si>
  <si>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</si>
  <si>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</si>
  <si>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</si>
  <si>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</si>
  <si>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</si>
  <si>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</si>
  <si>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</si>
  <si>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</si>
  <si>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</si>
  <si>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</si>
  <si>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</si>
  <si>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</si>
  <si>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</si>
  <si>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</si>
  <si>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</si>
  <si>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</si>
  <si>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</si>
  <si>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</si>
  <si>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</si>
  <si>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</si>
  <si>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</si>
  <si>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</si>
  <si>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</si>
  <si>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</si>
  <si>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</si>
  <si>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</si>
  <si>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</si>
  <si>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</si>
  <si>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</si>
  <si>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</si>
  <si>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</si>
  <si>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</si>
  <si>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</si>
  <si>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29</t>
  </si>
  <si>
    <t>OTHER SPECIAL PROJECTS</t>
  </si>
  <si>
    <t>30</t>
  </si>
  <si>
    <t>50</t>
  </si>
  <si>
    <t>60</t>
  </si>
  <si>
    <t>75</t>
  </si>
  <si>
    <t/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</si>
  <si>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</si>
  <si>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</si>
  <si>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</si>
  <si>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</si>
  <si>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</si>
  <si>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</si>
  <si>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</si>
  <si>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</si>
  <si>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</si>
  <si>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</si>
  <si>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</si>
  <si>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</si>
  <si>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</si>
  <si>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</si>
  <si>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</si>
  <si>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</si>
  <si>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</si>
  <si>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</si>
  <si>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</si>
  <si>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</si>
  <si>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</si>
  <si>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DEBT SERVICE</t>
  </si>
  <si>
    <t xml:space="preserve">FOOD SERVICE </t>
  </si>
  <si>
    <t>INTERNAL SERVICE</t>
  </si>
  <si>
    <t xml:space="preserve">CASH EQUITY TRUST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</si>
  <si>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</si>
  <si>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</si>
  <si>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</si>
  <si>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</si>
  <si>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</si>
  <si>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</si>
  <si>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</si>
  <si>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</si>
  <si>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</si>
  <si>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</si>
  <si>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</si>
  <si>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</si>
  <si>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</si>
  <si>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</si>
  <si>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</si>
  <si>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</si>
  <si>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</si>
  <si>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</si>
  <si>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</si>
  <si>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</si>
  <si>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</si>
  <si>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</si>
  <si>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</si>
  <si>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</si>
  <si>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</si>
  <si>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</si>
  <si>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</si>
  <si>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</si>
  <si>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</si>
  <si>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</si>
  <si>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</si>
  <si>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</si>
  <si>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</si>
  <si>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</si>
  <si>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</si>
  <si>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</si>
  <si>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</si>
  <si>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</si>
  <si>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</si>
  <si>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</si>
  <si>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</si>
  <si>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</si>
  <si>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</si>
  <si>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</si>
  <si>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</si>
  <si>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</si>
  <si>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</si>
  <si>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</si>
  <si>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</si>
  <si>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</si>
  <si>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</si>
  <si>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</si>
  <si>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</si>
  <si>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</si>
  <si>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</si>
  <si>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</si>
  <si>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</si>
  <si>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</si>
  <si>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</si>
  <si>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</si>
  <si>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</si>
  <si>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</si>
  <si>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</si>
  <si>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</si>
  <si>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</si>
  <si>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</si>
  <si>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</si>
  <si>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</si>
  <si>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</si>
  <si>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</si>
  <si>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</si>
  <si>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</si>
  <si>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</si>
  <si>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</si>
  <si>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</si>
  <si>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</si>
  <si>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</si>
  <si>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</si>
  <si>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</si>
  <si>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</si>
  <si>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</si>
  <si>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</si>
  <si>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</si>
  <si>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</si>
  <si>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</si>
  <si>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</si>
  <si>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</si>
  <si>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</si>
  <si>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</si>
  <si>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</si>
  <si>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</si>
  <si>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</si>
  <si>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</si>
  <si>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</si>
  <si>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</si>
  <si>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</si>
  <si>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</si>
  <si>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</si>
  <si>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</si>
  <si>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</si>
  <si>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</si>
  <si>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</si>
  <si>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</si>
  <si>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</si>
  <si>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</si>
  <si>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</si>
  <si>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</si>
  <si>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</si>
  <si>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</si>
  <si>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</si>
  <si>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</si>
  <si>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</si>
  <si>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</si>
  <si>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2010-11</t>
  </si>
  <si>
    <t>2012-13</t>
  </si>
  <si>
    <t>PI-1523 (Rev. 7-11)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</si>
  <si>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2011 Annual Report</t>
    </r>
  </si>
  <si>
    <t>Treasurer for the year ending June 30, 2011</t>
  </si>
  <si>
    <t>position and operations on and for the period ending June 30, 2011.</t>
  </si>
  <si>
    <t>TOTAL GENERAL ADMIN. COST CENTER 80</t>
  </si>
  <si>
    <t>SPECIAL EDUCATION</t>
  </si>
  <si>
    <t>CAPITAL PROJECTS</t>
  </si>
  <si>
    <t>ADMINISTRATION PROJECTS</t>
  </si>
  <si>
    <t>Prepared by:_MICHELE LEMKE__________________</t>
  </si>
  <si>
    <t>Date: _11/14/11________________________</t>
  </si>
  <si>
    <t>COOPERATIVE EDUCATIONAL SERVICE AGENCY #4</t>
  </si>
  <si>
    <t>923 EAST GARLAND</t>
  </si>
  <si>
    <t>WEST SALEM</t>
  </si>
  <si>
    <t>WI</t>
  </si>
  <si>
    <t>MARLENE ANDERSON</t>
  </si>
  <si>
    <t>W2840 ANDERSON RD, MINDORO, WI 54644</t>
  </si>
  <si>
    <t xml:space="preserve"> </t>
  </si>
  <si>
    <t>FIDELITY AND DEPOSIT COMPANY OF MARYLAND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</si>
</sst>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4" fillId="0" borderId="0" xfId="0" applyFont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5.421875" style="66" customWidth="1"/>
    <col min="2" max="2" width="7.57421875" style="66" customWidth="1"/>
    <col min="3" max="3" width="9.00390625" style="66" customWidth="1"/>
    <col min="4" max="4" width="8.8515625" style="66" customWidth="1"/>
    <col min="5" max="5" width="5.421875" style="66" customWidth="1"/>
    <col min="6" max="6" width="7.7109375" style="66" customWidth="1"/>
    <col min="7" max="7" width="2.28125" style="66" customWidth="1"/>
    <col min="8" max="8" width="3.00390625" style="66" customWidth="1"/>
    <col min="9" max="16384" width="8.8515625" style="66" customWidth="1"/>
  </cols>
  <sheetData>
    <row r="1" spans="1:13" ht="12.75">
      <c r="A1" s="36"/>
      <c r="B1" s="36"/>
      <c r="C1" s="88" t="s">
        <v>231</v>
      </c>
      <c r="D1" s="88"/>
      <c r="E1" s="36"/>
      <c r="F1" s="36"/>
      <c r="G1" s="36"/>
      <c r="H1" s="89" t="s">
        <v>267</v>
      </c>
      <c r="I1" s="90"/>
      <c r="J1" s="90"/>
      <c r="K1" s="90"/>
      <c r="L1" s="36"/>
      <c r="M1" s="36"/>
    </row>
    <row r="2" spans="1:15" ht="12.75">
      <c r="A2" s="36"/>
      <c r="B2" s="36"/>
      <c r="C2" s="91" t="s">
        <v>232</v>
      </c>
      <c r="D2" s="88"/>
      <c r="E2" s="36"/>
      <c r="F2" s="36"/>
      <c r="G2" s="36"/>
      <c r="H2" s="92" t="s">
        <v>251</v>
      </c>
      <c r="I2" s="124" t="s">
        <v>266</v>
      </c>
      <c r="J2" s="125"/>
      <c r="K2" s="125"/>
      <c r="L2" s="125"/>
      <c r="M2" s="125"/>
      <c r="N2" s="109"/>
      <c r="O2" s="109"/>
    </row>
    <row r="3" spans="1:15" ht="12.75">
      <c r="A3" s="36"/>
      <c r="B3" s="36"/>
      <c r="C3" s="88" t="s">
        <v>270</v>
      </c>
      <c r="D3" s="88"/>
      <c r="E3" s="36"/>
      <c r="F3" s="36"/>
      <c r="G3" s="36"/>
      <c r="H3" s="36"/>
      <c r="I3" s="125"/>
      <c r="J3" s="125"/>
      <c r="K3" s="125"/>
      <c r="L3" s="125"/>
      <c r="M3" s="125"/>
      <c r="N3" s="109"/>
      <c r="O3" s="109"/>
    </row>
    <row r="4" spans="1:15" ht="12.75">
      <c r="A4" s="36"/>
      <c r="B4" s="36"/>
      <c r="C4" s="36"/>
      <c r="D4" s="36"/>
      <c r="E4" s="36"/>
      <c r="F4" s="36"/>
      <c r="G4" s="36"/>
      <c r="H4" s="92" t="s">
        <v>250</v>
      </c>
      <c r="I4" s="124" t="s">
        <v>265</v>
      </c>
      <c r="J4" s="125"/>
      <c r="K4" s="125"/>
      <c r="L4" s="125"/>
      <c r="M4" s="125"/>
      <c r="N4" s="110"/>
      <c r="O4" s="110"/>
    </row>
    <row r="5" spans="1:15" ht="12.75">
      <c r="A5" s="36"/>
      <c r="B5" s="36"/>
      <c r="C5" s="36"/>
      <c r="D5" s="36"/>
      <c r="E5" s="36"/>
      <c r="F5" s="36"/>
      <c r="G5" s="36"/>
      <c r="H5" s="92"/>
      <c r="I5" s="125"/>
      <c r="J5" s="125"/>
      <c r="K5" s="125"/>
      <c r="L5" s="125"/>
      <c r="M5" s="125"/>
      <c r="N5" s="110"/>
      <c r="O5" s="110"/>
    </row>
    <row r="6" spans="1:15" ht="12.75">
      <c r="A6" s="36"/>
      <c r="B6" s="36"/>
      <c r="C6" s="36"/>
      <c r="D6" s="36"/>
      <c r="E6" s="36"/>
      <c r="F6" s="36"/>
      <c r="G6" s="36"/>
      <c r="H6" s="90"/>
      <c r="I6" s="86" t="s">
        <v>264</v>
      </c>
      <c r="J6" s="90"/>
      <c r="K6" s="36"/>
      <c r="L6" s="93"/>
      <c r="M6" s="93"/>
      <c r="N6" s="110"/>
      <c r="O6" s="110"/>
    </row>
    <row r="7" spans="1:13" s="109" customFormat="1" ht="11.25">
      <c r="A7" s="94"/>
      <c r="B7" s="95"/>
      <c r="C7" s="95"/>
      <c r="D7" s="95"/>
      <c r="E7" s="95"/>
      <c r="F7" s="95"/>
      <c r="G7" s="95"/>
      <c r="H7" s="90"/>
      <c r="I7" s="96" t="s">
        <v>271</v>
      </c>
      <c r="J7" s="90"/>
      <c r="K7" s="90"/>
      <c r="L7" s="93"/>
      <c r="M7" s="95"/>
    </row>
    <row r="8" spans="1:13" s="109" customFormat="1" ht="12" thickBot="1">
      <c r="A8" s="97"/>
      <c r="B8" s="98"/>
      <c r="C8" s="98"/>
      <c r="D8" s="98"/>
      <c r="E8" s="98"/>
      <c r="F8" s="98"/>
      <c r="G8" s="98"/>
      <c r="H8" s="90"/>
      <c r="I8" s="99"/>
      <c r="J8" s="90"/>
      <c r="K8" s="90"/>
      <c r="L8" s="93"/>
      <c r="M8" s="98"/>
    </row>
    <row r="9" spans="1:13" s="109" customFormat="1" ht="11.25" customHeight="1" thickTop="1">
      <c r="A9" s="95" t="s">
        <v>53</v>
      </c>
      <c r="B9" s="100"/>
      <c r="C9" s="95"/>
      <c r="D9" s="95"/>
      <c r="E9" s="95"/>
      <c r="F9" s="95"/>
      <c r="G9" s="95"/>
      <c r="H9" s="101"/>
      <c r="I9" s="101"/>
      <c r="J9" s="101"/>
      <c r="K9" s="101"/>
      <c r="L9" s="101"/>
      <c r="M9" s="95"/>
    </row>
    <row r="10" spans="2:3" s="109" customFormat="1" ht="11.25">
      <c r="B10" s="120" t="s">
        <v>280</v>
      </c>
      <c r="C10" s="112"/>
    </row>
    <row r="11" spans="1:13" s="109" customFormat="1" ht="11.25" customHeight="1" thickBo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s="109" customFormat="1" ht="14.25" customHeight="1" thickTop="1">
      <c r="A12" s="90" t="s">
        <v>233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="109" customFormat="1" ht="11.25">
      <c r="B13" s="120" t="s">
        <v>281</v>
      </c>
    </row>
    <row r="14" spans="1:13" s="109" customFormat="1" ht="11.2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s="109" customFormat="1" ht="14.25" customHeight="1">
      <c r="A15" s="90" t="s">
        <v>234</v>
      </c>
      <c r="B15" s="90"/>
      <c r="C15" s="90"/>
      <c r="D15" s="90"/>
      <c r="E15" s="90"/>
      <c r="F15" s="90"/>
      <c r="G15" s="90"/>
      <c r="H15" s="90"/>
      <c r="I15" s="90"/>
      <c r="J15" s="102" t="s">
        <v>236</v>
      </c>
      <c r="K15" s="103"/>
      <c r="L15" s="102" t="s">
        <v>235</v>
      </c>
      <c r="M15" s="90"/>
    </row>
    <row r="16" spans="2:12" s="109" customFormat="1" ht="11.25">
      <c r="B16" s="120" t="s">
        <v>282</v>
      </c>
      <c r="J16" s="121" t="s">
        <v>283</v>
      </c>
      <c r="K16" s="111"/>
      <c r="L16" s="114">
        <v>54669</v>
      </c>
    </row>
    <row r="17" spans="1:13" s="109" customFormat="1" ht="12" thickBot="1">
      <c r="A17" s="87"/>
      <c r="B17" s="87"/>
      <c r="C17" s="87"/>
      <c r="D17" s="87"/>
      <c r="E17" s="87"/>
      <c r="F17" s="87"/>
      <c r="G17" s="87"/>
      <c r="H17" s="87"/>
      <c r="I17" s="87"/>
      <c r="J17" s="115"/>
      <c r="K17" s="87"/>
      <c r="L17" s="115"/>
      <c r="M17" s="87"/>
    </row>
    <row r="18" spans="1:13" s="109" customFormat="1" ht="14.25" customHeight="1" thickTop="1">
      <c r="A18" s="88" t="s">
        <v>272</v>
      </c>
      <c r="B18" s="90"/>
      <c r="C18" s="90"/>
      <c r="D18" s="90"/>
      <c r="E18" s="90"/>
      <c r="F18" s="90"/>
      <c r="G18" s="101"/>
      <c r="H18" s="104" t="s">
        <v>237</v>
      </c>
      <c r="I18" s="90"/>
      <c r="J18" s="90"/>
      <c r="K18" s="90"/>
      <c r="L18" s="90"/>
      <c r="M18" s="90"/>
    </row>
    <row r="19" spans="2:9" s="109" customFormat="1" ht="11.25">
      <c r="B19" s="120" t="s">
        <v>284</v>
      </c>
      <c r="G19" s="111"/>
      <c r="H19" s="114"/>
      <c r="I19" s="120" t="s">
        <v>285</v>
      </c>
    </row>
    <row r="20" spans="1:13" s="109" customFormat="1" ht="11.25">
      <c r="A20" s="113"/>
      <c r="B20" s="113"/>
      <c r="C20" s="113"/>
      <c r="D20" s="113"/>
      <c r="E20" s="113"/>
      <c r="F20" s="113"/>
      <c r="G20" s="113"/>
      <c r="H20" s="116"/>
      <c r="I20" s="113"/>
      <c r="J20" s="113"/>
      <c r="K20" s="113"/>
      <c r="L20" s="113"/>
      <c r="M20" s="113"/>
    </row>
    <row r="21" spans="1:13" s="109" customFormat="1" ht="14.25" customHeight="1">
      <c r="A21" s="90"/>
      <c r="B21" s="90"/>
      <c r="C21" s="90"/>
      <c r="D21" s="90"/>
      <c r="E21" s="90"/>
      <c r="F21" s="89" t="s">
        <v>240</v>
      </c>
      <c r="G21" s="90"/>
      <c r="H21" s="90"/>
      <c r="I21" s="90"/>
      <c r="J21" s="90"/>
      <c r="K21" s="90"/>
      <c r="L21" s="90"/>
      <c r="M21" s="90"/>
    </row>
    <row r="22" spans="1:13" s="109" customFormat="1" ht="11.25">
      <c r="A22" s="90" t="s">
        <v>238</v>
      </c>
      <c r="B22" s="105"/>
      <c r="C22" s="90" t="s">
        <v>239</v>
      </c>
      <c r="D22" s="90"/>
      <c r="E22" s="105"/>
      <c r="F22" s="90" t="s">
        <v>241</v>
      </c>
      <c r="G22" s="90"/>
      <c r="H22" s="90"/>
      <c r="I22" s="90"/>
      <c r="J22" s="90"/>
      <c r="K22" s="90"/>
      <c r="L22" s="90"/>
      <c r="M22" s="90"/>
    </row>
    <row r="23" spans="1:7" s="109" customFormat="1" ht="11.25">
      <c r="A23" s="126">
        <v>100000</v>
      </c>
      <c r="B23" s="127"/>
      <c r="C23" s="123">
        <v>41091</v>
      </c>
      <c r="E23" s="117"/>
      <c r="G23" s="120" t="s">
        <v>287</v>
      </c>
    </row>
    <row r="24" spans="1:13" s="109" customFormat="1" ht="12" thickBot="1">
      <c r="A24" s="122" t="s">
        <v>286</v>
      </c>
      <c r="B24" s="118"/>
      <c r="C24" s="87"/>
      <c r="D24" s="87"/>
      <c r="E24" s="118"/>
      <c r="F24" s="87"/>
      <c r="G24" s="87"/>
      <c r="H24" s="87"/>
      <c r="I24" s="87"/>
      <c r="J24" s="87"/>
      <c r="K24" s="87"/>
      <c r="L24" s="87"/>
      <c r="M24" s="87"/>
    </row>
    <row r="25" spans="1:13" s="109" customFormat="1" ht="13.5" customHeight="1" thickTop="1">
      <c r="A25" s="90"/>
      <c r="B25" s="90"/>
      <c r="C25" s="90"/>
      <c r="D25" s="90"/>
      <c r="E25" s="90"/>
      <c r="F25" s="89" t="s">
        <v>242</v>
      </c>
      <c r="G25" s="90"/>
      <c r="H25" s="90"/>
      <c r="I25" s="90"/>
      <c r="J25" s="90"/>
      <c r="K25" s="90"/>
      <c r="L25" s="90"/>
      <c r="M25" s="90"/>
    </row>
    <row r="26" spans="1:13" s="109" customFormat="1" ht="11.25">
      <c r="A26" s="90" t="s">
        <v>238</v>
      </c>
      <c r="B26" s="105"/>
      <c r="C26" s="90" t="s">
        <v>239</v>
      </c>
      <c r="D26" s="90"/>
      <c r="E26" s="105"/>
      <c r="F26" s="90" t="s">
        <v>241</v>
      </c>
      <c r="G26" s="90"/>
      <c r="H26" s="90"/>
      <c r="I26" s="90"/>
      <c r="J26" s="90"/>
      <c r="K26" s="90"/>
      <c r="L26" s="90"/>
      <c r="M26" s="90"/>
    </row>
    <row r="27" spans="1:5" s="109" customFormat="1" ht="11.25">
      <c r="A27" s="126">
        <v>100000</v>
      </c>
      <c r="B27" s="127"/>
      <c r="C27" s="123">
        <v>41091</v>
      </c>
      <c r="E27" s="117"/>
    </row>
    <row r="28" spans="1:13" s="109" customFormat="1" ht="12" thickBot="1">
      <c r="A28" s="87"/>
      <c r="B28" s="118"/>
      <c r="C28" s="87"/>
      <c r="D28" s="87"/>
      <c r="E28" s="118"/>
      <c r="F28" s="87"/>
      <c r="G28" s="87"/>
      <c r="H28" s="87"/>
      <c r="I28" s="87"/>
      <c r="J28" s="87"/>
      <c r="K28" s="87"/>
      <c r="L28" s="87"/>
      <c r="M28" s="87"/>
    </row>
    <row r="29" spans="1:13" s="109" customFormat="1" ht="14.25" customHeight="1" thickTop="1">
      <c r="A29" s="89" t="s">
        <v>243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s="109" customFormat="1" ht="11.25">
      <c r="A30" s="90" t="s">
        <v>244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s="109" customFormat="1" ht="11.25">
      <c r="A31" s="95" t="s">
        <v>245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s="109" customFormat="1" ht="11.25">
      <c r="A32" s="106" t="s">
        <v>273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s="109" customFormat="1" ht="14.25" customHeight="1">
      <c r="A33" s="90" t="s">
        <v>246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102" t="s">
        <v>249</v>
      </c>
      <c r="M33" s="90"/>
    </row>
    <row r="34" s="109" customFormat="1" ht="11.25">
      <c r="L34" s="114"/>
    </row>
    <row r="35" spans="1:13" s="109" customFormat="1" ht="11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6"/>
      <c r="M35" s="113"/>
    </row>
    <row r="36" spans="1:13" s="109" customFormat="1" ht="14.25" customHeight="1">
      <c r="A36" s="90" t="s">
        <v>247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108" t="s">
        <v>249</v>
      </c>
      <c r="M36" s="90"/>
    </row>
    <row r="37" s="109" customFormat="1" ht="11.25">
      <c r="L37" s="114"/>
    </row>
    <row r="38" spans="1:13" s="109" customFormat="1" ht="11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6"/>
      <c r="M38" s="113"/>
    </row>
    <row r="39" spans="1:13" s="109" customFormat="1" ht="14.25" customHeight="1">
      <c r="A39" s="90" t="s">
        <v>248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108" t="s">
        <v>249</v>
      </c>
      <c r="M39" s="90"/>
    </row>
    <row r="40" s="109" customFormat="1" ht="11.25">
      <c r="L40" s="114"/>
    </row>
    <row r="41" spans="1:13" s="109" customFormat="1" ht="12" thickBo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115"/>
      <c r="M41" s="87"/>
    </row>
    <row r="42" s="109" customFormat="1" ht="14.25" customHeight="1" thickTop="1"/>
    <row r="43" s="109" customFormat="1" ht="14.25" customHeight="1"/>
    <row r="44" spans="9:10" s="109" customFormat="1" ht="14.25" customHeight="1">
      <c r="I44" s="110"/>
      <c r="J44" s="110"/>
    </row>
    <row r="45" spans="9:10" s="109" customFormat="1" ht="11.25">
      <c r="I45" s="110"/>
      <c r="J45" s="110"/>
    </row>
    <row r="46" spans="4:10" s="109" customFormat="1" ht="11.25">
      <c r="D46" s="119"/>
      <c r="E46" s="110"/>
      <c r="F46" s="110"/>
      <c r="G46" s="110"/>
      <c r="H46" s="110"/>
      <c r="I46" s="110"/>
      <c r="J46" s="110"/>
    </row>
    <row r="47" s="109" customFormat="1" ht="11.25"/>
    <row r="48" s="109" customFormat="1" ht="11.25"/>
    <row r="49" s="109" customFormat="1" ht="11.25"/>
    <row r="50" s="109" customFormat="1" ht="11.25"/>
    <row r="51" s="109" customFormat="1" ht="11.25"/>
    <row r="52" s="109" customFormat="1" ht="11.25"/>
    <row r="53" s="109" customFormat="1" ht="11.25"/>
    <row r="54" s="109" customFormat="1" ht="11.25"/>
    <row r="55" s="109" customFormat="1" ht="11.25"/>
    <row r="56" s="109" customFormat="1" ht="11.25"/>
    <row r="57" s="109" customFormat="1" ht="11.25"/>
    <row r="58" s="109" customFormat="1" ht="11.25"/>
    <row r="59" s="109" customFormat="1" ht="11.25"/>
    <row r="60" s="109" customFormat="1" ht="11.25"/>
    <row r="61" s="109" customFormat="1" ht="11.25"/>
    <row r="62" s="109" customFormat="1" ht="11.25"/>
    <row r="63" s="109" customFormat="1" ht="11.25"/>
    <row r="64" s="109" customFormat="1" ht="11.25"/>
    <row r="65" s="109" customFormat="1" ht="11.25"/>
    <row r="66" s="109" customFormat="1" ht="11.25"/>
  </sheetData>
  <sheetProtection selectLockedCells="1"/>
  <mergeCells count="4">
    <mergeCell ref="I2:M3"/>
    <mergeCell ref="I4:M5"/>
    <mergeCell ref="A23:B23"/>
    <mergeCell ref="A27:B27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164</v>
      </c>
    </row>
    <row r="2" ht="15.75">
      <c r="A2" s="43"/>
    </row>
    <row r="4" spans="1:13" ht="12.75">
      <c r="A4" s="19" t="s">
        <v>224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165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150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226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225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162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216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163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220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219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149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166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226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225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162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217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220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219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218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149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61" t="s">
        <v>53</v>
      </c>
      <c r="B1" s="128" t="str">
        <f>'Signature Page'!$B$10</f>
        <v>COOPERATIVE EDUCATIONAL SERVICE AGENCY #4</v>
      </c>
    </row>
    <row r="2" spans="1:2" ht="18">
      <c r="A2" s="9" t="s">
        <v>54</v>
      </c>
      <c r="B2" s="41" t="s">
        <v>268</v>
      </c>
    </row>
    <row r="3" spans="3:4" ht="18">
      <c r="C3" s="79" t="s">
        <v>0</v>
      </c>
      <c r="D3" s="11"/>
    </row>
    <row r="4" ht="15.75">
      <c r="C4" s="74" t="s">
        <v>45</v>
      </c>
    </row>
    <row r="5" ht="15.75">
      <c r="C5" s="1"/>
    </row>
    <row r="6" spans="2:4" ht="12.75">
      <c r="B6" s="58" t="s">
        <v>159</v>
      </c>
      <c r="C6" s="58" t="s">
        <v>161</v>
      </c>
      <c r="D6" s="59"/>
    </row>
    <row r="7" spans="2:4" ht="12.75">
      <c r="B7" s="60" t="s">
        <v>160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v>710951</v>
      </c>
      <c r="C10" s="5"/>
      <c r="D10" s="5">
        <f aca="true" t="shared" si="0" ref="D10:D18">+B10+C10</f>
        <v>710951</v>
      </c>
    </row>
    <row r="11" spans="1:4" ht="12.75">
      <c r="A11" s="2" t="s">
        <v>47</v>
      </c>
      <c r="B11" s="12">
        <v>2839334.83</v>
      </c>
      <c r="C11" s="5"/>
      <c r="D11" s="5">
        <f t="shared" si="0"/>
        <v>2839334.83</v>
      </c>
    </row>
    <row r="12" spans="1:4" ht="12.75">
      <c r="A12" s="2" t="s">
        <v>46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48</v>
      </c>
      <c r="B16" s="13">
        <v>161875.44</v>
      </c>
      <c r="C16" s="5"/>
      <c r="D16" s="5">
        <f t="shared" si="0"/>
        <v>161875.44</v>
      </c>
    </row>
    <row r="17" spans="1:4" ht="12.75">
      <c r="A17" s="2" t="s">
        <v>29</v>
      </c>
      <c r="B17" s="13">
        <v>-861.63</v>
      </c>
      <c r="C17" s="5"/>
      <c r="D17" s="5">
        <f t="shared" si="0"/>
        <v>-861.63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3711299.64</v>
      </c>
      <c r="C19" s="5"/>
      <c r="D19" s="5">
        <f>SUM(D10:D18)</f>
        <v>3711299.64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22347.76</v>
      </c>
      <c r="C22" s="5"/>
      <c r="D22" s="5">
        <f>+B22+C22</f>
        <v>22347.76</v>
      </c>
    </row>
    <row r="23" spans="1:4" ht="12.75">
      <c r="A23" s="2" t="s">
        <v>7</v>
      </c>
      <c r="B23" s="14">
        <v>0</v>
      </c>
      <c r="C23" s="5"/>
      <c r="D23" s="17">
        <f>+B23+C23</f>
        <v>0</v>
      </c>
    </row>
    <row r="24" spans="1:4" ht="12.75">
      <c r="A24" s="4" t="s">
        <v>36</v>
      </c>
      <c r="B24" s="5">
        <f>SUM(B22:B23)</f>
        <v>22347.76</v>
      </c>
      <c r="C24" s="5"/>
      <c r="D24" s="5">
        <f>SUM(D22:D23)</f>
        <v>22347.76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112020.89</v>
      </c>
      <c r="C27" s="5"/>
      <c r="D27" s="5">
        <f>+B27+C27</f>
        <v>112020.89</v>
      </c>
    </row>
    <row r="28" spans="1:4" ht="12.75">
      <c r="A28" s="2" t="s">
        <v>32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24125</v>
      </c>
      <c r="C29" s="5"/>
      <c r="D29" s="5">
        <f>+B29+C29</f>
        <v>24125</v>
      </c>
    </row>
    <row r="30" spans="1:4" ht="12.75">
      <c r="A30" s="2" t="s">
        <v>13</v>
      </c>
      <c r="B30" s="14">
        <v>141936</v>
      </c>
      <c r="C30" s="5"/>
      <c r="D30" s="17">
        <f>+B30+C30</f>
        <v>141936</v>
      </c>
    </row>
    <row r="31" spans="1:4" ht="12.75">
      <c r="A31" s="4" t="s">
        <v>37</v>
      </c>
      <c r="B31" s="5">
        <f>SUM(B27:B30)</f>
        <v>278081.89</v>
      </c>
      <c r="C31" s="5"/>
      <c r="D31" s="5">
        <f>SUM(D27:D30)</f>
        <v>278081.89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125661.36</v>
      </c>
      <c r="C34" s="5"/>
      <c r="D34" s="5">
        <f>+B34+C34</f>
        <v>125661.36</v>
      </c>
    </row>
    <row r="35" spans="1:4" ht="12.75">
      <c r="A35" s="2" t="s">
        <v>49</v>
      </c>
      <c r="B35" s="12">
        <v>922359.71</v>
      </c>
      <c r="C35" s="5"/>
      <c r="D35" s="5">
        <f>+B35+C35</f>
        <v>922359.71</v>
      </c>
    </row>
    <row r="36" spans="1:4" ht="12.75">
      <c r="A36" s="2" t="s">
        <v>33</v>
      </c>
      <c r="B36" s="14">
        <v>128424.38</v>
      </c>
      <c r="C36" s="5"/>
      <c r="D36" s="17">
        <f>+B36+C36</f>
        <v>128424.38</v>
      </c>
    </row>
    <row r="37" spans="1:4" ht="12.75">
      <c r="A37" s="4" t="s">
        <v>38</v>
      </c>
      <c r="B37" s="5">
        <f>SUM(B34:B36)</f>
        <v>1176445.45</v>
      </c>
      <c r="C37" s="5"/>
      <c r="D37" s="5">
        <f>SUM(D34:D36)</f>
        <v>1176445.45</v>
      </c>
    </row>
    <row r="38" ht="12.75">
      <c r="C38" s="5"/>
    </row>
    <row r="39" spans="1:4" ht="12.75">
      <c r="A39" s="7" t="s">
        <v>34</v>
      </c>
      <c r="B39" s="8">
        <f>+B19+B24+B31+B37</f>
        <v>5188174.74</v>
      </c>
      <c r="C39" s="5"/>
      <c r="D39" s="8">
        <f>+D19+D24+D31+D37</f>
        <v>5188174.74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61" t="s">
        <v>53</v>
      </c>
      <c r="B1" s="129" t="str">
        <f>'Signature Page'!$B$10</f>
        <v>COOPERATIVE EDUCATIONAL SERVICE AGENCY #4</v>
      </c>
    </row>
    <row r="2" spans="1:2" ht="18">
      <c r="A2" s="9" t="s">
        <v>54</v>
      </c>
      <c r="B2" s="41" t="str">
        <f>Revenues!B2</f>
        <v>2010-11</v>
      </c>
    </row>
    <row r="3" spans="3:10" ht="18">
      <c r="C3" s="79" t="s">
        <v>0</v>
      </c>
      <c r="D3" s="6"/>
      <c r="E3" s="6"/>
      <c r="F3" s="6"/>
      <c r="G3" s="6"/>
      <c r="H3" s="6"/>
      <c r="J3" s="10"/>
    </row>
    <row r="4" ht="15.75">
      <c r="C4" s="74" t="s">
        <v>50</v>
      </c>
    </row>
    <row r="5" ht="15.75">
      <c r="J5" s="1"/>
    </row>
    <row r="6" spans="9:11" ht="12.75">
      <c r="I6" s="58" t="s">
        <v>211</v>
      </c>
      <c r="J6" s="58" t="s">
        <v>213</v>
      </c>
      <c r="K6" s="59"/>
    </row>
    <row r="7" spans="2:11" ht="12.75">
      <c r="B7" s="6" t="s">
        <v>198</v>
      </c>
      <c r="C7" s="6" t="s">
        <v>199</v>
      </c>
      <c r="D7" s="6" t="s">
        <v>200</v>
      </c>
      <c r="E7" s="6" t="s">
        <v>201</v>
      </c>
      <c r="F7" s="6" t="s">
        <v>202</v>
      </c>
      <c r="G7" s="6" t="s">
        <v>203</v>
      </c>
      <c r="H7" s="6" t="s">
        <v>204</v>
      </c>
      <c r="I7" s="58" t="s">
        <v>210</v>
      </c>
      <c r="J7" s="60" t="s">
        <v>63</v>
      </c>
      <c r="K7" s="60" t="s">
        <v>215</v>
      </c>
    </row>
    <row r="8" spans="2:11" ht="12.75">
      <c r="B8" s="75"/>
      <c r="C8" s="76" t="s">
        <v>205</v>
      </c>
      <c r="D8" s="76" t="s">
        <v>206</v>
      </c>
      <c r="E8" s="76" t="s">
        <v>207</v>
      </c>
      <c r="F8" s="76" t="s">
        <v>208</v>
      </c>
      <c r="G8" s="75"/>
      <c r="H8" s="75"/>
      <c r="I8" s="60" t="s">
        <v>212</v>
      </c>
      <c r="J8" s="60" t="s">
        <v>214</v>
      </c>
      <c r="K8" s="60" t="s">
        <v>212</v>
      </c>
    </row>
    <row r="9" spans="1:8" ht="14.25">
      <c r="A9" s="77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1">
        <v>0</v>
      </c>
      <c r="E10" s="55"/>
      <c r="F10" s="55"/>
      <c r="G10" s="55"/>
      <c r="H10" s="55"/>
      <c r="I10" s="5">
        <f>SUM(B10:H10)</f>
        <v>0</v>
      </c>
      <c r="J10" s="70"/>
      <c r="K10" s="5">
        <f>+I10+J10</f>
        <v>0</v>
      </c>
    </row>
    <row r="11" spans="1:11" ht="12.75">
      <c r="A11" s="2" t="s">
        <v>25</v>
      </c>
      <c r="B11" s="72">
        <v>834482.41</v>
      </c>
      <c r="C11" s="72">
        <v>290425.34</v>
      </c>
      <c r="D11" s="72">
        <v>335158.72</v>
      </c>
      <c r="E11" s="72">
        <v>7754.91</v>
      </c>
      <c r="F11" s="72">
        <v>0</v>
      </c>
      <c r="G11" s="72">
        <v>0</v>
      </c>
      <c r="H11" s="72">
        <v>5567.37</v>
      </c>
      <c r="I11" s="17">
        <f>SUM(B11:H11)</f>
        <v>1473388.75</v>
      </c>
      <c r="J11" s="70"/>
      <c r="K11" s="17">
        <f>+I11+J11</f>
        <v>1473388.75</v>
      </c>
    </row>
    <row r="12" spans="1:11" ht="12.75">
      <c r="A12" s="4" t="s">
        <v>26</v>
      </c>
      <c r="B12" s="5">
        <f>SUM(B10:B11)</f>
        <v>834482.41</v>
      </c>
      <c r="C12" s="5">
        <f aca="true" t="shared" si="0" ref="C12:H12">SUM(C10:C11)</f>
        <v>290425.34</v>
      </c>
      <c r="D12" s="5">
        <f t="shared" si="0"/>
        <v>335158.72</v>
      </c>
      <c r="E12" s="5">
        <f t="shared" si="0"/>
        <v>7754.91</v>
      </c>
      <c r="F12" s="5">
        <f t="shared" si="0"/>
        <v>0</v>
      </c>
      <c r="G12" s="5">
        <f t="shared" si="0"/>
        <v>0</v>
      </c>
      <c r="H12" s="5">
        <f t="shared" si="0"/>
        <v>5567.37</v>
      </c>
      <c r="I12" s="5">
        <f>SUM(B12:H12)</f>
        <v>1473388.75</v>
      </c>
      <c r="J12" s="70"/>
      <c r="K12" s="5">
        <f>SUM(K10:K11)</f>
        <v>1473388.75</v>
      </c>
    </row>
    <row r="13" spans="1:10" ht="14.25">
      <c r="A13" s="77" t="s">
        <v>15</v>
      </c>
      <c r="J13" s="70"/>
    </row>
    <row r="14" spans="1:11" ht="12.75">
      <c r="A14" s="2" t="s">
        <v>41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5">
        <f aca="true" t="shared" si="1" ref="I14:I20">SUM(B14:H14)</f>
        <v>0</v>
      </c>
      <c r="J14" s="70"/>
      <c r="K14" s="5">
        <f aca="true" t="shared" si="2" ref="K14:K19">+I14+J14</f>
        <v>0</v>
      </c>
    </row>
    <row r="15" spans="1:11" ht="12.75">
      <c r="A15" s="2" t="s">
        <v>42</v>
      </c>
      <c r="B15" s="71">
        <v>729566.22</v>
      </c>
      <c r="C15" s="71">
        <v>312861.52</v>
      </c>
      <c r="D15" s="71">
        <v>865845.71</v>
      </c>
      <c r="E15" s="71">
        <v>93041.4</v>
      </c>
      <c r="F15" s="71">
        <v>12394.8</v>
      </c>
      <c r="G15" s="71">
        <v>0</v>
      </c>
      <c r="H15" s="71">
        <v>22021.35</v>
      </c>
      <c r="I15" s="67">
        <f t="shared" si="1"/>
        <v>2035731</v>
      </c>
      <c r="J15" s="70"/>
      <c r="K15" s="5">
        <f t="shared" si="2"/>
        <v>2035731</v>
      </c>
    </row>
    <row r="16" spans="1:11" ht="12.75">
      <c r="A16" s="2" t="s">
        <v>16</v>
      </c>
      <c r="B16" s="71">
        <v>493031.21</v>
      </c>
      <c r="C16" s="71">
        <v>228550.23</v>
      </c>
      <c r="D16" s="71">
        <v>92756.5</v>
      </c>
      <c r="E16" s="71">
        <v>20485.41</v>
      </c>
      <c r="F16" s="71">
        <v>9839.58</v>
      </c>
      <c r="G16" s="71">
        <v>0</v>
      </c>
      <c r="H16" s="71">
        <v>14095.93</v>
      </c>
      <c r="I16" s="67">
        <f t="shared" si="1"/>
        <v>858758.8600000001</v>
      </c>
      <c r="J16" s="70"/>
      <c r="K16" s="5">
        <f t="shared" si="2"/>
        <v>858758.8600000001</v>
      </c>
    </row>
    <row r="17" spans="1:11" ht="12.75">
      <c r="A17" s="2" t="s">
        <v>52</v>
      </c>
      <c r="B17" s="71">
        <v>10293.43</v>
      </c>
      <c r="C17" s="71">
        <v>1838.21</v>
      </c>
      <c r="D17" s="71">
        <v>52400.27</v>
      </c>
      <c r="E17" s="71">
        <v>10889.8</v>
      </c>
      <c r="F17" s="71">
        <v>0</v>
      </c>
      <c r="G17" s="71">
        <v>0</v>
      </c>
      <c r="H17" s="71">
        <v>23974</v>
      </c>
      <c r="I17" s="67">
        <f t="shared" si="1"/>
        <v>99395.70999999999</v>
      </c>
      <c r="J17" s="70"/>
      <c r="K17" s="5">
        <f t="shared" si="2"/>
        <v>99395.70999999999</v>
      </c>
    </row>
    <row r="18" spans="1:11" ht="12.75">
      <c r="A18" s="2" t="s">
        <v>39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67">
        <f t="shared" si="1"/>
        <v>0</v>
      </c>
      <c r="J18" s="70"/>
      <c r="K18" s="5">
        <f t="shared" si="2"/>
        <v>0</v>
      </c>
    </row>
    <row r="19" spans="1:11" ht="12.75">
      <c r="A19" s="2" t="s">
        <v>40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17">
        <f t="shared" si="1"/>
        <v>0</v>
      </c>
      <c r="J19" s="70"/>
      <c r="K19" s="17">
        <f t="shared" si="2"/>
        <v>0</v>
      </c>
    </row>
    <row r="20" spans="1:11" ht="12.75">
      <c r="A20" s="4" t="s">
        <v>17</v>
      </c>
      <c r="B20" s="5">
        <f aca="true" t="shared" si="3" ref="B20:H20">SUM(B14:B19)</f>
        <v>1232890.8599999999</v>
      </c>
      <c r="C20" s="5">
        <f t="shared" si="3"/>
        <v>543249.96</v>
      </c>
      <c r="D20" s="5">
        <f t="shared" si="3"/>
        <v>1011002.48</v>
      </c>
      <c r="E20" s="5">
        <f t="shared" si="3"/>
        <v>124416.61</v>
      </c>
      <c r="F20" s="5">
        <f t="shared" si="3"/>
        <v>22234.379999999997</v>
      </c>
      <c r="G20" s="5">
        <f t="shared" si="3"/>
        <v>0</v>
      </c>
      <c r="H20" s="5">
        <f t="shared" si="3"/>
        <v>60091.28</v>
      </c>
      <c r="I20" s="5">
        <f t="shared" si="1"/>
        <v>2993885.5699999994</v>
      </c>
      <c r="J20" s="70"/>
      <c r="K20" s="5">
        <f>SUM(K14:K19)</f>
        <v>2993885.5700000003</v>
      </c>
    </row>
    <row r="21" ht="12.75">
      <c r="J21" s="70"/>
    </row>
    <row r="22" spans="1:10" ht="14.25">
      <c r="A22" s="77" t="s">
        <v>18</v>
      </c>
      <c r="J22" s="70"/>
    </row>
    <row r="23" spans="1:11" ht="12.75">
      <c r="A23" s="2" t="s">
        <v>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67">
        <f>SUM(B23:H23)</f>
        <v>0</v>
      </c>
      <c r="J23" s="70"/>
      <c r="K23" s="5">
        <f>+I23+J23</f>
        <v>0</v>
      </c>
    </row>
    <row r="24" spans="1:11" ht="12.75">
      <c r="A24" s="2" t="s">
        <v>209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67">
        <f>SUM(B24:H24)</f>
        <v>0</v>
      </c>
      <c r="J24" s="70"/>
      <c r="K24" s="5">
        <f>+I24+J24</f>
        <v>0</v>
      </c>
    </row>
    <row r="25" spans="1:11" ht="12.75">
      <c r="A25" s="2" t="s">
        <v>19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17">
        <f>SUM(B25:H25)</f>
        <v>0</v>
      </c>
      <c r="J25" s="70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70"/>
      <c r="K26" s="5">
        <f>SUM(K23:K25)</f>
        <v>0</v>
      </c>
    </row>
    <row r="27" spans="3:10" ht="12.75">
      <c r="C27" s="5"/>
      <c r="J27" s="70"/>
    </row>
    <row r="28" spans="1:10" ht="14.25">
      <c r="A28" s="77" t="s">
        <v>21</v>
      </c>
      <c r="B28" s="12"/>
      <c r="C28" s="12"/>
      <c r="D28" s="12"/>
      <c r="E28" s="12"/>
      <c r="F28" s="12"/>
      <c r="G28" s="12"/>
      <c r="H28" s="12"/>
      <c r="J28" s="70"/>
    </row>
    <row r="29" spans="1:11" ht="12.75">
      <c r="A29" s="2" t="s">
        <v>22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5">
        <f>SUM(B29:H29)</f>
        <v>0</v>
      </c>
      <c r="J29" s="70"/>
      <c r="K29" s="5">
        <f>+I29+J29</f>
        <v>0</v>
      </c>
    </row>
    <row r="30" spans="1:11" ht="12.75">
      <c r="A30" s="2" t="s">
        <v>23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5">
        <f>SUM(B30:H30)</f>
        <v>0</v>
      </c>
      <c r="J30" s="70"/>
      <c r="K30" s="5">
        <f>+I30+J30</f>
        <v>0</v>
      </c>
    </row>
    <row r="31" spans="1:11" ht="12.75">
      <c r="A31" s="2" t="s">
        <v>24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/>
      <c r="I31" s="17">
        <f>SUM(B31:H31)</f>
        <v>0</v>
      </c>
      <c r="J31" s="70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0"/>
      <c r="K32" s="5">
        <f>SUM(K29:K31)</f>
        <v>0</v>
      </c>
    </row>
    <row r="33" ht="12.75">
      <c r="J33" s="70"/>
    </row>
    <row r="34" spans="1:10" ht="12.75">
      <c r="A34" s="19" t="s">
        <v>43</v>
      </c>
      <c r="G34" s="12"/>
      <c r="J34" s="70"/>
    </row>
    <row r="35" spans="1:11" ht="12.75">
      <c r="A35" s="2" t="s">
        <v>55</v>
      </c>
      <c r="G35" s="73">
        <v>0</v>
      </c>
      <c r="I35" s="68">
        <f>SUM(G35)</f>
        <v>0</v>
      </c>
      <c r="J35" s="70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72">
        <v>17603.46</v>
      </c>
      <c r="H36" s="3"/>
      <c r="I36" s="69">
        <f>SUM(G36)</f>
        <v>17603.46</v>
      </c>
      <c r="J36" s="70"/>
      <c r="K36" s="17">
        <f>+I36+J36</f>
        <v>17603.46</v>
      </c>
    </row>
    <row r="37" spans="1:11" ht="12.75">
      <c r="A37" s="7" t="s">
        <v>44</v>
      </c>
      <c r="D37" s="8"/>
      <c r="G37" s="56">
        <f>SUM(G35:G36)</f>
        <v>17603.46</v>
      </c>
      <c r="I37" s="57">
        <f>SUM(G37)</f>
        <v>17603.46</v>
      </c>
      <c r="J37" s="70"/>
      <c r="K37" s="5">
        <f>SUM(K35:K36)</f>
        <v>17603.46</v>
      </c>
    </row>
    <row r="38" ht="12.75">
      <c r="J38" s="70"/>
    </row>
    <row r="39" spans="1:11" ht="13.5" thickBot="1">
      <c r="A39" t="s">
        <v>65</v>
      </c>
      <c r="I39" s="18">
        <f>+I12+I20+I26+I32+I37</f>
        <v>4484877.779999999</v>
      </c>
      <c r="J39" s="70"/>
      <c r="K39" s="18">
        <f>+K12+K20+K26+K32+K37</f>
        <v>4484877.78</v>
      </c>
    </row>
    <row r="40" ht="13.5" thickTop="1"/>
    <row r="41" spans="1:11" ht="12.75">
      <c r="A41" t="s">
        <v>252</v>
      </c>
      <c r="I41" s="65">
        <v>572783.82</v>
      </c>
      <c r="J41" s="66"/>
      <c r="K41" s="66">
        <f>+I41+J41</f>
        <v>572783.82</v>
      </c>
    </row>
    <row r="42" ht="12.75">
      <c r="I42" s="5"/>
    </row>
    <row r="43" spans="1:11" ht="12.75">
      <c r="A43" t="s">
        <v>253</v>
      </c>
      <c r="I43" s="5">
        <f>+I39+I41</f>
        <v>5057661.6</v>
      </c>
      <c r="K43" s="5">
        <f>+K39+K41</f>
        <v>5057661.600000001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61" t="s">
        <v>53</v>
      </c>
      <c r="B1" s="128" t="str">
        <f>'Signature Page'!$B$10</f>
        <v>COOPERATIVE EDUCATIONAL SERVICE AGENCY #4</v>
      </c>
    </row>
    <row r="2" spans="1:2" ht="18">
      <c r="A2" s="9" t="s">
        <v>54</v>
      </c>
      <c r="B2" s="41" t="str">
        <f>Revenues!B2</f>
        <v>2010-11</v>
      </c>
    </row>
    <row r="4" ht="18">
      <c r="B4" s="79" t="s">
        <v>0</v>
      </c>
    </row>
    <row r="5" ht="15.75">
      <c r="B5" s="74" t="s">
        <v>254</v>
      </c>
    </row>
    <row r="6" ht="12.75">
      <c r="C6" s="80"/>
    </row>
    <row r="7" spans="1:3" ht="12.75">
      <c r="A7" t="s">
        <v>255</v>
      </c>
      <c r="C7" s="80"/>
    </row>
    <row r="8" spans="1:3" ht="12.75">
      <c r="A8" t="s">
        <v>261</v>
      </c>
      <c r="C8" s="84">
        <v>0</v>
      </c>
    </row>
    <row r="9" spans="1:3" ht="12.75">
      <c r="A9" t="s">
        <v>262</v>
      </c>
      <c r="C9" s="84">
        <v>0</v>
      </c>
    </row>
    <row r="10" spans="1:3" ht="12.75">
      <c r="A10" t="s">
        <v>260</v>
      </c>
      <c r="C10" s="85">
        <v>0</v>
      </c>
    </row>
    <row r="11" ht="12.75">
      <c r="C11" s="82"/>
    </row>
    <row r="12" ht="12.75">
      <c r="C12" s="81">
        <f>SUM(C8:C10)</f>
        <v>0</v>
      </c>
    </row>
    <row r="13" ht="12.75">
      <c r="C13" s="80"/>
    </row>
    <row r="14" spans="1:3" ht="12.75">
      <c r="A14" t="s">
        <v>256</v>
      </c>
      <c r="C14" s="80"/>
    </row>
    <row r="15" spans="1:3" ht="12.75">
      <c r="A15" t="s">
        <v>263</v>
      </c>
      <c r="C15" s="85">
        <v>0</v>
      </c>
    </row>
    <row r="16" ht="12.75">
      <c r="C16" s="80"/>
    </row>
    <row r="17" spans="1:3" ht="12.75">
      <c r="A17" t="s">
        <v>257</v>
      </c>
      <c r="C17" s="80">
        <f>+C12-C15</f>
        <v>0</v>
      </c>
    </row>
    <row r="18" ht="12.75">
      <c r="C18" s="80"/>
    </row>
    <row r="19" spans="1:3" ht="12.75">
      <c r="A19" t="s">
        <v>258</v>
      </c>
      <c r="C19" s="85">
        <v>0</v>
      </c>
    </row>
    <row r="20" ht="12.75">
      <c r="C20" s="80"/>
    </row>
    <row r="21" spans="1:3" ht="13.5" thickBot="1">
      <c r="A21" t="s">
        <v>259</v>
      </c>
      <c r="C21" s="83">
        <f>+C17+C19</f>
        <v>0</v>
      </c>
    </row>
    <row r="22" ht="13.5" thickTop="1">
      <c r="C22" s="80"/>
    </row>
    <row r="23" ht="12.75">
      <c r="C23" s="80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53</v>
      </c>
      <c r="B1" s="129" t="str">
        <f>'Signature Page'!$B$10</f>
        <v>COOPERATIVE EDUCATIONAL SERVICE AGENCY #4</v>
      </c>
    </row>
    <row r="2" spans="1:2" ht="18">
      <c r="A2" s="62" t="s">
        <v>54</v>
      </c>
      <c r="B2" s="64" t="str">
        <f>Revenues!B2</f>
        <v>2010-11</v>
      </c>
    </row>
    <row r="3" ht="18">
      <c r="A3" s="15" t="s">
        <v>57</v>
      </c>
    </row>
    <row r="5" ht="15">
      <c r="A5" s="42" t="s">
        <v>60</v>
      </c>
    </row>
    <row r="7" spans="1:3" ht="12.75">
      <c r="A7" s="78" t="s">
        <v>58</v>
      </c>
      <c r="B7" s="78" t="s">
        <v>61</v>
      </c>
      <c r="C7" s="78" t="s">
        <v>59</v>
      </c>
    </row>
    <row r="24" spans="1:2" ht="15">
      <c r="A24" s="42" t="s">
        <v>6</v>
      </c>
      <c r="B24" s="16"/>
    </row>
    <row r="26" spans="1:3" ht="12.75">
      <c r="A26" s="78" t="s">
        <v>53</v>
      </c>
      <c r="B26" s="6" t="s">
        <v>61</v>
      </c>
      <c r="C26" s="78" t="s">
        <v>59</v>
      </c>
    </row>
    <row r="42" ht="15">
      <c r="A42" s="42" t="s">
        <v>62</v>
      </c>
    </row>
    <row r="44" spans="1:3" ht="12.75">
      <c r="A44" s="19" t="s">
        <v>58</v>
      </c>
      <c r="B44" s="58" t="s">
        <v>61</v>
      </c>
      <c r="C44" s="78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7" sqref="B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227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178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188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183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182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221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222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223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185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184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181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179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189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190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191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192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193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180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194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195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196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197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187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186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B1" sqref="B1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61" t="s">
        <v>53</v>
      </c>
      <c r="B1" s="129" t="str">
        <f>'Signature Page'!$B$10</f>
        <v>COOPERATIVE EDUCATIONAL SERVICE AGENCY #4</v>
      </c>
    </row>
    <row r="2" spans="1:2" ht="18">
      <c r="A2" s="62" t="s">
        <v>54</v>
      </c>
      <c r="B2" s="64" t="str">
        <f>Revenues!B2</f>
        <v>2010-11</v>
      </c>
    </row>
    <row r="3" spans="1:2" ht="18">
      <c r="A3" s="62"/>
      <c r="B3" s="63"/>
    </row>
    <row r="4" spans="1:5" ht="12.75">
      <c r="A4" s="21" t="s">
        <v>74</v>
      </c>
      <c r="E4" s="19" t="s">
        <v>278</v>
      </c>
    </row>
    <row r="5" spans="1:3" ht="12.75">
      <c r="A5" s="21" t="s">
        <v>229</v>
      </c>
      <c r="C5" s="19" t="s">
        <v>269</v>
      </c>
    </row>
    <row r="6" spans="1:5" ht="12.75">
      <c r="A6" s="21" t="s">
        <v>228</v>
      </c>
      <c r="E6" s="19" t="s">
        <v>279</v>
      </c>
    </row>
    <row r="8" spans="1:9" ht="12.75">
      <c r="A8" s="21" t="s">
        <v>84</v>
      </c>
      <c r="E8" s="22" t="s">
        <v>75</v>
      </c>
      <c r="F8" s="22" t="s">
        <v>75</v>
      </c>
      <c r="G8" s="22" t="s">
        <v>76</v>
      </c>
      <c r="H8" s="22" t="s">
        <v>77</v>
      </c>
      <c r="I8" s="22" t="s">
        <v>78</v>
      </c>
    </row>
    <row r="9" spans="1:9" ht="12.75">
      <c r="A9" s="21" t="s">
        <v>168</v>
      </c>
      <c r="B9" s="21" t="s">
        <v>79</v>
      </c>
      <c r="C9" s="21" t="s">
        <v>80</v>
      </c>
      <c r="D9" s="21" t="s">
        <v>81</v>
      </c>
      <c r="E9" s="22" t="s">
        <v>82</v>
      </c>
      <c r="F9" s="22" t="s">
        <v>83</v>
      </c>
      <c r="G9" s="22" t="s">
        <v>84</v>
      </c>
      <c r="H9" s="22" t="s">
        <v>84</v>
      </c>
      <c r="I9" s="22" t="s">
        <v>84</v>
      </c>
    </row>
    <row r="11" spans="1:9" ht="12.75">
      <c r="A11" s="23">
        <v>80</v>
      </c>
      <c r="B11" s="23" t="s">
        <v>85</v>
      </c>
      <c r="C11" s="23" t="s">
        <v>86</v>
      </c>
      <c r="D11" s="21" t="s">
        <v>87</v>
      </c>
      <c r="E11" s="24"/>
      <c r="F11" s="24"/>
      <c r="G11" s="25">
        <f>+I11</f>
        <v>333584.7</v>
      </c>
      <c r="H11" s="26"/>
      <c r="I11" s="25">
        <v>333584.7</v>
      </c>
    </row>
    <row r="12" spans="1:9" ht="12.75">
      <c r="A12" s="23">
        <v>80</v>
      </c>
      <c r="B12" s="23" t="s">
        <v>85</v>
      </c>
      <c r="C12" s="23" t="s">
        <v>88</v>
      </c>
      <c r="D12" s="21" t="s">
        <v>171</v>
      </c>
      <c r="E12" s="24"/>
      <c r="F12" s="24"/>
      <c r="G12" s="25">
        <f>+I12</f>
        <v>169885.4</v>
      </c>
      <c r="H12" s="24"/>
      <c r="I12" s="25">
        <v>169885.4</v>
      </c>
    </row>
    <row r="13" spans="1:9" ht="12.75">
      <c r="A13" s="23">
        <v>80</v>
      </c>
      <c r="B13" s="23" t="s">
        <v>85</v>
      </c>
      <c r="C13" s="23" t="s">
        <v>89</v>
      </c>
      <c r="D13" s="21" t="s">
        <v>90</v>
      </c>
      <c r="E13" s="25">
        <f>+I13</f>
        <v>77596.7</v>
      </c>
      <c r="F13" s="25">
        <f>+I13</f>
        <v>77596.7</v>
      </c>
      <c r="G13" s="24"/>
      <c r="H13" s="24"/>
      <c r="I13" s="25">
        <v>77596.7</v>
      </c>
    </row>
    <row r="14" spans="1:9" ht="12.75">
      <c r="A14" s="23">
        <v>80</v>
      </c>
      <c r="B14" s="23" t="s">
        <v>85</v>
      </c>
      <c r="C14" s="23" t="s">
        <v>91</v>
      </c>
      <c r="D14" s="21" t="s">
        <v>92</v>
      </c>
      <c r="E14" s="24"/>
      <c r="F14" s="25">
        <f>+I14</f>
        <v>23776.53</v>
      </c>
      <c r="G14" s="24"/>
      <c r="H14" s="26"/>
      <c r="I14" s="25">
        <v>23776.53</v>
      </c>
    </row>
    <row r="15" spans="1:9" ht="12.75">
      <c r="A15" s="23">
        <v>80</v>
      </c>
      <c r="B15" s="23" t="s">
        <v>85</v>
      </c>
      <c r="C15" s="23" t="s">
        <v>93</v>
      </c>
      <c r="D15" s="21" t="s">
        <v>94</v>
      </c>
      <c r="E15" s="24"/>
      <c r="F15" s="25">
        <f>+I15</f>
        <v>26660.69</v>
      </c>
      <c r="G15" s="24"/>
      <c r="H15" s="24"/>
      <c r="I15" s="25">
        <v>26660.69</v>
      </c>
    </row>
    <row r="16" spans="1:9" ht="12.75">
      <c r="A16" s="23">
        <v>80</v>
      </c>
      <c r="B16" s="23" t="s">
        <v>85</v>
      </c>
      <c r="C16" s="23" t="s">
        <v>95</v>
      </c>
      <c r="D16" s="21" t="s">
        <v>170</v>
      </c>
      <c r="E16" s="24"/>
      <c r="F16" s="24"/>
      <c r="G16" s="25">
        <f>+I16</f>
        <v>2004.77</v>
      </c>
      <c r="H16" s="26"/>
      <c r="I16" s="25">
        <v>2004.77</v>
      </c>
    </row>
    <row r="17" spans="1:9" ht="12.75">
      <c r="A17" s="23">
        <v>80</v>
      </c>
      <c r="B17" s="23" t="s">
        <v>85</v>
      </c>
      <c r="C17" s="23" t="s">
        <v>96</v>
      </c>
      <c r="D17" s="21" t="s">
        <v>97</v>
      </c>
      <c r="E17" s="25">
        <f>+I17</f>
        <v>9501.95</v>
      </c>
      <c r="F17" s="25">
        <f>+I17</f>
        <v>9501.95</v>
      </c>
      <c r="G17" s="24"/>
      <c r="H17" s="24"/>
      <c r="I17" s="25">
        <v>9501.95</v>
      </c>
    </row>
    <row r="18" spans="1:9" ht="12.75">
      <c r="A18" s="23">
        <v>80</v>
      </c>
      <c r="B18" s="23" t="s">
        <v>85</v>
      </c>
      <c r="C18" s="23" t="s">
        <v>98</v>
      </c>
      <c r="D18" s="21" t="s">
        <v>169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>
        <v>80</v>
      </c>
      <c r="B19" s="23" t="s">
        <v>85</v>
      </c>
      <c r="C19" s="23" t="s">
        <v>99</v>
      </c>
      <c r="D19" s="21" t="s">
        <v>172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>
        <v>80</v>
      </c>
      <c r="B20" s="23" t="s">
        <v>85</v>
      </c>
      <c r="C20" s="23" t="s">
        <v>100</v>
      </c>
      <c r="D20" s="21" t="s">
        <v>173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.75">
      <c r="A21" s="23">
        <v>80</v>
      </c>
      <c r="B21" s="46" t="s">
        <v>85</v>
      </c>
      <c r="C21" s="46" t="s">
        <v>101</v>
      </c>
      <c r="D21" s="47" t="s">
        <v>102</v>
      </c>
      <c r="E21" s="44">
        <f>+I21</f>
        <v>16500</v>
      </c>
      <c r="F21" s="44">
        <f>+I21</f>
        <v>16500</v>
      </c>
      <c r="G21" s="44"/>
      <c r="H21" s="44"/>
      <c r="I21" s="44">
        <v>16500</v>
      </c>
    </row>
    <row r="22" spans="1:9" ht="12.75">
      <c r="A22" s="23">
        <v>80</v>
      </c>
      <c r="B22" s="23" t="s">
        <v>85</v>
      </c>
      <c r="C22" s="23" t="s">
        <v>103</v>
      </c>
      <c r="D22" s="21" t="s">
        <v>174</v>
      </c>
      <c r="E22" s="25">
        <f>+I22</f>
        <v>22602.27</v>
      </c>
      <c r="F22" s="25">
        <f>+I22</f>
        <v>22602.27</v>
      </c>
      <c r="G22" s="24"/>
      <c r="H22" s="24"/>
      <c r="I22" s="25">
        <v>22602.27</v>
      </c>
    </row>
    <row r="23" spans="1:9" ht="12.75">
      <c r="A23" s="23">
        <v>80</v>
      </c>
      <c r="B23" s="23" t="s">
        <v>85</v>
      </c>
      <c r="C23" s="23" t="s">
        <v>104</v>
      </c>
      <c r="D23" s="21" t="s">
        <v>145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23">
        <v>80</v>
      </c>
      <c r="B24" s="48" t="s">
        <v>85</v>
      </c>
      <c r="C24" s="48" t="s">
        <v>105</v>
      </c>
      <c r="D24" s="49" t="s">
        <v>175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23">
        <v>80</v>
      </c>
      <c r="B25" s="50" t="s">
        <v>85</v>
      </c>
      <c r="C25" s="50" t="s">
        <v>106</v>
      </c>
      <c r="D25" s="51" t="s">
        <v>107</v>
      </c>
      <c r="E25" s="25">
        <f>+I25</f>
        <v>23974</v>
      </c>
      <c r="F25" s="25">
        <f>+I25</f>
        <v>23974</v>
      </c>
      <c r="G25" s="24"/>
      <c r="H25" s="24"/>
      <c r="I25" s="25">
        <v>23974</v>
      </c>
    </row>
    <row r="26" spans="1:9" ht="12.75">
      <c r="A26" s="23">
        <v>80</v>
      </c>
      <c r="B26" s="48" t="s">
        <v>85</v>
      </c>
      <c r="C26" s="48" t="s">
        <v>108</v>
      </c>
      <c r="D26" s="49" t="s">
        <v>109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>
        <v>80</v>
      </c>
      <c r="B27" s="23" t="s">
        <v>85</v>
      </c>
      <c r="C27" s="23" t="s">
        <v>110</v>
      </c>
      <c r="D27" s="21" t="s">
        <v>111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>
        <v>80</v>
      </c>
      <c r="B28" s="23" t="s">
        <v>85</v>
      </c>
      <c r="C28" s="23" t="s">
        <v>112</v>
      </c>
      <c r="D28" s="21" t="s">
        <v>113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>
        <v>80</v>
      </c>
      <c r="B29" s="23" t="s">
        <v>85</v>
      </c>
      <c r="C29" s="23" t="s">
        <v>114</v>
      </c>
      <c r="D29" s="21" t="s">
        <v>115</v>
      </c>
      <c r="E29" s="24"/>
      <c r="F29" s="24"/>
      <c r="G29" s="25">
        <f>+I29</f>
        <v>4863.82</v>
      </c>
      <c r="H29" s="24"/>
      <c r="I29" s="25">
        <v>4863.82</v>
      </c>
    </row>
    <row r="30" spans="1:9" ht="12.75">
      <c r="A30" s="23">
        <v>80</v>
      </c>
      <c r="B30" s="46" t="s">
        <v>116</v>
      </c>
      <c r="C30" s="46" t="s">
        <v>117</v>
      </c>
      <c r="D30" s="47" t="s">
        <v>176</v>
      </c>
      <c r="E30" s="44"/>
      <c r="F30" s="44"/>
      <c r="G30" s="44"/>
      <c r="H30" s="44">
        <f>+I30</f>
        <v>0</v>
      </c>
      <c r="I30" s="25">
        <v>0</v>
      </c>
    </row>
    <row r="31" spans="5:9" ht="12.75">
      <c r="E31" s="25"/>
      <c r="F31" s="25"/>
      <c r="G31" s="25"/>
      <c r="H31" s="25"/>
      <c r="I31" s="25"/>
    </row>
    <row r="32" spans="1:9" ht="12.75">
      <c r="A32" s="23">
        <v>80</v>
      </c>
      <c r="B32" s="23" t="s">
        <v>118</v>
      </c>
      <c r="C32" s="23" t="s">
        <v>117</v>
      </c>
      <c r="D32" s="21" t="s">
        <v>274</v>
      </c>
      <c r="E32" s="25">
        <f>SUM(E11:E31)</f>
        <v>150174.91999999998</v>
      </c>
      <c r="F32" s="25">
        <f>SUM(F11:F31)</f>
        <v>200612.13999999998</v>
      </c>
      <c r="G32" s="25">
        <f>SUM(G11:G31)</f>
        <v>510338.69</v>
      </c>
      <c r="H32" s="25">
        <f>SUM(H11:H31)</f>
        <v>0</v>
      </c>
      <c r="I32" s="25">
        <f>SUM(I11:I31)</f>
        <v>710950.8299999998</v>
      </c>
    </row>
    <row r="33" spans="1:9" ht="12.75">
      <c r="A33" s="23" t="s">
        <v>119</v>
      </c>
      <c r="B33" s="23" t="s">
        <v>118</v>
      </c>
      <c r="C33" s="23" t="s">
        <v>117</v>
      </c>
      <c r="D33" s="21" t="s">
        <v>120</v>
      </c>
      <c r="E33" s="24"/>
      <c r="F33" s="24"/>
      <c r="G33" s="25">
        <f>+I33</f>
        <v>240463.25</v>
      </c>
      <c r="H33" s="24"/>
      <c r="I33" s="25">
        <v>240463.25</v>
      </c>
    </row>
    <row r="34" spans="1:9" ht="12.75">
      <c r="A34" s="23" t="s">
        <v>121</v>
      </c>
      <c r="B34" s="23" t="s">
        <v>118</v>
      </c>
      <c r="C34" s="23" t="s">
        <v>117</v>
      </c>
      <c r="D34" s="21" t="s">
        <v>122</v>
      </c>
      <c r="E34" s="24"/>
      <c r="F34" s="24"/>
      <c r="G34" s="25">
        <f>+I34</f>
        <v>41663.83</v>
      </c>
      <c r="H34" s="24"/>
      <c r="I34" s="25">
        <v>41663.83</v>
      </c>
    </row>
    <row r="35" spans="1:9" ht="12.75">
      <c r="A35" s="23">
        <v>27</v>
      </c>
      <c r="B35" s="23" t="s">
        <v>118</v>
      </c>
      <c r="C35" s="23" t="s">
        <v>117</v>
      </c>
      <c r="D35" s="21" t="s">
        <v>275</v>
      </c>
      <c r="E35" s="24"/>
      <c r="F35" s="24"/>
      <c r="G35" s="25">
        <f>+I35</f>
        <v>1469205.51</v>
      </c>
      <c r="H35" s="24"/>
      <c r="I35" s="25">
        <v>1469205.51</v>
      </c>
    </row>
    <row r="36" spans="1:9" ht="12.75">
      <c r="A36" s="23" t="s">
        <v>123</v>
      </c>
      <c r="B36" s="23" t="s">
        <v>118</v>
      </c>
      <c r="C36" s="23" t="s">
        <v>117</v>
      </c>
      <c r="D36" s="21" t="s">
        <v>124</v>
      </c>
      <c r="E36" s="24"/>
      <c r="F36" s="24"/>
      <c r="G36" s="25">
        <f>+I36</f>
        <v>1020703.6</v>
      </c>
      <c r="H36" s="24"/>
      <c r="I36" s="25">
        <v>1020703.6</v>
      </c>
    </row>
    <row r="37" spans="1:9" ht="12.75">
      <c r="A37" s="23" t="s">
        <v>125</v>
      </c>
      <c r="B37" s="23" t="s">
        <v>118</v>
      </c>
      <c r="C37" s="23" t="s">
        <v>117</v>
      </c>
      <c r="D37" s="21" t="s">
        <v>151</v>
      </c>
      <c r="E37" s="24"/>
      <c r="F37" s="24"/>
      <c r="G37" s="24"/>
      <c r="H37" s="25">
        <f>+I37</f>
        <v>17603.46</v>
      </c>
      <c r="I37" s="25">
        <v>17603.46</v>
      </c>
    </row>
    <row r="38" spans="1:9" ht="12.75">
      <c r="A38" s="23">
        <v>7</v>
      </c>
      <c r="B38" s="23" t="s">
        <v>118</v>
      </c>
      <c r="C38" s="23" t="s">
        <v>117</v>
      </c>
      <c r="D38" s="21" t="s">
        <v>276</v>
      </c>
      <c r="E38" s="24"/>
      <c r="F38" s="24"/>
      <c r="G38" s="24"/>
      <c r="H38" s="27">
        <f>+I38</f>
        <v>56468.2</v>
      </c>
      <c r="I38" s="25">
        <v>56468.2</v>
      </c>
    </row>
    <row r="39" spans="1:9" ht="12.75">
      <c r="A39" s="23" t="s">
        <v>126</v>
      </c>
      <c r="B39" s="23" t="s">
        <v>118</v>
      </c>
      <c r="C39" s="23" t="s">
        <v>117</v>
      </c>
      <c r="D39" s="21" t="s">
        <v>152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127</v>
      </c>
      <c r="B40" s="23" t="s">
        <v>118</v>
      </c>
      <c r="C40" s="23" t="s">
        <v>117</v>
      </c>
      <c r="D40" s="21" t="s">
        <v>153</v>
      </c>
      <c r="E40" s="24"/>
      <c r="F40" s="24"/>
      <c r="G40" s="25">
        <f>+I40</f>
        <v>37601.83</v>
      </c>
      <c r="H40" s="24"/>
      <c r="I40" s="25">
        <v>37601.83</v>
      </c>
    </row>
    <row r="41" spans="1:9" ht="12.75">
      <c r="A41" s="23" t="s">
        <v>128</v>
      </c>
      <c r="B41" s="23" t="s">
        <v>118</v>
      </c>
      <c r="C41" s="23" t="s">
        <v>117</v>
      </c>
      <c r="D41" s="21" t="s">
        <v>154</v>
      </c>
      <c r="E41" s="24"/>
      <c r="F41" s="24"/>
      <c r="G41" s="32" t="s">
        <v>129</v>
      </c>
      <c r="H41" s="25">
        <f>+I41</f>
        <v>0</v>
      </c>
      <c r="I41" s="25">
        <v>0</v>
      </c>
    </row>
    <row r="42" spans="1:9" ht="12.75">
      <c r="A42" s="23">
        <v>25</v>
      </c>
      <c r="B42" s="23" t="s">
        <v>118</v>
      </c>
      <c r="C42" s="23" t="s">
        <v>117</v>
      </c>
      <c r="D42" s="21" t="s">
        <v>277</v>
      </c>
      <c r="E42" s="24"/>
      <c r="F42" s="24"/>
      <c r="G42" s="24"/>
      <c r="H42" s="25">
        <f>+I42</f>
        <v>258495.07</v>
      </c>
      <c r="I42" s="25">
        <v>258495.07</v>
      </c>
    </row>
    <row r="43" spans="1:9" ht="12.75">
      <c r="A43" s="23">
        <v>94</v>
      </c>
      <c r="B43" s="23" t="s">
        <v>118</v>
      </c>
      <c r="C43" s="23" t="s">
        <v>117</v>
      </c>
      <c r="D43" s="21" t="s">
        <v>155</v>
      </c>
      <c r="E43" s="24"/>
      <c r="F43" s="24"/>
      <c r="G43" s="24"/>
      <c r="H43" s="25">
        <f>+I43</f>
        <v>0</v>
      </c>
      <c r="I43" s="25">
        <v>0</v>
      </c>
    </row>
    <row r="44" spans="1:9" ht="12.75">
      <c r="A44" s="48" t="s">
        <v>130</v>
      </c>
      <c r="B44" s="48" t="s">
        <v>118</v>
      </c>
      <c r="C44" s="48" t="s">
        <v>117</v>
      </c>
      <c r="D44" s="49" t="s">
        <v>156</v>
      </c>
      <c r="E44" s="26"/>
      <c r="F44" s="26"/>
      <c r="G44" s="30">
        <f>+I44</f>
        <v>1030160.05</v>
      </c>
      <c r="H44" s="26"/>
      <c r="I44" s="25">
        <v>1030160.05</v>
      </c>
    </row>
    <row r="45" spans="1:9" ht="12.75">
      <c r="A45" s="23" t="s">
        <v>131</v>
      </c>
      <c r="B45" s="23" t="s">
        <v>118</v>
      </c>
      <c r="C45" s="23" t="s">
        <v>117</v>
      </c>
      <c r="D45" s="21" t="s">
        <v>157</v>
      </c>
      <c r="E45" s="24"/>
      <c r="F45" s="24"/>
      <c r="G45" s="25">
        <f>+I45</f>
        <v>75521.29</v>
      </c>
      <c r="H45" s="24"/>
      <c r="I45" s="25">
        <v>75521.29</v>
      </c>
    </row>
    <row r="46" spans="1:9" ht="12.75">
      <c r="A46" s="23" t="s">
        <v>132</v>
      </c>
      <c r="B46" s="23" t="s">
        <v>118</v>
      </c>
      <c r="C46" s="23" t="s">
        <v>117</v>
      </c>
      <c r="D46" s="21" t="s">
        <v>158</v>
      </c>
      <c r="E46" s="24"/>
      <c r="F46" s="24"/>
      <c r="G46" s="25">
        <f>+I46</f>
        <v>98824.68</v>
      </c>
      <c r="H46" s="24"/>
      <c r="I46" s="25">
        <v>98824.68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78</v>
      </c>
      <c r="E48" s="25">
        <f>SUM(E32:E47)</f>
        <v>150174.91999999998</v>
      </c>
      <c r="F48" s="25">
        <f>SUM(F32:F47)</f>
        <v>200612.13999999998</v>
      </c>
      <c r="G48" s="25">
        <f>SUM(G32:G47)</f>
        <v>4524482.7299999995</v>
      </c>
      <c r="H48" s="25">
        <f>SUM(H32:H47)</f>
        <v>332566.73</v>
      </c>
      <c r="I48" s="25">
        <f>SUM(I32:I47)</f>
        <v>5057661.6</v>
      </c>
    </row>
    <row r="51" ht="12.75">
      <c r="D51" s="21" t="s">
        <v>133</v>
      </c>
    </row>
    <row r="52" ht="12.75">
      <c r="I52" s="29" t="s">
        <v>129</v>
      </c>
    </row>
    <row r="53" spans="4:5" ht="12.75">
      <c r="D53" s="21" t="s">
        <v>83</v>
      </c>
      <c r="E53" s="33">
        <f>F48/G48</f>
        <v>0.044339243173550584</v>
      </c>
    </row>
    <row r="55" spans="4:5" ht="12.75">
      <c r="D55" s="21" t="s">
        <v>82</v>
      </c>
      <c r="E55" s="33">
        <f>E48/(+G48+F48-E48)</f>
        <v>0.03282569348563137</v>
      </c>
    </row>
    <row r="56" ht="9" customHeight="1"/>
    <row r="57" spans="4:5" ht="12.75">
      <c r="D57" s="20"/>
      <c r="E57" s="21"/>
    </row>
    <row r="58" ht="12.75">
      <c r="D58" s="21" t="s">
        <v>134</v>
      </c>
    </row>
    <row r="59" spans="4:7" ht="12.75">
      <c r="D59" s="39" t="s">
        <v>167</v>
      </c>
      <c r="E59">
        <v>0</v>
      </c>
      <c r="F59">
        <v>0</v>
      </c>
      <c r="G59">
        <v>0</v>
      </c>
    </row>
    <row r="60" spans="4:7" ht="12.75">
      <c r="D60" s="39" t="s">
        <v>135</v>
      </c>
      <c r="E60">
        <v>0</v>
      </c>
      <c r="F60">
        <v>0</v>
      </c>
      <c r="G60">
        <v>0</v>
      </c>
    </row>
    <row r="61" spans="4:7" ht="12.75">
      <c r="D61" s="39" t="s">
        <v>136</v>
      </c>
      <c r="E61">
        <v>0</v>
      </c>
      <c r="F61">
        <v>0</v>
      </c>
      <c r="G61">
        <v>0</v>
      </c>
    </row>
    <row r="62" spans="4:9" ht="12.75">
      <c r="D62" s="39" t="s">
        <v>137</v>
      </c>
      <c r="E62" s="22">
        <v>0</v>
      </c>
      <c r="F62" s="22">
        <v>10000</v>
      </c>
      <c r="G62" s="22">
        <v>0</v>
      </c>
      <c r="H62" s="22"/>
      <c r="I62" s="22"/>
    </row>
    <row r="63" spans="1:9" ht="12.75">
      <c r="A63" s="21"/>
      <c r="B63" s="21"/>
      <c r="C63" s="21"/>
      <c r="D63" s="39" t="s">
        <v>138</v>
      </c>
      <c r="E63" s="22">
        <v>0</v>
      </c>
      <c r="F63" s="22">
        <v>0</v>
      </c>
      <c r="G63" s="22">
        <v>0</v>
      </c>
      <c r="H63" s="22"/>
      <c r="I63" s="22"/>
    </row>
    <row r="64" ht="12.75">
      <c r="D64" s="39" t="s">
        <v>139</v>
      </c>
    </row>
    <row r="65" spans="1:9" ht="12.75">
      <c r="A65" s="23"/>
      <c r="B65" s="23"/>
      <c r="C65" s="23"/>
      <c r="D65" s="40" t="s">
        <v>140</v>
      </c>
      <c r="E65" s="22">
        <v>0</v>
      </c>
      <c r="F65" s="22">
        <v>23974</v>
      </c>
      <c r="G65" s="22">
        <v>0</v>
      </c>
      <c r="H65" s="25"/>
      <c r="I65" s="25"/>
    </row>
    <row r="66" spans="1:9" ht="12.75">
      <c r="A66" s="23"/>
      <c r="B66" s="23"/>
      <c r="C66" s="23"/>
      <c r="D66" s="39" t="s">
        <v>177</v>
      </c>
      <c r="E66" s="22">
        <v>0</v>
      </c>
      <c r="F66" s="22">
        <v>0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141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142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143</v>
      </c>
      <c r="E70" s="25">
        <v>0</v>
      </c>
      <c r="F70" s="25">
        <v>0</v>
      </c>
      <c r="G70" s="25">
        <v>-141764</v>
      </c>
      <c r="H70" s="25">
        <v>141764.02</v>
      </c>
      <c r="I70" s="25"/>
    </row>
    <row r="71" spans="1:9" ht="12.75">
      <c r="A71" s="23"/>
      <c r="B71" s="23"/>
      <c r="C71" s="23"/>
      <c r="D71" s="39" t="s">
        <v>144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.75">
      <c r="A72" s="23"/>
      <c r="B72" s="23"/>
      <c r="C72" s="23"/>
      <c r="D72" s="39" t="s">
        <v>145</v>
      </c>
      <c r="E72" s="25">
        <v>0</v>
      </c>
      <c r="F72" s="25">
        <v>0</v>
      </c>
      <c r="G72" s="35">
        <v>0</v>
      </c>
      <c r="H72" s="35">
        <v>0</v>
      </c>
      <c r="I72" s="25"/>
    </row>
    <row r="73" spans="1:9" ht="12.75">
      <c r="A73" s="23"/>
      <c r="B73" s="23"/>
      <c r="C73" s="23"/>
      <c r="D73" s="39" t="s">
        <v>146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.75">
      <c r="A74" s="23"/>
      <c r="B74" s="23"/>
      <c r="C74" s="23"/>
      <c r="D74" s="39" t="s">
        <v>177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147</v>
      </c>
      <c r="E76" s="25">
        <f>+E48+SUM(E59:E67)-SUM(E69:E75)</f>
        <v>150174.91999999998</v>
      </c>
      <c r="F76" s="25">
        <f>+F48+SUM(F59:F67)-SUM(F69:F75)</f>
        <v>234586.13999999998</v>
      </c>
      <c r="G76" s="25">
        <f>+G48+SUM(G59:G67)-SUM(G69:G75)</f>
        <v>4666246.7299999995</v>
      </c>
      <c r="H76" s="25">
        <f>+H48+SUM(H59:H67)-SUM(H69:H75)</f>
        <v>190802.71</v>
      </c>
      <c r="I76" s="25">
        <f>+I48+SUM(I59:I65)-SUM(I69:I73)</f>
        <v>5057661.6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148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83</v>
      </c>
      <c r="E80" s="33">
        <f>F76/G76</f>
        <v>0.05027298245757356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82</v>
      </c>
      <c r="E82" s="33">
        <f>E76/(+G76+F76-E76)</f>
        <v>0.03161139395438899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2011-11-14T21:06:42Z</cp:lastPrinted>
  <dcterms:created xsi:type="dcterms:W3CDTF">2001-10-16T14:04:43Z</dcterms:created>
  <dcterms:modified xsi:type="dcterms:W3CDTF">2013-01-04T18:15:54Z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