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9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 iterate="1" iterateCount="10000" iterateDelta="0.00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14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<sst xmlns="http://schemas.openxmlformats.org/spreadsheetml/2006/main" count="424" uniqueCount="304">
  <si>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</si>
  <si>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</si>
  <si>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</si>
  <si>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</si>
  <si>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</si>
  <si>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</si>
  <si>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</si>
  <si>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</si>
  <si>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</si>
  <si>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</si>
  <si>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</si>
  <si>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</si>
  <si>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</si>
  <si>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</si>
  <si>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</si>
  <si>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</si>
  <si>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</si>
  <si>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</si>
  <si>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</si>
  <si>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</si>
  <si>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</si>
  <si>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</si>
  <si>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</si>
  <si>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</si>
  <si>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</si>
  <si>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</si>
  <si>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</si>
  <si>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</si>
  <si>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</si>
  <si>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</si>
  <si>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</si>
  <si>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</si>
  <si>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</si>
  <si>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</si>
  <si>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</si>
  <si>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</si>
  <si>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</si>
  <si>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</si>
  <si>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</si>
  <si>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</si>
  <si>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</si>
  <si>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</si>
  <si>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</si>
  <si>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</si>
  <si>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</si>
  <si>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</si>
  <si>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</si>
  <si>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</si>
  <si>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</si>
  <si>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</si>
  <si>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</si>
  <si>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</si>
  <si>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</si>
  <si>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</si>
  <si>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</si>
  <si>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</si>
  <si>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</si>
  <si>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</si>
  <si>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</si>
  <si>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</si>
  <si>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</si>
  <si>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</si>
  <si>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</si>
  <si>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</si>
  <si>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</si>
  <si>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</si>
  <si>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</si>
  <si>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</si>
  <si>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</si>
  <si>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</si>
  <si>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</si>
  <si>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</si>
  <si>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</si>
  <si>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</si>
  <si>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</si>
  <si>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</si>
  <si>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</si>
  <si>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</si>
  <si>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</si>
  <si>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</si>
  <si>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</si>
  <si>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</si>
  <si>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</si>
  <si>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</si>
  <si>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</si>
  <si>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</si>
  <si>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</si>
  <si>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</si>
  <si>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</si>
  <si>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</si>
  <si>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</si>
  <si>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</si>
  <si>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</si>
  <si>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</si>
  <si>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</si>
  <si>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</si>
  <si>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</si>
  <si>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</si>
  <si>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</si>
  <si>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</si>
  <si>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</si>
  <si>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</si>
  <si>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</si>
  <si>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</si>
  <si>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</si>
  <si>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</si>
  <si>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</si>
  <si>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</si>
  <si>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</si>
  <si>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</si>
  <si>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</si>
  <si>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</si>
  <si>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</si>
  <si>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</si>
  <si>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</si>
  <si>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</si>
  <si>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</si>
  <si>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</si>
  <si>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</si>
  <si>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</si>
  <si>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</si>
  <si>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</si>
  <si>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</si>
  <si>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</si>
  <si>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</si>
  <si>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</si>
  <si>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</si>
  <si>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</si>
  <si>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</si>
  <si>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</si>
  <si>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</si>
  <si>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</si>
  <si>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</si>
  <si>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</si>
  <si>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</si>
  <si>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</si>
  <si>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</si>
  <si>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</si>
  <si>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</si>
  <si>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</si>
  <si>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</si>
  <si>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</si>
  <si>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</si>
  <si>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</si>
  <si>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</si>
  <si>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</si>
  <si>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</si>
  <si>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</si>
  <si>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</si>
  <si>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</si>
  <si>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</si>
  <si>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</si>
  <si>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</si>
  <si>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</si>
  <si>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</si>
  <si>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</si>
  <si>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</si>
  <si>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</si>
  <si>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</si>
  <si>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</si>
  <si>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</si>
  <si>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</si>
  <si>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</si>
  <si>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</si>
  <si>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</si>
  <si>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</si>
  <si>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</si>
  <si>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</si>
  <si>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</si>
  <si>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</si>
  <si>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</si>
  <si>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</si>
  <si>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</si>
  <si>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</si>
  <si>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</si>
  <si>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</si>
  <si>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</si>
  <si>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</si>
  <si>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</si>
  <si>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</si>
  <si>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</si>
  <si>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</si>
  <si>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</si>
  <si>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</si>
  <si>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</si>
  <si>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</si>
  <si>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</si>
  <si>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</si>
  <si>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</si>
  <si>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</si>
  <si>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</si>
  <si>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</si>
  <si>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</si>
  <si>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</si>
  <si>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</si>
  <si>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</si>
  <si>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</si>
  <si>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</si>
  <si>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</si>
  <si>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</si>
  <si>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</si>
  <si>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</si>
  <si>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</si>
  <si>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</si>
  <si>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</si>
  <si>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</si>
  <si>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</si>
  <si>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</si>
  <si>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</si>
  <si>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</si>
  <si>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</si>
  <si>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</si>
  <si>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</si>
  <si>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</si>
  <si>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</si>
  <si>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</si>
  <si>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</si>
  <si>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</si>
  <si>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</si>
  <si>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</si>
  <si>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</si>
  <si>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</si>
  <si>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</si>
  <si>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</si>
  <si>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</si>
  <si>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</si>
  <si>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</si>
  <si>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</si>
  <si>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</si>
  <si>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</si>
  <si>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</si>
  <si>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</si>
  <si>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</si>
  <si>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</si>
  <si>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</si>
  <si>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</si>
  <si>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</si>
  <si>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</si>
  <si>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</si>
  <si>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</si>
  <si>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</si>
  <si>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</si>
  <si>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</si>
  <si>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</si>
  <si>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</si>
  <si>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</si>
  <si>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</si>
  <si>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</si>
  <si>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</si>
  <si>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</si>
  <si>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</si>
  <si>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</si>
  <si>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</si>
  <si>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</si>
  <si>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</si>
  <si>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</si>
  <si>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</si>
  <si>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</si>
  <si>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</si>
  <si>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</si>
  <si>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</si>
  <si>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</si>
  <si>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</si>
  <si>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</si>
  <si>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</si>
  <si>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</si>
  <si>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</si>
  <si>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</si>
  <si>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</si>
  <si>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</si>
  <si>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</si>
  <si>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</si>
  <si>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</si>
  <si>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</si>
  <si>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</si>
  <si>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</si>
  <si>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</si>
  <si>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</si>
  <si>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</si>
  <si>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</si>
  <si>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</si>
  <si>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</si>
  <si>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</si>
  <si>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>304 KAPHAEM ROAD, PO BOX 449</t>
  </si>
  <si>
    <t>TOMAHAWK</t>
  </si>
  <si>
    <t>WI</t>
  </si>
  <si>
    <t>THOMAS RULSEH</t>
  </si>
  <si>
    <t>NONE</t>
  </si>
  <si>
    <t>PAT BEALS</t>
  </si>
  <si>
    <t xml:space="preserve">  SBS TRANSMITTALS</t>
  </si>
  <si>
    <t xml:space="preserve"> ADM SUPPORT TRAVEL</t>
  </si>
  <si>
    <t>CESA 8</t>
  </si>
  <si>
    <t>CESA 5</t>
  </si>
  <si>
    <t>CESA 12</t>
  </si>
  <si>
    <t>S/S</t>
  </si>
  <si>
    <t>SHARED SERVICES</t>
  </si>
  <si>
    <t>BUSINESS OFFICE</t>
  </si>
  <si>
    <t>BUSINESS DEPARTMENT</t>
  </si>
  <si>
    <t>IT SERVICES &amp; NETWORKING COSTS</t>
  </si>
  <si>
    <t>2014-2015</t>
  </si>
  <si>
    <t>TRUST FUND</t>
  </si>
  <si>
    <t>NO. 9</t>
  </si>
  <si>
    <t>PO BOX 625, THREE LAKES, WI  54562</t>
  </si>
  <si>
    <t>EMPLOYERS MUTUAL CASUALTY CO.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</si>
</sst>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_);\(#,##0.0\)"/>
    <numFmt numFmtId="176" formatCode="#,##0.000000000_);\(#,##0.000000000\)"/>
    <numFmt numFmtId="177" formatCode="&quot;$&quot;#,##0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 applyProtection="1" quotePrefix="1">
      <alignment horizontal="center"/>
      <protection/>
    </xf>
    <xf numFmtId="37" fontId="0" fillId="35" borderId="0" xfId="0" applyNumberFormat="1" applyFill="1" applyAlignment="1" applyProtection="1">
      <alignment/>
      <protection/>
    </xf>
    <xf numFmtId="6" fontId="14" fillId="0" borderId="0" xfId="0" applyNumberFormat="1" applyFont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3" fontId="14" fillId="0" borderId="17" xfId="0" applyNumberFormat="1" applyFont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L34" sqref="L34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57421875" style="68" customWidth="1"/>
    <col min="7" max="7" width="2.42187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240</v>
      </c>
      <c r="D1" s="90"/>
      <c r="E1" s="36"/>
      <c r="F1" s="36"/>
      <c r="G1" s="36"/>
      <c r="H1" s="91" t="s">
        <v>276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241</v>
      </c>
      <c r="D2" s="90"/>
      <c r="E2" s="36"/>
      <c r="F2" s="36"/>
      <c r="G2" s="36"/>
      <c r="H2" s="94" t="s">
        <v>260</v>
      </c>
      <c r="I2" s="135" t="s">
        <v>275</v>
      </c>
      <c r="J2" s="136"/>
      <c r="K2" s="136"/>
      <c r="L2" s="136"/>
      <c r="M2" s="136"/>
      <c r="N2" s="111"/>
      <c r="O2" s="111"/>
    </row>
    <row r="3" spans="1:15" ht="12">
      <c r="A3" s="36"/>
      <c r="B3" s="36"/>
      <c r="C3" s="90" t="s">
        <v>279</v>
      </c>
      <c r="D3" s="90"/>
      <c r="E3" s="36"/>
      <c r="F3" s="36"/>
      <c r="G3" s="36"/>
      <c r="H3" s="36"/>
      <c r="I3" s="136"/>
      <c r="J3" s="136"/>
      <c r="K3" s="136"/>
      <c r="L3" s="136"/>
      <c r="M3" s="136"/>
      <c r="N3" s="111"/>
      <c r="O3" s="111"/>
    </row>
    <row r="4" spans="1:15" ht="12">
      <c r="A4" s="36"/>
      <c r="B4" s="36"/>
      <c r="C4" s="36"/>
      <c r="D4" s="36"/>
      <c r="E4" s="36"/>
      <c r="F4" s="36"/>
      <c r="G4" s="36"/>
      <c r="H4" s="94" t="s">
        <v>259</v>
      </c>
      <c r="I4" s="135" t="s">
        <v>274</v>
      </c>
      <c r="J4" s="136"/>
      <c r="K4" s="136"/>
      <c r="L4" s="136"/>
      <c r="M4" s="136"/>
      <c r="N4" s="112"/>
      <c r="O4" s="112"/>
    </row>
    <row r="5" spans="1:15" ht="12">
      <c r="A5" s="36"/>
      <c r="B5" s="36"/>
      <c r="C5" s="36"/>
      <c r="D5" s="36"/>
      <c r="E5" s="36"/>
      <c r="F5" s="36"/>
      <c r="G5" s="36"/>
      <c r="H5" s="94"/>
      <c r="I5" s="136"/>
      <c r="J5" s="136"/>
      <c r="K5" s="136"/>
      <c r="L5" s="136"/>
      <c r="M5" s="136"/>
      <c r="N5" s="112"/>
      <c r="O5" s="112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273</v>
      </c>
      <c r="J6" s="92"/>
      <c r="K6" s="36"/>
      <c r="L6" s="95"/>
      <c r="M6" s="95"/>
      <c r="N6" s="112"/>
      <c r="O6" s="112"/>
    </row>
    <row r="7" spans="1:13" s="111" customFormat="1" ht="10.5">
      <c r="A7" s="96"/>
      <c r="B7" s="97"/>
      <c r="C7" s="97"/>
      <c r="D7" s="97"/>
      <c r="E7" s="97"/>
      <c r="F7" s="97"/>
      <c r="G7" s="97"/>
      <c r="H7" s="92"/>
      <c r="I7" s="98" t="s">
        <v>280</v>
      </c>
      <c r="J7" s="92"/>
      <c r="K7" s="92"/>
      <c r="L7" s="95"/>
      <c r="M7" s="97"/>
    </row>
    <row r="8" spans="1:13" s="111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11" customFormat="1" ht="11.25" customHeight="1" thickTop="1">
      <c r="A9" s="97" t="s">
        <v>53</v>
      </c>
      <c r="B9" s="102"/>
      <c r="C9" s="97"/>
      <c r="D9" s="97"/>
      <c r="E9" s="97"/>
      <c r="F9" s="97"/>
      <c r="G9" s="97"/>
      <c r="H9" s="103"/>
      <c r="I9" s="103"/>
      <c r="J9" s="103"/>
      <c r="K9" s="103"/>
      <c r="L9" s="103"/>
      <c r="M9" s="97"/>
    </row>
    <row r="10" spans="2:3" s="111" customFormat="1" ht="9.75">
      <c r="B10" s="122" t="s">
        <v>301</v>
      </c>
      <c r="C10" s="114"/>
    </row>
    <row r="11" spans="1:13" s="111" customFormat="1" ht="11.2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111" customFormat="1" ht="14.25" customHeight="1" thickTop="1">
      <c r="A12" s="92" t="s">
        <v>242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="111" customFormat="1" ht="9.75">
      <c r="B13" s="122" t="s">
        <v>283</v>
      </c>
    </row>
    <row r="14" spans="1:13" s="111" customFormat="1" ht="9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11" customFormat="1" ht="14.25" customHeight="1">
      <c r="A15" s="92" t="s">
        <v>243</v>
      </c>
      <c r="B15" s="92"/>
      <c r="C15" s="92"/>
      <c r="D15" s="92"/>
      <c r="E15" s="92"/>
      <c r="F15" s="92"/>
      <c r="G15" s="92"/>
      <c r="H15" s="92"/>
      <c r="I15" s="92"/>
      <c r="J15" s="104" t="s">
        <v>245</v>
      </c>
      <c r="K15" s="105"/>
      <c r="L15" s="104" t="s">
        <v>244</v>
      </c>
      <c r="M15" s="92"/>
    </row>
    <row r="16" spans="2:12" s="111" customFormat="1" ht="9.75">
      <c r="B16" s="122" t="s">
        <v>284</v>
      </c>
      <c r="J16" s="123" t="s">
        <v>285</v>
      </c>
      <c r="K16" s="113"/>
      <c r="L16" s="116">
        <v>54487</v>
      </c>
    </row>
    <row r="17" spans="1:13" s="111" customFormat="1" ht="10.5" thickBot="1">
      <c r="A17" s="89"/>
      <c r="B17" s="89"/>
      <c r="C17" s="89"/>
      <c r="D17" s="89"/>
      <c r="E17" s="89"/>
      <c r="F17" s="89"/>
      <c r="G17" s="89"/>
      <c r="H17" s="89"/>
      <c r="I17" s="89"/>
      <c r="J17" s="117"/>
      <c r="K17" s="89"/>
      <c r="L17" s="117"/>
      <c r="M17" s="89"/>
    </row>
    <row r="18" spans="1:13" s="111" customFormat="1" ht="14.25" customHeight="1" thickTop="1">
      <c r="A18" s="90" t="s">
        <v>281</v>
      </c>
      <c r="B18" s="92"/>
      <c r="C18" s="92"/>
      <c r="D18" s="92"/>
      <c r="E18" s="92"/>
      <c r="F18" s="92"/>
      <c r="G18" s="103"/>
      <c r="H18" s="106" t="s">
        <v>246</v>
      </c>
      <c r="I18" s="92"/>
      <c r="J18" s="92"/>
      <c r="K18" s="92"/>
      <c r="L18" s="92"/>
      <c r="M18" s="92"/>
    </row>
    <row r="19" spans="2:9" s="111" customFormat="1" ht="9.75">
      <c r="B19" s="122" t="s">
        <v>286</v>
      </c>
      <c r="G19" s="113"/>
      <c r="H19" s="116"/>
      <c r="I19" s="122" t="s">
        <v>302</v>
      </c>
    </row>
    <row r="20" spans="1:13" s="111" customFormat="1" ht="9.75">
      <c r="A20" s="115"/>
      <c r="B20" s="115"/>
      <c r="C20" s="115"/>
      <c r="D20" s="115"/>
      <c r="E20" s="115"/>
      <c r="F20" s="115"/>
      <c r="G20" s="115"/>
      <c r="H20" s="118"/>
      <c r="I20" s="115"/>
      <c r="J20" s="115"/>
      <c r="K20" s="115"/>
      <c r="L20" s="115"/>
      <c r="M20" s="115"/>
    </row>
    <row r="21" spans="1:13" s="111" customFormat="1" ht="14.25" customHeight="1">
      <c r="A21" s="92"/>
      <c r="B21" s="92"/>
      <c r="C21" s="92"/>
      <c r="D21" s="92"/>
      <c r="E21" s="92"/>
      <c r="F21" s="91" t="s">
        <v>249</v>
      </c>
      <c r="G21" s="92"/>
      <c r="H21" s="92"/>
      <c r="I21" s="92"/>
      <c r="J21" s="92"/>
      <c r="K21" s="92"/>
      <c r="L21" s="92"/>
      <c r="M21" s="92"/>
    </row>
    <row r="22" spans="1:13" s="111" customFormat="1" ht="9.75">
      <c r="A22" s="92" t="s">
        <v>247</v>
      </c>
      <c r="B22" s="107"/>
      <c r="C22" s="92" t="s">
        <v>248</v>
      </c>
      <c r="D22" s="92"/>
      <c r="E22" s="107"/>
      <c r="F22" s="92" t="s">
        <v>250</v>
      </c>
      <c r="G22" s="92"/>
      <c r="H22" s="92"/>
      <c r="I22" s="92"/>
      <c r="J22" s="92"/>
      <c r="K22" s="92"/>
      <c r="L22" s="92"/>
      <c r="M22" s="92"/>
    </row>
    <row r="23" spans="1:7" s="111" customFormat="1" ht="9.75">
      <c r="A23" s="131"/>
      <c r="B23" s="133">
        <v>200000</v>
      </c>
      <c r="D23" s="132">
        <v>41455</v>
      </c>
      <c r="E23" s="119"/>
      <c r="G23" s="122" t="s">
        <v>303</v>
      </c>
    </row>
    <row r="24" spans="1:13" s="111" customFormat="1" ht="10.5" thickBot="1">
      <c r="A24" s="89"/>
      <c r="B24" s="120"/>
      <c r="C24" s="89"/>
      <c r="D24" s="89"/>
      <c r="E24" s="120"/>
      <c r="F24" s="89"/>
      <c r="G24" s="89"/>
      <c r="H24" s="89"/>
      <c r="I24" s="89"/>
      <c r="J24" s="89"/>
      <c r="K24" s="89"/>
      <c r="L24" s="89"/>
      <c r="M24" s="89"/>
    </row>
    <row r="25" spans="1:13" s="111" customFormat="1" ht="13.5" customHeight="1" thickTop="1">
      <c r="A25" s="92"/>
      <c r="B25" s="92"/>
      <c r="C25" s="92"/>
      <c r="D25" s="92"/>
      <c r="E25" s="92"/>
      <c r="F25" s="91" t="s">
        <v>251</v>
      </c>
      <c r="G25" s="92"/>
      <c r="H25" s="92"/>
      <c r="I25" s="92"/>
      <c r="J25" s="92"/>
      <c r="K25" s="92"/>
      <c r="L25" s="92"/>
      <c r="M25" s="92"/>
    </row>
    <row r="26" spans="1:13" s="111" customFormat="1" ht="9.75">
      <c r="A26" s="92" t="s">
        <v>247</v>
      </c>
      <c r="B26" s="107"/>
      <c r="C26" s="92" t="s">
        <v>248</v>
      </c>
      <c r="D26" s="92"/>
      <c r="E26" s="107"/>
      <c r="F26" s="92" t="s">
        <v>250</v>
      </c>
      <c r="G26" s="92"/>
      <c r="H26" s="92"/>
      <c r="I26" s="92"/>
      <c r="J26" s="92"/>
      <c r="K26" s="92"/>
      <c r="L26" s="92"/>
      <c r="M26" s="92"/>
    </row>
    <row r="27" spans="2:7" s="111" customFormat="1" ht="9.75">
      <c r="B27" s="133">
        <v>200000</v>
      </c>
      <c r="D27" s="132">
        <v>41455</v>
      </c>
      <c r="E27" s="119"/>
      <c r="G27" s="122" t="s">
        <v>303</v>
      </c>
    </row>
    <row r="28" spans="1:13" s="111" customFormat="1" ht="10.5" thickBot="1">
      <c r="A28" s="89"/>
      <c r="B28" s="120"/>
      <c r="C28" s="89"/>
      <c r="D28" s="89"/>
      <c r="E28" s="120"/>
      <c r="F28" s="89"/>
      <c r="G28" s="89"/>
      <c r="H28" s="89"/>
      <c r="I28" s="89"/>
      <c r="J28" s="89"/>
      <c r="K28" s="89"/>
      <c r="L28" s="89"/>
      <c r="M28" s="89"/>
    </row>
    <row r="29" spans="1:13" s="111" customFormat="1" ht="14.25" customHeight="1" thickTop="1">
      <c r="A29" s="91" t="s">
        <v>252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s="111" customFormat="1" ht="9.75">
      <c r="A30" s="92" t="s">
        <v>253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s="111" customFormat="1" ht="9.75">
      <c r="A31" s="97" t="s">
        <v>254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111" customFormat="1" ht="9.75">
      <c r="A32" s="108" t="s">
        <v>282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s="111" customFormat="1" ht="14.25" customHeight="1">
      <c r="A33" s="92" t="s">
        <v>255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04" t="s">
        <v>258</v>
      </c>
      <c r="M33" s="92"/>
    </row>
    <row r="34" s="111" customFormat="1" ht="9.75">
      <c r="L34" s="134"/>
    </row>
    <row r="35" spans="1:13" s="111" customFormat="1" ht="9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8"/>
      <c r="M35" s="115"/>
    </row>
    <row r="36" spans="1:13" s="111" customFormat="1" ht="14.25" customHeight="1">
      <c r="A36" s="92" t="s">
        <v>256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10" t="s">
        <v>258</v>
      </c>
      <c r="M36" s="92"/>
    </row>
    <row r="37" s="111" customFormat="1" ht="9.75">
      <c r="L37" s="116"/>
    </row>
    <row r="38" spans="1:13" s="111" customFormat="1" ht="9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8"/>
      <c r="M38" s="115"/>
    </row>
    <row r="39" spans="1:13" s="111" customFormat="1" ht="14.25" customHeight="1">
      <c r="A39" s="92" t="s">
        <v>257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0" t="s">
        <v>258</v>
      </c>
      <c r="M39" s="92"/>
    </row>
    <row r="40" s="111" customFormat="1" ht="9.75">
      <c r="L40" s="116"/>
    </row>
    <row r="41" spans="1:13" s="111" customFormat="1" ht="10.5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117"/>
      <c r="M41" s="89"/>
    </row>
    <row r="42" s="111" customFormat="1" ht="14.25" customHeight="1" thickTop="1"/>
    <row r="43" s="111" customFormat="1" ht="14.25" customHeight="1"/>
    <row r="44" spans="9:10" s="111" customFormat="1" ht="14.25" customHeight="1">
      <c r="I44" s="112"/>
      <c r="J44" s="112"/>
    </row>
    <row r="45" spans="9:10" s="111" customFormat="1" ht="9.75">
      <c r="I45" s="112"/>
      <c r="J45" s="112"/>
    </row>
    <row r="46" spans="4:10" s="111" customFormat="1" ht="9.75">
      <c r="D46" s="121"/>
      <c r="E46" s="112"/>
      <c r="F46" s="112"/>
      <c r="G46" s="112"/>
      <c r="H46" s="112"/>
      <c r="I46" s="112"/>
      <c r="J46" s="112"/>
    </row>
    <row r="47" s="111" customFormat="1" ht="9.75"/>
    <row r="48" s="111" customFormat="1" ht="9.75"/>
    <row r="49" s="111" customFormat="1" ht="9.75"/>
    <row r="50" s="111" customFormat="1" ht="9.75"/>
    <row r="51" s="111" customFormat="1" ht="9.75"/>
    <row r="52" s="111" customFormat="1" ht="9.75"/>
    <row r="53" s="111" customFormat="1" ht="9.75"/>
    <row r="54" s="111" customFormat="1" ht="9.75"/>
    <row r="55" s="111" customFormat="1" ht="9.75"/>
    <row r="56" s="111" customFormat="1" ht="9.75"/>
    <row r="57" s="111" customFormat="1" ht="9.75"/>
    <row r="58" s="111" customFormat="1" ht="9.75"/>
    <row r="59" s="111" customFormat="1" ht="9.75"/>
    <row r="60" s="111" customFormat="1" ht="9.75"/>
    <row r="61" s="111" customFormat="1" ht="9.75"/>
    <row r="62" s="111" customFormat="1" ht="9.75"/>
    <row r="63" s="111" customFormat="1" ht="9.75"/>
    <row r="64" s="111" customFormat="1" ht="9.75"/>
    <row r="65" s="111" customFormat="1" ht="9.75"/>
    <row r="66" s="111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4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43" t="s">
        <v>173</v>
      </c>
    </row>
    <row r="2" ht="15">
      <c r="A2" s="43"/>
    </row>
    <row r="4" spans="1:13" ht="12">
      <c r="A4" s="19" t="s">
        <v>233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174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156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235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234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278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225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172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229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228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227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155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234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171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226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229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227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61" t="s">
        <v>53</v>
      </c>
      <c r="B1" s="66">
        <v>9</v>
      </c>
    </row>
    <row r="2" spans="1:2" ht="18">
      <c r="A2" s="9" t="s">
        <v>54</v>
      </c>
      <c r="B2" s="41" t="s">
        <v>277</v>
      </c>
    </row>
    <row r="3" spans="3:4" ht="18">
      <c r="C3" s="81" t="s">
        <v>0</v>
      </c>
      <c r="D3" s="11"/>
    </row>
    <row r="4" ht="15.75">
      <c r="C4" s="76" t="s">
        <v>45</v>
      </c>
    </row>
    <row r="5" ht="15.75">
      <c r="C5" s="1"/>
    </row>
    <row r="6" spans="2:4" ht="12.75">
      <c r="B6" s="58" t="s">
        <v>168</v>
      </c>
      <c r="C6" s="58" t="s">
        <v>170</v>
      </c>
      <c r="D6" s="59"/>
    </row>
    <row r="7" spans="2:4" ht="12.75">
      <c r="B7" s="60" t="s">
        <v>169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57590</v>
      </c>
      <c r="C10" s="5"/>
      <c r="D10" s="5">
        <f>+B10+C10</f>
        <v>57590</v>
      </c>
    </row>
    <row r="11" spans="1:4" ht="12.75">
      <c r="A11" s="2" t="s">
        <v>47</v>
      </c>
      <c r="B11" s="12">
        <v>6645307</v>
      </c>
      <c r="C11" s="5"/>
      <c r="D11" s="5">
        <f aca="true" t="shared" si="0" ref="D11:D18">+B11+C11</f>
        <v>6645307</v>
      </c>
    </row>
    <row r="12" spans="1:4" ht="12.75">
      <c r="A12" s="2" t="s">
        <v>46</v>
      </c>
      <c r="B12" s="12">
        <v>182048</v>
      </c>
      <c r="C12" s="5"/>
      <c r="D12" s="5">
        <f t="shared" si="0"/>
        <v>182048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73546</v>
      </c>
      <c r="C14" s="5"/>
      <c r="D14" s="5">
        <f t="shared" si="0"/>
        <v>73546</v>
      </c>
    </row>
    <row r="15" spans="1:4" ht="12.75">
      <c r="A15" s="2" t="s">
        <v>11</v>
      </c>
      <c r="B15" s="13">
        <v>20317</v>
      </c>
      <c r="C15" s="5"/>
      <c r="D15" s="5">
        <f t="shared" si="0"/>
        <v>20317</v>
      </c>
    </row>
    <row r="16" spans="1:4" ht="12.75">
      <c r="A16" s="2" t="s">
        <v>48</v>
      </c>
      <c r="B16" s="13">
        <v>0</v>
      </c>
      <c r="C16" s="5"/>
      <c r="D16" s="5">
        <f t="shared" si="0"/>
        <v>0</v>
      </c>
    </row>
    <row r="17" spans="1:4" ht="12.75">
      <c r="A17" s="2" t="s">
        <v>29</v>
      </c>
      <c r="B17" s="13">
        <v>1849</v>
      </c>
      <c r="C17" s="5"/>
      <c r="D17" s="5">
        <f t="shared" si="0"/>
        <v>1849</v>
      </c>
    </row>
    <row r="18" spans="1:4" ht="12.75">
      <c r="A18" s="2" t="s">
        <v>30</v>
      </c>
      <c r="B18" s="14">
        <v>40339</v>
      </c>
      <c r="C18" s="5"/>
      <c r="D18" s="17">
        <f t="shared" si="0"/>
        <v>40339</v>
      </c>
    </row>
    <row r="19" spans="1:4" ht="12.75">
      <c r="A19" s="4" t="s">
        <v>35</v>
      </c>
      <c r="B19" s="5">
        <f>SUM(B10:B18)</f>
        <v>7020996</v>
      </c>
      <c r="C19" s="5"/>
      <c r="D19" s="5">
        <f>SUM(D10:D18)</f>
        <v>7020996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154201</v>
      </c>
      <c r="C22" s="5"/>
      <c r="D22" s="5">
        <f>+B22+C22</f>
        <v>154201</v>
      </c>
    </row>
    <row r="23" spans="1:4" ht="12.75">
      <c r="A23" s="2" t="s">
        <v>7</v>
      </c>
      <c r="B23" s="14">
        <v>3750</v>
      </c>
      <c r="C23" s="5"/>
      <c r="D23" s="17">
        <f>+B23+C23</f>
        <v>3750</v>
      </c>
    </row>
    <row r="24" spans="1:4" ht="12.75">
      <c r="A24" s="4" t="s">
        <v>36</v>
      </c>
      <c r="B24" s="5">
        <f>SUM(B22:B23)</f>
        <v>157951</v>
      </c>
      <c r="C24" s="5"/>
      <c r="D24" s="5">
        <f>SUM(D22:D23)</f>
        <v>157951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7160</v>
      </c>
      <c r="C27" s="5"/>
      <c r="D27" s="5">
        <f>+B27+C27</f>
        <v>7160</v>
      </c>
    </row>
    <row r="28" spans="1:4" ht="12.75">
      <c r="A28" s="2" t="s">
        <v>32</v>
      </c>
      <c r="B28" s="12">
        <v>65444</v>
      </c>
      <c r="C28" s="5"/>
      <c r="D28" s="5">
        <f>+B28+C28</f>
        <v>65444</v>
      </c>
    </row>
    <row r="29" spans="1:4" ht="12.75">
      <c r="A29" s="2" t="s">
        <v>9</v>
      </c>
      <c r="B29" s="12">
        <v>21717</v>
      </c>
      <c r="C29" s="5"/>
      <c r="D29" s="5">
        <f>+B29+C29</f>
        <v>21717</v>
      </c>
    </row>
    <row r="30" spans="1:4" ht="12.75">
      <c r="A30" s="2" t="s">
        <v>13</v>
      </c>
      <c r="B30" s="14">
        <v>357587</v>
      </c>
      <c r="C30" s="5"/>
      <c r="D30" s="17">
        <f>+B30+C30</f>
        <v>357587</v>
      </c>
    </row>
    <row r="31" spans="1:4" ht="12.75">
      <c r="A31" s="4" t="s">
        <v>37</v>
      </c>
      <c r="B31" s="5">
        <f>SUM(B27:B30)</f>
        <v>451908</v>
      </c>
      <c r="C31" s="5"/>
      <c r="D31" s="5">
        <f>SUM(D27:D30)</f>
        <v>451908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/>
      <c r="C34" s="5"/>
      <c r="D34" s="5">
        <f>+B34+C34</f>
        <v>0</v>
      </c>
    </row>
    <row r="35" spans="1:4" ht="12.75">
      <c r="A35" s="2" t="s">
        <v>49</v>
      </c>
      <c r="B35" s="12">
        <v>469306</v>
      </c>
      <c r="C35" s="5"/>
      <c r="D35" s="5">
        <f>+B35+C35</f>
        <v>469306</v>
      </c>
    </row>
    <row r="36" spans="1:4" ht="12.75">
      <c r="A36" s="2" t="s">
        <v>33</v>
      </c>
      <c r="B36" s="14">
        <v>207785</v>
      </c>
      <c r="C36" s="5"/>
      <c r="D36" s="17">
        <f>+B36+C36</f>
        <v>207785</v>
      </c>
    </row>
    <row r="37" spans="1:4" ht="12.75">
      <c r="A37" s="4" t="s">
        <v>38</v>
      </c>
      <c r="B37" s="5">
        <f>SUM(B34:B36)</f>
        <v>677091</v>
      </c>
      <c r="C37" s="5"/>
      <c r="D37" s="5">
        <f>SUM(D34:D36)</f>
        <v>677091</v>
      </c>
    </row>
    <row r="38" ht="12.75">
      <c r="C38" s="5"/>
    </row>
    <row r="39" spans="1:4" ht="12.75">
      <c r="A39" s="7" t="s">
        <v>34</v>
      </c>
      <c r="B39" s="8">
        <f>+B19+B24+B31+B37</f>
        <v>8307946</v>
      </c>
      <c r="C39" s="5"/>
      <c r="D39" s="8">
        <f>+D19+D24+D31+D37</f>
        <v>8307946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11" width="13.421875" style="0" customWidth="1"/>
  </cols>
  <sheetData>
    <row r="1" spans="1:2" ht="18">
      <c r="A1" s="61" t="s">
        <v>53</v>
      </c>
      <c r="B1" s="64">
        <v>9</v>
      </c>
    </row>
    <row r="2" spans="1:2" ht="18">
      <c r="A2" s="9" t="s">
        <v>54</v>
      </c>
      <c r="B2" s="41" t="str">
        <f>Revenues!B2</f>
        <v>2012-13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50</v>
      </c>
    </row>
    <row r="5" ht="15.75">
      <c r="J5" s="1"/>
    </row>
    <row r="6" spans="9:11" ht="12.75">
      <c r="I6" s="58" t="s">
        <v>220</v>
      </c>
      <c r="J6" s="58" t="s">
        <v>222</v>
      </c>
      <c r="K6" s="59"/>
    </row>
    <row r="7" spans="2:11" ht="12.75">
      <c r="B7" s="6" t="s">
        <v>207</v>
      </c>
      <c r="C7" s="6" t="s">
        <v>208</v>
      </c>
      <c r="D7" s="6" t="s">
        <v>209</v>
      </c>
      <c r="E7" s="6" t="s">
        <v>210</v>
      </c>
      <c r="F7" s="6" t="s">
        <v>211</v>
      </c>
      <c r="G7" s="6" t="s">
        <v>212</v>
      </c>
      <c r="H7" s="6" t="s">
        <v>213</v>
      </c>
      <c r="I7" s="58" t="s">
        <v>219</v>
      </c>
      <c r="J7" s="60" t="s">
        <v>63</v>
      </c>
      <c r="K7" s="60" t="s">
        <v>224</v>
      </c>
    </row>
    <row r="8" spans="2:11" ht="12.75">
      <c r="B8" s="77"/>
      <c r="C8" s="78" t="s">
        <v>214</v>
      </c>
      <c r="D8" s="78" t="s">
        <v>215</v>
      </c>
      <c r="E8" s="78" t="s">
        <v>216</v>
      </c>
      <c r="F8" s="78" t="s">
        <v>217</v>
      </c>
      <c r="G8" s="77"/>
      <c r="H8" s="77"/>
      <c r="I8" s="60" t="s">
        <v>221</v>
      </c>
      <c r="J8" s="60" t="s">
        <v>223</v>
      </c>
      <c r="K8" s="60" t="s">
        <v>221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3">
        <v>0</v>
      </c>
      <c r="E10" s="55"/>
      <c r="F10" s="55"/>
      <c r="G10" s="55"/>
      <c r="H10" s="55"/>
      <c r="I10" s="5">
        <f>SUM(B10:H10)</f>
        <v>0</v>
      </c>
      <c r="J10" s="72"/>
      <c r="K10" s="5">
        <f>+I10+J10</f>
        <v>0</v>
      </c>
    </row>
    <row r="11" spans="1:11" ht="12.75">
      <c r="A11" s="2" t="s">
        <v>25</v>
      </c>
      <c r="B11" s="74">
        <v>470284</v>
      </c>
      <c r="C11" s="74">
        <v>234643</v>
      </c>
      <c r="D11" s="74">
        <v>546766</v>
      </c>
      <c r="E11" s="74">
        <v>67274</v>
      </c>
      <c r="F11" s="74">
        <v>1096</v>
      </c>
      <c r="G11" s="74">
        <v>0</v>
      </c>
      <c r="H11" s="74">
        <v>49183</v>
      </c>
      <c r="I11" s="17">
        <f>SUM(B11:H11)</f>
        <v>1369246</v>
      </c>
      <c r="J11" s="72"/>
      <c r="K11" s="17">
        <f>+I11+J11</f>
        <v>1369246</v>
      </c>
    </row>
    <row r="12" spans="1:11" ht="12.75">
      <c r="A12" s="4" t="s">
        <v>26</v>
      </c>
      <c r="B12" s="5">
        <f>SUM(B10:B11)</f>
        <v>470284</v>
      </c>
      <c r="C12" s="5">
        <f aca="true" t="shared" si="0" ref="C12:H12">SUM(C10:C11)</f>
        <v>234643</v>
      </c>
      <c r="D12" s="5">
        <f t="shared" si="0"/>
        <v>546766</v>
      </c>
      <c r="E12" s="5">
        <f t="shared" si="0"/>
        <v>67274</v>
      </c>
      <c r="F12" s="5">
        <f t="shared" si="0"/>
        <v>1096</v>
      </c>
      <c r="G12" s="5">
        <f t="shared" si="0"/>
        <v>0</v>
      </c>
      <c r="H12" s="5">
        <f t="shared" si="0"/>
        <v>49183</v>
      </c>
      <c r="I12" s="5">
        <f>SUM(B12:H12)</f>
        <v>1369246</v>
      </c>
      <c r="J12" s="72"/>
      <c r="K12" s="5">
        <f>SUM(K10:K11)</f>
        <v>1369246</v>
      </c>
    </row>
    <row r="13" spans="1:10" ht="14.25">
      <c r="A13" s="79" t="s">
        <v>15</v>
      </c>
      <c r="J13" s="72"/>
    </row>
    <row r="14" spans="1:11" ht="12.75">
      <c r="A14" s="2" t="s">
        <v>41</v>
      </c>
      <c r="B14" s="73">
        <v>286091</v>
      </c>
      <c r="C14" s="73">
        <v>193885</v>
      </c>
      <c r="D14" s="73">
        <v>2115008</v>
      </c>
      <c r="E14" s="73">
        <v>4601</v>
      </c>
      <c r="F14" s="73">
        <v>0</v>
      </c>
      <c r="G14" s="73">
        <v>0</v>
      </c>
      <c r="H14" s="73">
        <v>29866</v>
      </c>
      <c r="I14" s="5">
        <f aca="true" t="shared" si="1" ref="I14:I20">SUM(B14:H14)</f>
        <v>2629451</v>
      </c>
      <c r="J14" s="72"/>
      <c r="K14" s="5">
        <f aca="true" t="shared" si="2" ref="K14:K19">+I14+J14</f>
        <v>2629451</v>
      </c>
    </row>
    <row r="15" spans="1:11" ht="12.75">
      <c r="A15" s="2" t="s">
        <v>42</v>
      </c>
      <c r="B15" s="73">
        <v>758475</v>
      </c>
      <c r="C15" s="73">
        <v>314674</v>
      </c>
      <c r="D15" s="73">
        <v>555794</v>
      </c>
      <c r="E15" s="73">
        <v>32440</v>
      </c>
      <c r="F15" s="73">
        <v>37221</v>
      </c>
      <c r="G15" s="73">
        <v>0</v>
      </c>
      <c r="H15" s="73">
        <v>128073</v>
      </c>
      <c r="I15" s="69">
        <f t="shared" si="1"/>
        <v>1826677</v>
      </c>
      <c r="J15" s="72"/>
      <c r="K15" s="5">
        <f t="shared" si="2"/>
        <v>1826677</v>
      </c>
    </row>
    <row r="16" spans="1:11" ht="12.75">
      <c r="A16" s="2" t="s">
        <v>16</v>
      </c>
      <c r="B16" s="73">
        <v>154087</v>
      </c>
      <c r="C16" s="73">
        <v>63300</v>
      </c>
      <c r="D16" s="73">
        <v>41131</v>
      </c>
      <c r="E16" s="73">
        <v>2893</v>
      </c>
      <c r="F16" s="73">
        <v>1900</v>
      </c>
      <c r="G16" s="73">
        <v>0</v>
      </c>
      <c r="H16" s="73">
        <v>14276</v>
      </c>
      <c r="I16" s="69">
        <f t="shared" si="1"/>
        <v>277587</v>
      </c>
      <c r="J16" s="72"/>
      <c r="K16" s="5">
        <f t="shared" si="2"/>
        <v>277587</v>
      </c>
    </row>
    <row r="17" spans="1:11" ht="12.75">
      <c r="A17" s="2" t="s">
        <v>52</v>
      </c>
      <c r="B17" s="73">
        <v>0</v>
      </c>
      <c r="C17" s="73">
        <v>0</v>
      </c>
      <c r="D17" s="73">
        <v>53567</v>
      </c>
      <c r="E17" s="73">
        <v>5988</v>
      </c>
      <c r="F17" s="73">
        <v>0</v>
      </c>
      <c r="G17" s="73">
        <v>0</v>
      </c>
      <c r="H17" s="73">
        <v>3292</v>
      </c>
      <c r="I17" s="69">
        <f t="shared" si="1"/>
        <v>62847</v>
      </c>
      <c r="J17" s="72"/>
      <c r="K17" s="5">
        <f t="shared" si="2"/>
        <v>62847</v>
      </c>
    </row>
    <row r="18" spans="1:11" ht="12.75">
      <c r="A18" s="2" t="s">
        <v>39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0</v>
      </c>
      <c r="J18" s="72"/>
      <c r="K18" s="5">
        <f t="shared" si="2"/>
        <v>0</v>
      </c>
    </row>
    <row r="19" spans="1:11" ht="12.75">
      <c r="A19" s="2" t="s">
        <v>40</v>
      </c>
      <c r="B19" s="74">
        <v>298284</v>
      </c>
      <c r="C19" s="74">
        <v>237172</v>
      </c>
      <c r="D19" s="74">
        <v>1184879</v>
      </c>
      <c r="E19" s="74">
        <v>29426</v>
      </c>
      <c r="F19" s="74">
        <v>11349</v>
      </c>
      <c r="G19" s="74">
        <v>0</v>
      </c>
      <c r="H19" s="74">
        <v>26574</v>
      </c>
      <c r="I19" s="17">
        <f t="shared" si="1"/>
        <v>1787684</v>
      </c>
      <c r="J19" s="72"/>
      <c r="K19" s="17">
        <f t="shared" si="2"/>
        <v>1787684</v>
      </c>
    </row>
    <row r="20" spans="1:11" ht="12.75">
      <c r="A20" s="4" t="s">
        <v>17</v>
      </c>
      <c r="B20" s="5">
        <f aca="true" t="shared" si="3" ref="B20:H20">SUM(B14:B19)</f>
        <v>1496937</v>
      </c>
      <c r="C20" s="5">
        <f t="shared" si="3"/>
        <v>809031</v>
      </c>
      <c r="D20" s="5">
        <f t="shared" si="3"/>
        <v>3950379</v>
      </c>
      <c r="E20" s="5">
        <f t="shared" si="3"/>
        <v>75348</v>
      </c>
      <c r="F20" s="5">
        <f t="shared" si="3"/>
        <v>50470</v>
      </c>
      <c r="G20" s="5">
        <f t="shared" si="3"/>
        <v>0</v>
      </c>
      <c r="H20" s="5">
        <f t="shared" si="3"/>
        <v>202081</v>
      </c>
      <c r="I20" s="5">
        <f t="shared" si="1"/>
        <v>6584246</v>
      </c>
      <c r="J20" s="72"/>
      <c r="K20" s="5">
        <f>SUM(K14:K19)</f>
        <v>6584246</v>
      </c>
    </row>
    <row r="21" ht="12.75">
      <c r="J21" s="72"/>
    </row>
    <row r="22" spans="1:10" ht="14.25">
      <c r="A22" s="79" t="s">
        <v>18</v>
      </c>
      <c r="J22" s="72"/>
    </row>
    <row r="23" spans="1:11" ht="12.75">
      <c r="A23" s="2" t="s">
        <v>28</v>
      </c>
      <c r="B23" s="73">
        <v>0</v>
      </c>
      <c r="C23" s="73">
        <v>0</v>
      </c>
      <c r="D23" s="73">
        <v>0</v>
      </c>
      <c r="E23" s="73">
        <v>179289</v>
      </c>
      <c r="F23" s="73">
        <v>0</v>
      </c>
      <c r="G23" s="73">
        <v>0</v>
      </c>
      <c r="H23" s="73">
        <v>0</v>
      </c>
      <c r="I23" s="69">
        <f>SUM(B23:H23)</f>
        <v>179289</v>
      </c>
      <c r="J23" s="72"/>
      <c r="K23" s="5">
        <f>+I23+J23</f>
        <v>179289</v>
      </c>
    </row>
    <row r="24" spans="1:11" ht="12.75">
      <c r="A24" s="2" t="s">
        <v>218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179289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179289</v>
      </c>
      <c r="J26" s="72"/>
      <c r="K26" s="5">
        <f>SUM(K23:K25)</f>
        <v>179289</v>
      </c>
    </row>
    <row r="27" spans="3:10" ht="12.75">
      <c r="C27" s="5"/>
      <c r="J27" s="72"/>
    </row>
    <row r="28" spans="1:10" ht="14.25">
      <c r="A28" s="79" t="s">
        <v>21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43</v>
      </c>
      <c r="G34" s="12"/>
      <c r="J34" s="72"/>
    </row>
    <row r="35" spans="1:11" ht="12.75">
      <c r="A35" s="2" t="s">
        <v>55</v>
      </c>
      <c r="G35" s="75">
        <v>19841</v>
      </c>
      <c r="I35" s="70">
        <f>SUM(G35)</f>
        <v>19841</v>
      </c>
      <c r="J35" s="72"/>
      <c r="K35" s="5">
        <f>+I35+J35</f>
        <v>19841</v>
      </c>
    </row>
    <row r="36" spans="1:11" ht="12.75">
      <c r="A36" s="2" t="s">
        <v>56</v>
      </c>
      <c r="B36" s="3"/>
      <c r="C36" s="3"/>
      <c r="D36" s="3"/>
      <c r="E36" s="3"/>
      <c r="F36" s="3"/>
      <c r="G36" s="74">
        <v>10218</v>
      </c>
      <c r="H36" s="3"/>
      <c r="I36" s="71">
        <f>SUM(G36)</f>
        <v>10218</v>
      </c>
      <c r="J36" s="72"/>
      <c r="K36" s="17">
        <f>+I36+J36</f>
        <v>10218</v>
      </c>
    </row>
    <row r="37" spans="1:11" ht="12.75">
      <c r="A37" s="7" t="s">
        <v>44</v>
      </c>
      <c r="D37" s="8"/>
      <c r="G37" s="56">
        <f>SUM(G35:G36)</f>
        <v>30059</v>
      </c>
      <c r="I37" s="57">
        <f>SUM(G37)</f>
        <v>30059</v>
      </c>
      <c r="J37" s="72"/>
      <c r="K37" s="5">
        <f>SUM(K35:K36)</f>
        <v>30059</v>
      </c>
    </row>
    <row r="38" ht="12.75">
      <c r="J38" s="72"/>
    </row>
    <row r="39" spans="1:11" ht="13.5" thickBot="1">
      <c r="A39" t="s">
        <v>65</v>
      </c>
      <c r="I39" s="18">
        <f>+I12+I20+I26+I32+I37</f>
        <v>8162840</v>
      </c>
      <c r="J39" s="72"/>
      <c r="K39" s="18">
        <f>+K12+K20+K26+K32+K37</f>
        <v>8162840</v>
      </c>
    </row>
    <row r="40" ht="13.5" thickTop="1"/>
    <row r="41" spans="1:11" ht="12.75">
      <c r="A41" t="s">
        <v>261</v>
      </c>
      <c r="I41" s="67">
        <v>57590</v>
      </c>
      <c r="J41" s="68"/>
      <c r="K41" s="68">
        <f>+I41+J41</f>
        <v>57590</v>
      </c>
    </row>
    <row r="42" ht="12.75">
      <c r="I42" s="5"/>
    </row>
    <row r="43" spans="1:11" ht="12.75">
      <c r="A43" t="s">
        <v>262</v>
      </c>
      <c r="I43" s="5">
        <f>+I39+I41</f>
        <v>8220430</v>
      </c>
      <c r="K43" s="5">
        <f>+K39+K41</f>
        <v>8220430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61" t="s">
        <v>53</v>
      </c>
      <c r="B1" s="66">
        <v>9</v>
      </c>
    </row>
    <row r="2" spans="1:2" ht="18">
      <c r="A2" s="9" t="s">
        <v>54</v>
      </c>
      <c r="B2" s="41" t="str">
        <f>Revenues!B2</f>
        <v>2012-13</v>
      </c>
    </row>
    <row r="4" ht="18">
      <c r="B4" s="81" t="s">
        <v>0</v>
      </c>
    </row>
    <row r="5" ht="15.75">
      <c r="B5" s="76" t="s">
        <v>263</v>
      </c>
    </row>
    <row r="6" ht="12">
      <c r="C6" s="82"/>
    </row>
    <row r="7" spans="1:3" ht="12">
      <c r="A7" t="s">
        <v>264</v>
      </c>
      <c r="C7" s="82"/>
    </row>
    <row r="8" spans="1:3" ht="12">
      <c r="A8" t="s">
        <v>270</v>
      </c>
      <c r="C8" s="86">
        <v>44886</v>
      </c>
    </row>
    <row r="9" spans="1:3" ht="12">
      <c r="A9" t="s">
        <v>271</v>
      </c>
      <c r="C9" s="86">
        <v>2194</v>
      </c>
    </row>
    <row r="10" spans="1:3" ht="12">
      <c r="A10" t="s">
        <v>269</v>
      </c>
      <c r="C10" s="87">
        <v>15569</v>
      </c>
    </row>
    <row r="11" ht="12">
      <c r="C11" s="84"/>
    </row>
    <row r="12" ht="12">
      <c r="C12" s="83">
        <f>SUM(C8:C10)</f>
        <v>62649</v>
      </c>
    </row>
    <row r="13" ht="12">
      <c r="C13" s="82"/>
    </row>
    <row r="14" spans="1:3" ht="12">
      <c r="A14" t="s">
        <v>265</v>
      </c>
      <c r="C14" s="82"/>
    </row>
    <row r="15" spans="1:3" ht="12">
      <c r="A15" t="s">
        <v>272</v>
      </c>
      <c r="C15" s="87">
        <v>90843</v>
      </c>
    </row>
    <row r="16" ht="12">
      <c r="C16" s="82"/>
    </row>
    <row r="17" spans="1:3" ht="12">
      <c r="A17" t="s">
        <v>266</v>
      </c>
      <c r="C17" s="82">
        <f>+C12-C15</f>
        <v>-28194</v>
      </c>
    </row>
    <row r="18" ht="12">
      <c r="C18" s="82"/>
    </row>
    <row r="19" spans="1:3" ht="12">
      <c r="A19" t="s">
        <v>267</v>
      </c>
      <c r="C19" s="87">
        <v>368195.57</v>
      </c>
    </row>
    <row r="20" ht="12">
      <c r="C20" s="82"/>
    </row>
    <row r="21" spans="1:3" ht="12.75" thickBot="1">
      <c r="A21" t="s">
        <v>268</v>
      </c>
      <c r="C21" s="85">
        <f>+C17+C19</f>
        <v>340001.57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64">
        <v>9</v>
      </c>
    </row>
    <row r="2" spans="1:2" ht="18">
      <c r="A2" s="62" t="s">
        <v>54</v>
      </c>
      <c r="B2" s="65" t="str">
        <f>Revenues!B2</f>
        <v>2012-13</v>
      </c>
    </row>
    <row r="3" ht="18">
      <c r="A3" s="15" t="s">
        <v>57</v>
      </c>
    </row>
    <row r="5" spans="1:4" ht="15">
      <c r="A5" s="42" t="s">
        <v>60</v>
      </c>
      <c r="D5" t="s">
        <v>287</v>
      </c>
    </row>
    <row r="7" spans="1:3" ht="12.75">
      <c r="A7" s="80" t="s">
        <v>58</v>
      </c>
      <c r="B7" s="80" t="s">
        <v>61</v>
      </c>
      <c r="C7" s="80" t="s">
        <v>59</v>
      </c>
    </row>
    <row r="12" spans="1:3" ht="15">
      <c r="A12" s="42" t="s">
        <v>6</v>
      </c>
      <c r="B12" s="16"/>
      <c r="C12" s="19" t="s">
        <v>295</v>
      </c>
    </row>
    <row r="14" spans="1:3" ht="12.75">
      <c r="A14" s="80" t="s">
        <v>53</v>
      </c>
      <c r="B14" s="6" t="s">
        <v>61</v>
      </c>
      <c r="C14" s="80" t="s">
        <v>59</v>
      </c>
    </row>
    <row r="15" spans="1:3" ht="12.75">
      <c r="A15" t="s">
        <v>292</v>
      </c>
      <c r="B15" t="s">
        <v>294</v>
      </c>
      <c r="C15" s="127">
        <v>107507</v>
      </c>
    </row>
    <row r="16" spans="1:3" ht="12.75">
      <c r="A16" t="s">
        <v>291</v>
      </c>
      <c r="B16" t="s">
        <v>294</v>
      </c>
      <c r="C16" s="127">
        <v>15298</v>
      </c>
    </row>
    <row r="17" spans="1:3" ht="12.75">
      <c r="A17" t="s">
        <v>293</v>
      </c>
      <c r="B17" t="s">
        <v>294</v>
      </c>
      <c r="C17" s="127">
        <v>31396</v>
      </c>
    </row>
    <row r="18" spans="2:3" ht="12.75">
      <c r="B18" s="19" t="s">
        <v>80</v>
      </c>
      <c r="C18" s="127">
        <f>SUM(C15:C17)</f>
        <v>154201</v>
      </c>
    </row>
    <row r="19" ht="12.75">
      <c r="C19" s="127"/>
    </row>
    <row r="25" spans="1:3" ht="15">
      <c r="A25" s="42" t="s">
        <v>62</v>
      </c>
      <c r="C25" t="s">
        <v>287</v>
      </c>
    </row>
    <row r="27" spans="1:3" ht="12.75">
      <c r="A27" s="19" t="s">
        <v>58</v>
      </c>
      <c r="B27" s="58" t="s">
        <v>61</v>
      </c>
      <c r="C27" s="80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236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187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197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192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191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230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231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232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194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193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190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188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198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199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200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201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202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189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203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204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205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206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196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195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6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I45" sqref="I45"/>
    </sheetView>
  </sheetViews>
  <sheetFormatPr defaultColWidth="21.421875" defaultRowHeight="12.75"/>
  <cols>
    <col min="1" max="1" width="19.8515625" style="0" customWidth="1"/>
    <col min="2" max="3" width="10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61" t="s">
        <v>53</v>
      </c>
      <c r="B1" s="64">
        <v>9</v>
      </c>
    </row>
    <row r="2" spans="1:2" ht="18">
      <c r="A2" s="62" t="s">
        <v>54</v>
      </c>
      <c r="B2" s="65" t="str">
        <f>Revenues!B2</f>
        <v>2012-13</v>
      </c>
    </row>
    <row r="3" spans="1:2" ht="18">
      <c r="A3" s="62"/>
      <c r="B3" s="63"/>
    </row>
    <row r="4" spans="1:6" ht="12.75">
      <c r="A4" s="21" t="s">
        <v>74</v>
      </c>
      <c r="E4" t="s">
        <v>75</v>
      </c>
      <c r="F4" t="s">
        <v>288</v>
      </c>
    </row>
    <row r="5" spans="1:3" ht="12.75">
      <c r="A5" s="21" t="s">
        <v>238</v>
      </c>
      <c r="C5" s="19" t="s">
        <v>299</v>
      </c>
    </row>
    <row r="6" spans="1:6" ht="12.75">
      <c r="A6" s="21" t="s">
        <v>237</v>
      </c>
      <c r="E6" t="s">
        <v>76</v>
      </c>
      <c r="F6" s="124">
        <v>41610</v>
      </c>
    </row>
    <row r="8" spans="1:9" ht="12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">
      <c r="A9" s="21" t="s">
        <v>177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10" ht="12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118600+35486.62</f>
        <v>154086.62</v>
      </c>
      <c r="H11" s="26"/>
      <c r="I11" s="25">
        <f>SUM(G11:H11)</f>
        <v>154086.62</v>
      </c>
      <c r="J11" s="125"/>
    </row>
    <row r="12" spans="1:9" ht="12">
      <c r="A12" s="23" t="s">
        <v>87</v>
      </c>
      <c r="B12" s="23" t="s">
        <v>88</v>
      </c>
      <c r="C12" s="23" t="s">
        <v>91</v>
      </c>
      <c r="D12" s="21" t="s">
        <v>180</v>
      </c>
      <c r="E12" s="24"/>
      <c r="F12" s="24"/>
      <c r="G12" s="25">
        <f>20609.55+7216.17+1380.08+8495.07+389.85+21346.48+1436.28+597.84+1829</f>
        <v>63300.31999999999</v>
      </c>
      <c r="H12" s="24"/>
      <c r="I12" s="25">
        <f>SUM(G12:H12)</f>
        <v>63300.31999999999</v>
      </c>
    </row>
    <row r="13" spans="1:9" ht="12">
      <c r="A13" s="23" t="s">
        <v>87</v>
      </c>
      <c r="B13" s="23" t="s">
        <v>88</v>
      </c>
      <c r="C13" s="23" t="s">
        <v>92</v>
      </c>
      <c r="D13" s="21" t="s">
        <v>93</v>
      </c>
      <c r="E13" s="25">
        <f>1657.99+2859.05+9773+607.5+877.85+5449.72</f>
        <v>21225.11</v>
      </c>
      <c r="F13" s="25">
        <v>21225</v>
      </c>
      <c r="G13" s="24"/>
      <c r="H13" s="24"/>
      <c r="I13" s="25">
        <f>SUM(F13:H13)</f>
        <v>21225</v>
      </c>
    </row>
    <row r="14" spans="1:9" ht="12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25"/>
    </row>
    <row r="15" spans="1:9" ht="12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/>
    </row>
    <row r="16" spans="1:9" ht="12">
      <c r="A16" s="23" t="s">
        <v>87</v>
      </c>
      <c r="B16" s="23" t="s">
        <v>88</v>
      </c>
      <c r="C16" s="23" t="s">
        <v>98</v>
      </c>
      <c r="D16" s="21" t="s">
        <v>179</v>
      </c>
      <c r="E16" s="24"/>
      <c r="F16" s="24"/>
      <c r="G16" s="25">
        <v>13143</v>
      </c>
      <c r="H16" s="26"/>
      <c r="I16" s="25">
        <f>SUM(G16:H16)</f>
        <v>13143</v>
      </c>
    </row>
    <row r="17" spans="1:9" ht="12">
      <c r="A17" s="23" t="s">
        <v>87</v>
      </c>
      <c r="B17" s="23" t="s">
        <v>88</v>
      </c>
      <c r="C17" s="23" t="s">
        <v>99</v>
      </c>
      <c r="D17" s="21" t="s">
        <v>100</v>
      </c>
      <c r="E17" s="25">
        <v>6763</v>
      </c>
      <c r="F17" s="25">
        <f>225.3+4816.55+1721.3</f>
        <v>6763.150000000001</v>
      </c>
      <c r="G17" s="24"/>
      <c r="H17" s="24"/>
      <c r="I17" s="25">
        <f>SUM(F17:H17)</f>
        <v>6763.150000000001</v>
      </c>
    </row>
    <row r="18" spans="1:9" ht="12">
      <c r="A18" s="23" t="s">
        <v>87</v>
      </c>
      <c r="B18" s="23" t="s">
        <v>88</v>
      </c>
      <c r="C18" s="23" t="s">
        <v>101</v>
      </c>
      <c r="D18" s="21" t="s">
        <v>178</v>
      </c>
      <c r="E18" s="25">
        <v>871</v>
      </c>
      <c r="F18" s="25">
        <v>871</v>
      </c>
      <c r="G18" s="24"/>
      <c r="H18" s="24"/>
      <c r="I18" s="25">
        <f>SUM(F18:H18)</f>
        <v>871</v>
      </c>
    </row>
    <row r="19" spans="1:9" ht="12">
      <c r="A19" s="23" t="s">
        <v>87</v>
      </c>
      <c r="B19" s="23" t="s">
        <v>88</v>
      </c>
      <c r="C19" s="23" t="s">
        <v>102</v>
      </c>
      <c r="D19" s="21" t="s">
        <v>181</v>
      </c>
      <c r="E19" s="25">
        <f>+I19</f>
        <v>0</v>
      </c>
      <c r="F19" s="25">
        <f>+I19</f>
        <v>0</v>
      </c>
      <c r="G19" s="24"/>
      <c r="H19" s="24"/>
      <c r="I19" s="25">
        <f>SUM(F19:H19)</f>
        <v>0</v>
      </c>
    </row>
    <row r="20" spans="1:9" ht="12">
      <c r="A20" s="23" t="s">
        <v>87</v>
      </c>
      <c r="B20" s="23" t="s">
        <v>88</v>
      </c>
      <c r="C20" s="23" t="s">
        <v>103</v>
      </c>
      <c r="D20" s="21" t="s">
        <v>182</v>
      </c>
      <c r="E20" s="24"/>
      <c r="F20" s="24"/>
      <c r="G20" s="24"/>
      <c r="H20" s="25">
        <f>+I20</f>
        <v>0</v>
      </c>
      <c r="I20" s="25"/>
    </row>
    <row r="21" spans="1:9" s="45" customFormat="1" ht="12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10743+871+726</f>
        <v>12340</v>
      </c>
      <c r="F21" s="44">
        <v>12340</v>
      </c>
      <c r="G21" s="44"/>
      <c r="H21" s="44"/>
      <c r="I21" s="44">
        <f>SUM(F21:H21)</f>
        <v>12340</v>
      </c>
    </row>
    <row r="22" spans="1:9" ht="12">
      <c r="A22" s="23" t="s">
        <v>87</v>
      </c>
      <c r="B22" s="23" t="s">
        <v>88</v>
      </c>
      <c r="C22" s="23" t="s">
        <v>106</v>
      </c>
      <c r="D22" s="21" t="s">
        <v>183</v>
      </c>
      <c r="E22" s="25">
        <v>2893</v>
      </c>
      <c r="F22" s="25">
        <v>2893</v>
      </c>
      <c r="G22" s="24"/>
      <c r="H22" s="24"/>
      <c r="I22" s="25">
        <f>SUM(F22:H22)</f>
        <v>2893</v>
      </c>
    </row>
    <row r="23" spans="1:9" ht="12">
      <c r="A23" s="23" t="s">
        <v>87</v>
      </c>
      <c r="B23" s="23" t="s">
        <v>88</v>
      </c>
      <c r="C23" s="23" t="s">
        <v>107</v>
      </c>
      <c r="D23" s="21" t="s">
        <v>151</v>
      </c>
      <c r="E23" s="24"/>
      <c r="F23" s="24"/>
      <c r="G23" s="24"/>
      <c r="H23" s="35">
        <v>1900</v>
      </c>
      <c r="I23" s="25">
        <f>SUM(H23)</f>
        <v>1900</v>
      </c>
    </row>
    <row r="24" spans="1:9" ht="12">
      <c r="A24" s="48" t="s">
        <v>87</v>
      </c>
      <c r="B24" s="48" t="s">
        <v>88</v>
      </c>
      <c r="C24" s="48" t="s">
        <v>108</v>
      </c>
      <c r="D24" s="49" t="s">
        <v>184</v>
      </c>
      <c r="E24" s="26"/>
      <c r="F24" s="26"/>
      <c r="G24" s="26"/>
      <c r="H24">
        <f>+I24</f>
        <v>0</v>
      </c>
      <c r="I24" s="30"/>
    </row>
    <row r="25" spans="1:9" ht="12">
      <c r="A25" s="50" t="s">
        <v>87</v>
      </c>
      <c r="B25" s="50" t="s">
        <v>88</v>
      </c>
      <c r="C25" s="50" t="s">
        <v>109</v>
      </c>
      <c r="D25" s="51" t="s">
        <v>110</v>
      </c>
      <c r="E25" s="25">
        <v>402</v>
      </c>
      <c r="F25" s="25">
        <v>402</v>
      </c>
      <c r="G25" s="24"/>
      <c r="H25" s="24"/>
      <c r="I25" s="25">
        <f>SUM(F25:H25)</f>
        <v>402</v>
      </c>
    </row>
    <row r="26" spans="1:9" ht="12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/>
    </row>
    <row r="27" spans="1:9" ht="12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/>
    </row>
    <row r="28" spans="1:9" ht="12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81.29+581.64</f>
        <v>662.93</v>
      </c>
      <c r="H28" s="24"/>
      <c r="I28" s="25">
        <f>SUM(G28:H28)</f>
        <v>662.93</v>
      </c>
    </row>
    <row r="29" spans="1:9" ht="12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0</v>
      </c>
      <c r="H29" s="24"/>
      <c r="I29" s="25"/>
    </row>
    <row r="30" spans="1:9" ht="12">
      <c r="A30" s="46" t="s">
        <v>87</v>
      </c>
      <c r="B30" s="46" t="s">
        <v>119</v>
      </c>
      <c r="C30" s="46" t="s">
        <v>120</v>
      </c>
      <c r="D30" s="47" t="s">
        <v>185</v>
      </c>
      <c r="E30" s="44"/>
      <c r="F30" s="44"/>
      <c r="G30" s="44"/>
      <c r="H30" s="44">
        <f>+I30</f>
        <v>0</v>
      </c>
      <c r="I30" s="25"/>
    </row>
    <row r="31" spans="5:9" ht="12">
      <c r="E31" s="25"/>
      <c r="F31" s="25"/>
      <c r="G31" s="25"/>
      <c r="H31" s="25"/>
      <c r="I31" s="25"/>
    </row>
    <row r="32" spans="1:10" ht="12">
      <c r="A32" s="23" t="s">
        <v>87</v>
      </c>
      <c r="B32" s="23" t="s">
        <v>121</v>
      </c>
      <c r="C32" s="23" t="s">
        <v>120</v>
      </c>
      <c r="D32" s="21" t="s">
        <v>157</v>
      </c>
      <c r="E32" s="25">
        <f>SUM(E11:E31)</f>
        <v>44494.11</v>
      </c>
      <c r="F32" s="25">
        <f>SUM(F11:F31)</f>
        <v>44494.15</v>
      </c>
      <c r="G32" s="25">
        <f>SUM(G11:G31)</f>
        <v>231192.87</v>
      </c>
      <c r="H32" s="25">
        <f>SUM(H11:H31)</f>
        <v>1900</v>
      </c>
      <c r="I32" s="25">
        <f>F32+G32+H32</f>
        <v>277587.02</v>
      </c>
      <c r="J32" s="125"/>
    </row>
    <row r="33" spans="1:9" ht="12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0</v>
      </c>
      <c r="H33" s="24"/>
      <c r="I33" s="25">
        <v>0</v>
      </c>
    </row>
    <row r="34" spans="1:9" ht="12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/>
      <c r="H34" s="24"/>
      <c r="I34" s="25"/>
    </row>
    <row r="35" spans="1:10" ht="12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v>335022</v>
      </c>
      <c r="H35" s="24"/>
      <c r="I35" s="25">
        <f>SUM(G35:H35)</f>
        <v>335022</v>
      </c>
      <c r="J35" s="125"/>
    </row>
    <row r="36" spans="1:9" ht="12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v>420101</v>
      </c>
      <c r="H36" s="24"/>
      <c r="I36" s="25">
        <f>SUM(G36:H36)</f>
        <v>420101</v>
      </c>
    </row>
    <row r="37" spans="1:9" ht="12">
      <c r="A37" s="23" t="s">
        <v>130</v>
      </c>
      <c r="B37" s="23" t="s">
        <v>121</v>
      </c>
      <c r="C37" s="23" t="s">
        <v>120</v>
      </c>
      <c r="D37" s="21" t="s">
        <v>158</v>
      </c>
      <c r="E37" s="24"/>
      <c r="F37" s="24"/>
      <c r="G37" s="24"/>
      <c r="H37" s="25">
        <v>30059</v>
      </c>
      <c r="I37" s="25">
        <f>SUM(H37)</f>
        <v>30059</v>
      </c>
    </row>
    <row r="38" spans="1:9" ht="12">
      <c r="A38" s="23" t="s">
        <v>131</v>
      </c>
      <c r="B38" s="23" t="s">
        <v>121</v>
      </c>
      <c r="C38" s="23" t="s">
        <v>120</v>
      </c>
      <c r="D38" s="21" t="s">
        <v>159</v>
      </c>
      <c r="E38" s="24"/>
      <c r="F38" s="24"/>
      <c r="G38" s="24"/>
      <c r="H38" s="27">
        <f>+I38</f>
        <v>0</v>
      </c>
      <c r="I38" s="25"/>
    </row>
    <row r="39" spans="1:9" ht="12">
      <c r="A39" s="23" t="s">
        <v>132</v>
      </c>
      <c r="B39" s="23" t="s">
        <v>121</v>
      </c>
      <c r="C39" s="23" t="s">
        <v>120</v>
      </c>
      <c r="D39" s="21" t="s">
        <v>160</v>
      </c>
      <c r="E39" s="24"/>
      <c r="F39" s="24"/>
      <c r="G39" s="25">
        <f>+I39</f>
        <v>0</v>
      </c>
      <c r="H39" s="31"/>
      <c r="I39" s="25"/>
    </row>
    <row r="40" spans="1:9" ht="12">
      <c r="A40" s="23" t="s">
        <v>133</v>
      </c>
      <c r="B40" s="23" t="s">
        <v>121</v>
      </c>
      <c r="C40" s="23" t="s">
        <v>120</v>
      </c>
      <c r="D40" s="21" t="s">
        <v>161</v>
      </c>
      <c r="E40" s="24"/>
      <c r="F40" s="24"/>
      <c r="G40" s="25">
        <f>+I40</f>
        <v>0</v>
      </c>
      <c r="H40" s="24"/>
      <c r="I40" s="25"/>
    </row>
    <row r="41" spans="1:9" ht="12">
      <c r="A41" s="23">
        <v>73</v>
      </c>
      <c r="B41" s="129" t="s">
        <v>121</v>
      </c>
      <c r="C41" s="129" t="s">
        <v>120</v>
      </c>
      <c r="D41" s="51" t="s">
        <v>300</v>
      </c>
      <c r="E41" s="24"/>
      <c r="F41" s="24"/>
      <c r="G41" s="25"/>
      <c r="H41" s="130">
        <v>90841</v>
      </c>
      <c r="I41" s="25">
        <v>90841</v>
      </c>
    </row>
    <row r="42" spans="1:9" ht="12">
      <c r="A42" s="23">
        <v>75</v>
      </c>
      <c r="B42" s="23" t="s">
        <v>121</v>
      </c>
      <c r="C42" s="23" t="s">
        <v>120</v>
      </c>
      <c r="D42" s="21" t="s">
        <v>162</v>
      </c>
      <c r="E42" s="24"/>
      <c r="F42" s="24"/>
      <c r="G42" s="32" t="s">
        <v>134</v>
      </c>
      <c r="H42" s="25"/>
      <c r="I42" s="25"/>
    </row>
    <row r="43" spans="1:9" ht="12">
      <c r="A43" s="23" t="s">
        <v>135</v>
      </c>
      <c r="B43" s="23" t="s">
        <v>121</v>
      </c>
      <c r="C43" s="23" t="s">
        <v>120</v>
      </c>
      <c r="D43" s="21" t="s">
        <v>163</v>
      </c>
      <c r="E43" s="24"/>
      <c r="F43" s="24"/>
      <c r="G43" s="24"/>
      <c r="H43" s="25">
        <v>83164</v>
      </c>
      <c r="I43" s="25">
        <f>SUM(G43:H43)</f>
        <v>83164</v>
      </c>
    </row>
    <row r="44" spans="1:9" ht="12">
      <c r="A44" s="23">
        <v>94</v>
      </c>
      <c r="B44" s="23" t="s">
        <v>121</v>
      </c>
      <c r="C44" s="23" t="s">
        <v>120</v>
      </c>
      <c r="D44" s="21" t="s">
        <v>164</v>
      </c>
      <c r="E44" s="24"/>
      <c r="F44" s="24"/>
      <c r="G44" s="24"/>
      <c r="H44" s="25">
        <f>+I44</f>
        <v>0</v>
      </c>
      <c r="I44" s="25"/>
    </row>
    <row r="45" spans="1:9" ht="12">
      <c r="A45" s="48" t="s">
        <v>136</v>
      </c>
      <c r="B45" s="48" t="s">
        <v>121</v>
      </c>
      <c r="C45" s="48" t="s">
        <v>120</v>
      </c>
      <c r="D45" s="49" t="s">
        <v>165</v>
      </c>
      <c r="E45" s="26"/>
      <c r="F45" s="26"/>
      <c r="G45" s="30">
        <v>3035909</v>
      </c>
      <c r="H45" s="26"/>
      <c r="I45" s="25">
        <f>SUM(G45:H45)</f>
        <v>3035909</v>
      </c>
    </row>
    <row r="46" spans="1:9" ht="12">
      <c r="A46" s="23" t="s">
        <v>137</v>
      </c>
      <c r="B46" s="23" t="s">
        <v>121</v>
      </c>
      <c r="C46" s="23" t="s">
        <v>120</v>
      </c>
      <c r="D46" s="21" t="s">
        <v>166</v>
      </c>
      <c r="E46" s="24"/>
      <c r="F46" s="24"/>
      <c r="G46" s="25">
        <f>+I46</f>
        <v>0</v>
      </c>
      <c r="H46" s="24"/>
      <c r="I46" s="25"/>
    </row>
    <row r="47" spans="1:9" ht="12">
      <c r="A47" s="23" t="s">
        <v>138</v>
      </c>
      <c r="B47" s="23" t="s">
        <v>121</v>
      </c>
      <c r="C47" s="23" t="s">
        <v>120</v>
      </c>
      <c r="D47" s="21" t="s">
        <v>167</v>
      </c>
      <c r="E47" s="24"/>
      <c r="F47" s="24"/>
      <c r="G47" s="25">
        <v>3759230</v>
      </c>
      <c r="H47" s="24"/>
      <c r="I47" s="25">
        <f>SUM(G47:H47)</f>
        <v>3759230</v>
      </c>
    </row>
    <row r="48" spans="1:9" ht="12">
      <c r="A48" s="6">
        <v>81</v>
      </c>
      <c r="B48" s="128" t="s">
        <v>121</v>
      </c>
      <c r="C48" s="128" t="s">
        <v>120</v>
      </c>
      <c r="D48" s="51" t="s">
        <v>296</v>
      </c>
      <c r="E48" s="25"/>
      <c r="F48" s="25"/>
      <c r="G48" s="25">
        <v>185147</v>
      </c>
      <c r="H48" s="25">
        <v>3370</v>
      </c>
      <c r="I48" s="25">
        <f>SUM(G48:H48)</f>
        <v>188517</v>
      </c>
    </row>
    <row r="49" spans="1:9" ht="12">
      <c r="A49" s="6"/>
      <c r="B49" s="6"/>
      <c r="C49" s="6"/>
      <c r="D49" s="51"/>
      <c r="E49" s="25"/>
      <c r="F49" s="25"/>
      <c r="G49" s="25"/>
      <c r="H49" s="25"/>
      <c r="I49" s="25"/>
    </row>
    <row r="50" spans="4:10" ht="12">
      <c r="D50" s="21" t="s">
        <v>80</v>
      </c>
      <c r="E50" s="25">
        <f>SUM(E32:E48)</f>
        <v>44494.11</v>
      </c>
      <c r="F50" s="25">
        <f>SUM(F32:F48)</f>
        <v>44494.15</v>
      </c>
      <c r="G50" s="25">
        <f>SUM(G32:G49)</f>
        <v>7966601.87</v>
      </c>
      <c r="H50" s="25">
        <f>SUM(H32:H49)</f>
        <v>209334</v>
      </c>
      <c r="I50" s="25">
        <f>SUM(I32:I49)</f>
        <v>8220430.02</v>
      </c>
      <c r="J50" s="126"/>
    </row>
    <row r="51" ht="12">
      <c r="I51" s="125"/>
    </row>
    <row r="52" ht="12">
      <c r="J52" s="125"/>
    </row>
    <row r="53" ht="12">
      <c r="D53" s="21" t="s">
        <v>139</v>
      </c>
    </row>
    <row r="54" ht="12">
      <c r="I54" s="29" t="s">
        <v>134</v>
      </c>
    </row>
    <row r="55" spans="4:5" ht="12">
      <c r="D55" s="21" t="s">
        <v>85</v>
      </c>
      <c r="E55" s="33">
        <f>F50/G50</f>
        <v>0.005585085175092351</v>
      </c>
    </row>
    <row r="57" spans="4:5" ht="12">
      <c r="D57" s="21" t="s">
        <v>84</v>
      </c>
      <c r="E57" s="33">
        <f>E50/(+G50+F50-E50)</f>
        <v>0.00558508012608854</v>
      </c>
    </row>
    <row r="58" ht="9" customHeight="1"/>
    <row r="59" spans="4:5" ht="12">
      <c r="D59" s="20"/>
      <c r="E59" s="21"/>
    </row>
    <row r="60" ht="12">
      <c r="D60" s="21" t="s">
        <v>140</v>
      </c>
    </row>
    <row r="61" spans="4:7" ht="12">
      <c r="D61" s="39" t="s">
        <v>176</v>
      </c>
      <c r="E61">
        <v>56097</v>
      </c>
      <c r="F61">
        <v>56097</v>
      </c>
      <c r="G61">
        <v>-56097</v>
      </c>
    </row>
    <row r="62" spans="4:7" ht="12">
      <c r="D62" s="39" t="s">
        <v>290</v>
      </c>
      <c r="E62">
        <v>608</v>
      </c>
      <c r="F62">
        <v>608</v>
      </c>
      <c r="G62">
        <v>-608</v>
      </c>
    </row>
    <row r="63" spans="4:7" ht="12">
      <c r="D63" s="39" t="s">
        <v>141</v>
      </c>
      <c r="E63">
        <v>9773</v>
      </c>
      <c r="F63">
        <v>9773</v>
      </c>
      <c r="G63">
        <v>-9773</v>
      </c>
    </row>
    <row r="64" spans="4:7" ht="12">
      <c r="D64" s="39" t="s">
        <v>142</v>
      </c>
      <c r="E64">
        <v>4923</v>
      </c>
      <c r="F64">
        <v>4923</v>
      </c>
      <c r="G64">
        <v>-4923</v>
      </c>
    </row>
    <row r="65" spans="4:9" ht="12">
      <c r="D65" s="39" t="s">
        <v>143</v>
      </c>
      <c r="E65" s="22"/>
      <c r="F65" s="22"/>
      <c r="G65" s="22"/>
      <c r="H65" s="22"/>
      <c r="I65" s="22"/>
    </row>
    <row r="66" spans="1:9" ht="12">
      <c r="A66" s="21"/>
      <c r="B66" s="21"/>
      <c r="C66" s="21"/>
      <c r="D66" s="39" t="s">
        <v>144</v>
      </c>
      <c r="E66" s="22"/>
      <c r="F66" s="22"/>
      <c r="G66" s="22"/>
      <c r="H66" s="22"/>
      <c r="I66" s="22"/>
    </row>
    <row r="67" ht="12">
      <c r="D67" s="39" t="s">
        <v>145</v>
      </c>
    </row>
    <row r="68" spans="1:9" ht="12">
      <c r="A68" s="23"/>
      <c r="B68" s="23"/>
      <c r="C68" s="23"/>
      <c r="D68" s="40" t="s">
        <v>146</v>
      </c>
      <c r="E68" s="22"/>
      <c r="F68" s="22"/>
      <c r="G68" s="22"/>
      <c r="H68" s="25"/>
      <c r="I68" s="25"/>
    </row>
    <row r="69" spans="1:9" ht="12">
      <c r="A69" s="23"/>
      <c r="B69" s="23"/>
      <c r="C69" s="23"/>
      <c r="D69" s="51" t="s">
        <v>297</v>
      </c>
      <c r="E69" s="22">
        <v>185147</v>
      </c>
      <c r="F69" s="22">
        <v>185147</v>
      </c>
      <c r="G69" s="22">
        <v>-185147</v>
      </c>
      <c r="H69" s="25"/>
      <c r="I69" s="25"/>
    </row>
    <row r="70" spans="1:9" ht="12">
      <c r="A70" s="23"/>
      <c r="B70" s="23"/>
      <c r="C70" s="23"/>
      <c r="D70" s="51" t="s">
        <v>298</v>
      </c>
      <c r="E70" s="22">
        <v>28265</v>
      </c>
      <c r="F70" s="22">
        <v>28265</v>
      </c>
      <c r="G70" s="22">
        <v>-28265</v>
      </c>
      <c r="H70" s="25"/>
      <c r="I70" s="25"/>
    </row>
    <row r="71" spans="1:9" ht="12">
      <c r="A71" s="23"/>
      <c r="B71" s="23"/>
      <c r="C71" s="23"/>
      <c r="D71" s="21"/>
      <c r="E71" s="25"/>
      <c r="F71" s="25"/>
      <c r="G71" s="25"/>
      <c r="H71" s="25"/>
      <c r="I71" s="25"/>
    </row>
    <row r="72" spans="1:9" ht="12">
      <c r="A72" s="23"/>
      <c r="B72" s="23"/>
      <c r="C72" s="23"/>
      <c r="D72" s="21" t="s">
        <v>147</v>
      </c>
      <c r="E72" s="25"/>
      <c r="F72" s="25"/>
      <c r="G72" s="25"/>
      <c r="H72" s="25"/>
      <c r="I72" s="25"/>
    </row>
    <row r="73" spans="1:9" ht="12">
      <c r="A73" s="23"/>
      <c r="B73" s="23"/>
      <c r="C73" s="23"/>
      <c r="D73" s="39" t="s">
        <v>148</v>
      </c>
      <c r="E73" s="25"/>
      <c r="F73" s="25"/>
      <c r="G73" s="25"/>
      <c r="H73" s="25"/>
      <c r="I73" s="25"/>
    </row>
    <row r="74" spans="1:9" ht="12">
      <c r="A74" s="23"/>
      <c r="B74" s="23"/>
      <c r="C74" s="23"/>
      <c r="D74" s="40" t="s">
        <v>149</v>
      </c>
      <c r="E74" s="25"/>
      <c r="F74" s="25"/>
      <c r="G74" s="25">
        <v>-354827</v>
      </c>
      <c r="H74" s="25">
        <v>354827</v>
      </c>
      <c r="I74" s="25"/>
    </row>
    <row r="75" spans="1:9" ht="12">
      <c r="A75" s="23"/>
      <c r="B75" s="23"/>
      <c r="C75" s="23"/>
      <c r="D75" s="40" t="s">
        <v>289</v>
      </c>
      <c r="E75" s="25"/>
      <c r="F75" s="25"/>
      <c r="G75" s="25">
        <v>-1987856</v>
      </c>
      <c r="H75" s="25">
        <v>1987856</v>
      </c>
      <c r="I75" s="25"/>
    </row>
    <row r="76" spans="1:9" ht="12">
      <c r="A76" s="23"/>
      <c r="B76" s="23"/>
      <c r="C76" s="23"/>
      <c r="D76" s="39" t="s">
        <v>150</v>
      </c>
      <c r="E76" s="25"/>
      <c r="F76" s="25"/>
      <c r="G76" s="25">
        <v>-57590</v>
      </c>
      <c r="H76" s="25">
        <v>57590</v>
      </c>
      <c r="I76" s="25"/>
    </row>
    <row r="77" spans="1:9" ht="12">
      <c r="A77" s="23"/>
      <c r="B77" s="23"/>
      <c r="C77" s="23"/>
      <c r="D77" s="39" t="s">
        <v>151</v>
      </c>
      <c r="E77" s="25"/>
      <c r="F77" s="25"/>
      <c r="G77" s="35"/>
      <c r="H77" s="25"/>
      <c r="I77" s="25"/>
    </row>
    <row r="78" spans="1:9" ht="12">
      <c r="A78" s="23"/>
      <c r="B78" s="23"/>
      <c r="C78" s="23"/>
      <c r="D78" s="39" t="s">
        <v>152</v>
      </c>
      <c r="E78" s="25"/>
      <c r="F78" s="25"/>
      <c r="G78" s="25"/>
      <c r="H78" s="25"/>
      <c r="I78" s="25"/>
    </row>
    <row r="79" spans="1:9" ht="12">
      <c r="A79" s="23"/>
      <c r="B79" s="23"/>
      <c r="C79" s="23"/>
      <c r="D79" s="39" t="s">
        <v>186</v>
      </c>
      <c r="E79" s="25"/>
      <c r="F79" s="25"/>
      <c r="G79" s="25"/>
      <c r="H79" s="25"/>
      <c r="I79" s="25"/>
    </row>
    <row r="80" spans="1:9" ht="12">
      <c r="A80" s="23"/>
      <c r="B80" s="23"/>
      <c r="C80" s="23"/>
      <c r="D80" s="21"/>
      <c r="E80" s="25"/>
      <c r="F80" s="25"/>
      <c r="G80" s="25"/>
      <c r="H80" s="25"/>
      <c r="I80" s="25"/>
    </row>
    <row r="81" spans="1:9" ht="12">
      <c r="A81" s="23"/>
      <c r="B81" s="23"/>
      <c r="C81" s="23"/>
      <c r="D81" s="21" t="s">
        <v>153</v>
      </c>
      <c r="E81" s="25">
        <f>+E50+SUM(E61:E71)-SUM(E73:E80)</f>
        <v>329307.11</v>
      </c>
      <c r="F81" s="25">
        <f>+F50+SUM(F61:F71)-SUM(F73:F80)</f>
        <v>329307.15</v>
      </c>
      <c r="G81" s="25">
        <f>+G50+SUM(G61:G71)-SUM(G73:G80)</f>
        <v>10082061.870000001</v>
      </c>
      <c r="H81" s="25">
        <f>SUM(H50:H79)</f>
        <v>2609607</v>
      </c>
      <c r="I81" s="25">
        <f>+I50+SUM(I61:I68)-SUM(I73:I78)</f>
        <v>8220430.02</v>
      </c>
    </row>
    <row r="82" spans="1:9" ht="12">
      <c r="A82" s="23"/>
      <c r="B82" s="23"/>
      <c r="C82" s="23"/>
      <c r="D82" s="21"/>
      <c r="E82" s="27"/>
      <c r="F82" s="27"/>
      <c r="G82" s="25"/>
      <c r="H82" s="25"/>
      <c r="I82" s="25"/>
    </row>
    <row r="83" spans="1:9" ht="12">
      <c r="A83" s="23"/>
      <c r="B83" s="23"/>
      <c r="C83" s="23"/>
      <c r="D83" s="21" t="s">
        <v>154</v>
      </c>
      <c r="E83" s="33"/>
      <c r="F83" s="25"/>
      <c r="G83" s="25"/>
      <c r="H83" s="25"/>
      <c r="I83" s="25"/>
    </row>
    <row r="84" spans="1:9" ht="12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">
      <c r="A85" s="28"/>
      <c r="B85" s="28"/>
      <c r="C85" s="28"/>
      <c r="D85" s="49" t="s">
        <v>85</v>
      </c>
      <c r="E85" s="33">
        <f>F81/G81</f>
        <v>0.03266267894862661</v>
      </c>
      <c r="I85" s="30"/>
    </row>
    <row r="86" spans="1:9" ht="12">
      <c r="A86" s="23"/>
      <c r="B86" s="23"/>
      <c r="C86" s="23"/>
      <c r="D86" s="51"/>
      <c r="E86" s="25"/>
      <c r="F86" s="25"/>
      <c r="G86" s="25"/>
      <c r="H86" s="25"/>
      <c r="I86" s="25"/>
    </row>
    <row r="87" spans="1:9" ht="12">
      <c r="A87" s="28"/>
      <c r="B87" s="28"/>
      <c r="C87" s="28"/>
      <c r="D87" s="49" t="s">
        <v>84</v>
      </c>
      <c r="E87" s="33">
        <f>E81/(+G81+F81-E81)</f>
        <v>0.03266267485159689</v>
      </c>
      <c r="I87" s="30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">
      <c r="A91" s="23"/>
      <c r="B91" s="23"/>
      <c r="C91" s="23"/>
      <c r="D91" s="21"/>
      <c r="E91" s="25"/>
      <c r="F91" s="25"/>
      <c r="G91" s="25"/>
      <c r="H91" s="27"/>
      <c r="I91" s="25"/>
    </row>
    <row r="92" spans="5:9" ht="12"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25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25"/>
      <c r="H97" s="25"/>
      <c r="I97" s="25"/>
    </row>
    <row r="98" spans="1:9" ht="12">
      <c r="A98" s="23"/>
      <c r="B98" s="23"/>
      <c r="C98" s="23"/>
      <c r="D98" s="21"/>
      <c r="E98" s="25"/>
      <c r="F98" s="25"/>
      <c r="G98" s="34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3"/>
      <c r="B100" s="23"/>
      <c r="C100" s="23"/>
      <c r="D100" s="21"/>
      <c r="E100" s="25"/>
      <c r="F100" s="25"/>
      <c r="G100" s="25"/>
      <c r="H100" s="25"/>
      <c r="I100" s="25"/>
    </row>
    <row r="101" spans="1:9" ht="12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">
      <c r="A102" s="23"/>
      <c r="B102" s="23"/>
      <c r="C102" s="23"/>
      <c r="D102" s="21"/>
      <c r="E102" s="25"/>
      <c r="F102" s="25"/>
      <c r="G102" s="34"/>
      <c r="H102" s="27"/>
      <c r="I102" s="25"/>
    </row>
    <row r="103" spans="1:9" ht="12">
      <c r="A103" s="23"/>
      <c r="B103" s="23"/>
      <c r="C103" s="23"/>
      <c r="D103" s="21"/>
      <c r="E103" s="25"/>
      <c r="F103" s="25"/>
      <c r="G103" s="25"/>
      <c r="H103" s="25"/>
      <c r="I103" s="25"/>
    </row>
    <row r="104" spans="1:9" ht="12">
      <c r="A104" s="23"/>
      <c r="B104" s="23"/>
      <c r="C104" s="23"/>
      <c r="D104" s="21"/>
      <c r="E104" s="25"/>
      <c r="F104" s="25"/>
      <c r="G104" s="25"/>
      <c r="H104" s="25"/>
      <c r="I104" s="25"/>
    </row>
    <row r="105" spans="1:9" ht="12">
      <c r="A105" s="28"/>
      <c r="B105" s="28"/>
      <c r="C105" s="28"/>
      <c r="D105" s="29"/>
      <c r="G105" s="30"/>
      <c r="I105" s="30"/>
    </row>
    <row r="106" spans="1:9" ht="12">
      <c r="A106" s="23"/>
      <c r="B106" s="23"/>
      <c r="C106" s="23"/>
      <c r="D106" s="21"/>
      <c r="E106" s="25"/>
      <c r="F106" s="25"/>
      <c r="G106" s="25"/>
      <c r="H106" s="25"/>
      <c r="I106" s="25"/>
    </row>
    <row r="107" spans="1:9" ht="12">
      <c r="A107" s="23"/>
      <c r="B107" s="23"/>
      <c r="C107" s="23"/>
      <c r="D107" s="21"/>
      <c r="E107" s="25"/>
      <c r="F107" s="25"/>
      <c r="G107" s="25"/>
      <c r="H107" s="25"/>
      <c r="I107" s="25"/>
    </row>
    <row r="108" spans="5:9" ht="12">
      <c r="E108" s="25"/>
      <c r="F108" s="25"/>
      <c r="G108" s="25"/>
      <c r="H108" s="25"/>
      <c r="I108" s="25"/>
    </row>
    <row r="109" spans="4:9" ht="12">
      <c r="D109" s="21"/>
      <c r="E109" s="25"/>
      <c r="F109" s="25"/>
      <c r="G109" s="25"/>
      <c r="H109" s="25"/>
      <c r="I109" s="25"/>
    </row>
    <row r="112" ht="12">
      <c r="D112" s="21"/>
    </row>
    <row r="114" spans="4:5" ht="12">
      <c r="D114" s="21"/>
      <c r="E114" s="33"/>
    </row>
    <row r="116" spans="4:5" ht="12">
      <c r="D116" s="21"/>
      <c r="E116" s="33"/>
    </row>
    <row r="118" spans="4:5" ht="12">
      <c r="D118" s="20"/>
      <c r="E118" s="21"/>
    </row>
    <row r="119" ht="12">
      <c r="D119" s="21"/>
    </row>
    <row r="120" ht="12">
      <c r="D120" s="21"/>
    </row>
    <row r="121" ht="12">
      <c r="D121" s="21"/>
    </row>
    <row r="123" spans="5:9" ht="12">
      <c r="E123" s="22"/>
      <c r="F123" s="22"/>
      <c r="G123" s="22"/>
      <c r="H123" s="22"/>
      <c r="I123" s="22"/>
    </row>
    <row r="124" spans="1:9" ht="12">
      <c r="A124" s="21"/>
      <c r="B124" s="21"/>
      <c r="C124" s="21"/>
      <c r="D124" s="21"/>
      <c r="E124" s="22"/>
      <c r="F124" s="22"/>
      <c r="G124" s="22"/>
      <c r="H124" s="22"/>
      <c r="I124" s="22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34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5"/>
      <c r="I133" s="25"/>
    </row>
    <row r="134" spans="1:9" ht="12">
      <c r="A134" s="23"/>
      <c r="B134" s="23"/>
      <c r="C134" s="23"/>
      <c r="D134" s="21"/>
      <c r="E134" s="25"/>
      <c r="F134" s="25"/>
      <c r="G134" s="25"/>
      <c r="H134" s="25"/>
      <c r="I134" s="25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3"/>
      <c r="B136" s="23"/>
      <c r="C136" s="23"/>
      <c r="D136" s="21"/>
      <c r="E136" s="25"/>
      <c r="F136" s="25"/>
      <c r="G136" s="25"/>
      <c r="H136" s="25"/>
      <c r="I136" s="25"/>
    </row>
    <row r="137" spans="1:9" ht="12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">
      <c r="A138" s="23"/>
      <c r="B138" s="23"/>
      <c r="C138" s="23"/>
      <c r="D138" s="21"/>
      <c r="E138" s="25"/>
      <c r="F138" s="25"/>
      <c r="G138" s="25"/>
      <c r="H138" s="27"/>
      <c r="I138" s="25"/>
    </row>
    <row r="139" spans="1:9" ht="12">
      <c r="A139" s="28"/>
      <c r="B139" s="28"/>
      <c r="C139" s="28"/>
      <c r="D139" s="29"/>
      <c r="I139" s="30"/>
    </row>
    <row r="140" spans="1:9" ht="12">
      <c r="A140" s="23"/>
      <c r="B140" s="23"/>
      <c r="C140" s="23"/>
      <c r="D140" s="21"/>
      <c r="E140" s="25"/>
      <c r="F140" s="25"/>
      <c r="G140" s="25"/>
      <c r="H140" s="25"/>
      <c r="I140" s="25"/>
    </row>
    <row r="141" spans="1:9" ht="12">
      <c r="A141" s="28"/>
      <c r="B141" s="28"/>
      <c r="C141" s="28"/>
      <c r="D141" s="29"/>
      <c r="I141" s="30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">
      <c r="A145" s="23"/>
      <c r="B145" s="23"/>
      <c r="C145" s="23"/>
      <c r="D145" s="21"/>
      <c r="E145" s="25"/>
      <c r="F145" s="25"/>
      <c r="G145" s="25"/>
      <c r="H145" s="35"/>
      <c r="I145" s="25"/>
    </row>
    <row r="146" spans="5:9" ht="12"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25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25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25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34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">
      <c r="A154" s="23"/>
      <c r="B154" s="23"/>
      <c r="C154" s="23"/>
      <c r="D154" s="21"/>
      <c r="E154" s="25"/>
      <c r="F154" s="25"/>
      <c r="G154" s="25"/>
      <c r="H154" s="34"/>
      <c r="I154" s="25"/>
    </row>
    <row r="155" spans="1:9" ht="12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34"/>
      <c r="H156" s="25"/>
      <c r="I156" s="25"/>
    </row>
    <row r="157" spans="1:9" ht="12">
      <c r="A157" s="23"/>
      <c r="B157" s="23"/>
      <c r="C157" s="23"/>
      <c r="D157" s="21"/>
      <c r="E157" s="25"/>
      <c r="F157" s="25"/>
      <c r="G157" s="25"/>
      <c r="H157" s="25"/>
      <c r="I157" s="25"/>
    </row>
    <row r="158" spans="1:9" ht="12">
      <c r="A158" s="23"/>
      <c r="B158" s="23"/>
      <c r="C158" s="23"/>
      <c r="D158" s="21"/>
      <c r="E158" s="25"/>
      <c r="F158" s="25"/>
      <c r="G158" s="25"/>
      <c r="H158" s="25"/>
      <c r="I158" s="25"/>
    </row>
    <row r="159" spans="1:9" ht="12">
      <c r="A159" s="28"/>
      <c r="B159" s="28"/>
      <c r="C159" s="28"/>
      <c r="D159" s="29"/>
      <c r="G159" s="30"/>
      <c r="I159" s="30"/>
    </row>
    <row r="160" spans="1:9" ht="12">
      <c r="A160" s="23"/>
      <c r="B160" s="23"/>
      <c r="C160" s="23"/>
      <c r="D160" s="21"/>
      <c r="E160" s="25"/>
      <c r="F160" s="25"/>
      <c r="G160" s="25"/>
      <c r="H160" s="25"/>
      <c r="I160" s="25"/>
    </row>
    <row r="161" spans="1:9" ht="12">
      <c r="A161" s="23"/>
      <c r="B161" s="23"/>
      <c r="C161" s="23"/>
      <c r="D161" s="21"/>
      <c r="E161" s="25"/>
      <c r="F161" s="25"/>
      <c r="G161" s="25"/>
      <c r="H161" s="25"/>
      <c r="I161" s="25"/>
    </row>
    <row r="162" spans="5:9" ht="12">
      <c r="E162" s="25"/>
      <c r="F162" s="25"/>
      <c r="G162" s="25"/>
      <c r="H162" s="25"/>
      <c r="I162" s="25"/>
    </row>
    <row r="163" spans="4:9" ht="12">
      <c r="D163" s="21"/>
      <c r="E163" s="25"/>
      <c r="F163" s="25"/>
      <c r="G163" s="25"/>
      <c r="H163" s="25"/>
      <c r="I163" s="25"/>
    </row>
    <row r="166" ht="12">
      <c r="D166" s="21"/>
    </row>
    <row r="168" spans="4:5" ht="12">
      <c r="D168" s="21"/>
      <c r="E168" s="33"/>
    </row>
    <row r="170" spans="4:5" ht="12">
      <c r="D170" s="21"/>
      <c r="E170" s="33"/>
    </row>
    <row r="172" spans="4:5" ht="12">
      <c r="D172" s="20"/>
      <c r="E172" s="21"/>
    </row>
    <row r="173" ht="12">
      <c r="D173" s="21"/>
    </row>
    <row r="174" ht="12">
      <c r="D174" s="21"/>
    </row>
    <row r="175" ht="12">
      <c r="D175" s="21"/>
    </row>
    <row r="177" spans="5:9" ht="12">
      <c r="E177" s="22"/>
      <c r="F177" s="22"/>
      <c r="G177" s="22"/>
      <c r="H177" s="22"/>
      <c r="I177" s="22"/>
    </row>
    <row r="178" spans="1:9" ht="12">
      <c r="A178" s="21"/>
      <c r="B178" s="21"/>
      <c r="C178" s="21"/>
      <c r="D178" s="23"/>
      <c r="E178" s="22"/>
      <c r="F178" s="22"/>
      <c r="G178" s="22"/>
      <c r="H178" s="22"/>
      <c r="I178" s="22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5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25"/>
      <c r="G187" s="25"/>
      <c r="H187" s="25"/>
      <c r="I187" s="25"/>
    </row>
    <row r="188" spans="1:9" ht="12">
      <c r="A188" s="23"/>
      <c r="B188" s="23"/>
      <c r="C188" s="23"/>
      <c r="D188" s="21"/>
      <c r="E188" s="25"/>
      <c r="F188" s="25"/>
      <c r="G188" s="25"/>
      <c r="H188" s="25"/>
      <c r="I188" s="25"/>
    </row>
    <row r="189" spans="1:9" ht="12">
      <c r="A189" s="23"/>
      <c r="B189" s="23"/>
      <c r="C189" s="23"/>
      <c r="D189" s="21"/>
      <c r="E189" s="25"/>
      <c r="F189" s="25"/>
      <c r="G189" s="25"/>
      <c r="H189" s="27"/>
      <c r="I189" s="25"/>
    </row>
    <row r="190" spans="1:9" ht="12">
      <c r="A190" s="23"/>
      <c r="B190" s="23"/>
      <c r="C190" s="23"/>
      <c r="D190" s="21"/>
      <c r="E190" s="25"/>
      <c r="F190" s="25"/>
      <c r="G190" s="25"/>
      <c r="H190" s="25"/>
      <c r="I190" s="25"/>
    </row>
    <row r="191" spans="1:9" ht="12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">
      <c r="A192" s="23"/>
      <c r="B192" s="23"/>
      <c r="C192" s="23"/>
      <c r="D192" s="21"/>
      <c r="E192" s="25"/>
      <c r="F192" s="34"/>
      <c r="G192" s="25"/>
      <c r="H192" s="25"/>
      <c r="I192" s="25"/>
    </row>
    <row r="193" spans="1:9" ht="12">
      <c r="A193" s="28"/>
      <c r="B193" s="28"/>
      <c r="C193" s="28"/>
      <c r="D193" s="29"/>
      <c r="I193" s="30"/>
    </row>
    <row r="194" spans="1:9" ht="12">
      <c r="A194" s="23"/>
      <c r="B194" s="23"/>
      <c r="C194" s="23"/>
      <c r="D194" s="21"/>
      <c r="E194" s="25"/>
      <c r="F194" s="25"/>
      <c r="G194" s="25"/>
      <c r="H194" s="25"/>
      <c r="I194" s="25"/>
    </row>
    <row r="195" spans="1:9" ht="12">
      <c r="A195" s="28"/>
      <c r="B195" s="28"/>
      <c r="C195" s="28"/>
      <c r="D195" s="29"/>
      <c r="I195" s="30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">
      <c r="A199" s="23"/>
      <c r="B199" s="23"/>
      <c r="C199" s="23"/>
      <c r="D199" s="21"/>
      <c r="E199" s="25"/>
      <c r="F199" s="25"/>
      <c r="H199" s="25"/>
      <c r="I199" s="25"/>
    </row>
    <row r="200" spans="5:9" ht="12"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25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25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25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34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">
      <c r="A208" s="23"/>
      <c r="B208" s="23"/>
      <c r="C208" s="23"/>
      <c r="D208" s="21"/>
      <c r="E208" s="25"/>
      <c r="F208" s="25"/>
      <c r="G208" s="25"/>
      <c r="H208" s="34"/>
      <c r="I208" s="25"/>
    </row>
    <row r="209" spans="1:9" ht="12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34"/>
      <c r="H210" s="25"/>
      <c r="I210" s="25"/>
    </row>
    <row r="211" spans="1:9" ht="12">
      <c r="A211" s="23"/>
      <c r="B211" s="23"/>
      <c r="C211" s="23"/>
      <c r="D211" s="21"/>
      <c r="E211" s="25"/>
      <c r="F211" s="25"/>
      <c r="G211" s="25"/>
      <c r="H211" s="25"/>
      <c r="I211" s="25"/>
    </row>
    <row r="212" spans="1:9" ht="12">
      <c r="A212" s="23"/>
      <c r="B212" s="23"/>
      <c r="C212" s="23"/>
      <c r="D212" s="21"/>
      <c r="E212" s="25"/>
      <c r="F212" s="25"/>
      <c r="G212" s="25"/>
      <c r="H212" s="25"/>
      <c r="I212" s="25"/>
    </row>
    <row r="213" spans="1:9" ht="12">
      <c r="A213" s="28"/>
      <c r="B213" s="28"/>
      <c r="C213" s="28"/>
      <c r="D213" s="29"/>
      <c r="G213" s="30"/>
      <c r="I213" s="30"/>
    </row>
    <row r="214" spans="1:9" ht="12">
      <c r="A214" s="23"/>
      <c r="B214" s="23"/>
      <c r="C214" s="23"/>
      <c r="D214" s="21"/>
      <c r="E214" s="25"/>
      <c r="F214" s="25"/>
      <c r="G214" s="25"/>
      <c r="H214" s="25"/>
      <c r="I214" s="25"/>
    </row>
    <row r="215" spans="1:9" ht="12">
      <c r="A215" s="23"/>
      <c r="B215" s="23"/>
      <c r="C215" s="23"/>
      <c r="D215" s="21"/>
      <c r="E215" s="25"/>
      <c r="F215" s="25"/>
      <c r="G215" s="25"/>
      <c r="H215" s="25"/>
      <c r="I215" s="25"/>
    </row>
    <row r="216" spans="5:9" ht="12">
      <c r="E216" s="25"/>
      <c r="F216" s="25"/>
      <c r="G216" s="25"/>
      <c r="H216" s="25"/>
      <c r="I216" s="25"/>
    </row>
    <row r="217" spans="4:9" ht="12">
      <c r="D217" s="21"/>
      <c r="E217" s="25"/>
      <c r="F217" s="25"/>
      <c r="G217" s="25"/>
      <c r="H217" s="25"/>
      <c r="I217" s="25"/>
    </row>
    <row r="220" ht="12">
      <c r="D220" s="21"/>
    </row>
    <row r="222" spans="4:5" ht="12">
      <c r="D222" s="21"/>
      <c r="E222" s="33"/>
    </row>
    <row r="224" spans="4:5" ht="12">
      <c r="D224" s="21"/>
      <c r="E224" s="33"/>
    </row>
    <row r="226" spans="4:5" ht="12">
      <c r="D226" s="20"/>
      <c r="E226" s="21"/>
    </row>
    <row r="227" ht="12">
      <c r="D227" s="21"/>
    </row>
    <row r="228" ht="12">
      <c r="D228" s="21"/>
    </row>
    <row r="229" ht="12">
      <c r="D229" s="21"/>
    </row>
    <row r="231" spans="5:9" ht="12">
      <c r="E231" s="22"/>
      <c r="F231" s="22"/>
      <c r="G231" s="22"/>
      <c r="H231" s="22"/>
      <c r="I231" s="22"/>
    </row>
    <row r="232" spans="1:9" ht="12">
      <c r="A232" s="21"/>
      <c r="B232" s="21"/>
      <c r="C232" s="21"/>
      <c r="D232" s="21"/>
      <c r="E232" s="22"/>
      <c r="F232" s="22"/>
      <c r="G232" s="22"/>
      <c r="H232" s="22"/>
      <c r="I232" s="22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">
      <c r="A236" s="23"/>
      <c r="B236" s="23"/>
      <c r="C236" s="23"/>
      <c r="D236" s="21"/>
      <c r="E236" s="25"/>
      <c r="F236" s="25"/>
      <c r="G236" s="34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36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3"/>
      <c r="B242" s="23"/>
      <c r="C242" s="23"/>
      <c r="D242" s="21"/>
      <c r="E242" s="25"/>
      <c r="F242" s="25"/>
      <c r="G242" s="25"/>
      <c r="H242" s="25"/>
      <c r="I242" s="25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3"/>
      <c r="B244" s="23"/>
      <c r="C244" s="23"/>
      <c r="D244" s="21"/>
      <c r="E244" s="25"/>
      <c r="F244" s="25"/>
      <c r="G244" s="25"/>
      <c r="H244" s="25"/>
      <c r="I244" s="25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">
      <c r="A247" s="28"/>
      <c r="B247" s="28"/>
      <c r="C247" s="28"/>
      <c r="D247" s="29"/>
      <c r="H247" s="37"/>
      <c r="I247" s="30"/>
    </row>
    <row r="248" spans="1:9" ht="12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1:9" ht="12">
      <c r="A249" s="28"/>
      <c r="B249" s="28"/>
      <c r="C249" s="28"/>
      <c r="D249" s="29"/>
      <c r="I249" s="30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5:9" ht="12"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25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25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34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3"/>
      <c r="B262" s="23"/>
      <c r="C262" s="23"/>
      <c r="D262" s="21"/>
      <c r="E262" s="25"/>
      <c r="F262" s="25"/>
      <c r="G262" s="25"/>
      <c r="H262" s="25"/>
      <c r="I262" s="25"/>
    </row>
    <row r="263" spans="1:9" ht="12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34"/>
      <c r="H264" s="25"/>
      <c r="I264" s="25"/>
    </row>
    <row r="265" spans="1:9" ht="12">
      <c r="A265" s="23"/>
      <c r="B265" s="23"/>
      <c r="C265" s="23"/>
      <c r="D265" s="21"/>
      <c r="E265" s="25"/>
      <c r="F265" s="25"/>
      <c r="G265" s="25"/>
      <c r="H265" s="25"/>
      <c r="I265" s="25"/>
    </row>
    <row r="266" spans="1:9" ht="12">
      <c r="A266" s="23"/>
      <c r="B266" s="23"/>
      <c r="C266" s="23"/>
      <c r="D266" s="21"/>
      <c r="E266" s="25"/>
      <c r="F266" s="25"/>
      <c r="G266" s="25"/>
      <c r="H266" s="25"/>
      <c r="I266" s="25"/>
    </row>
    <row r="267" spans="1:9" ht="12">
      <c r="A267" s="28"/>
      <c r="B267" s="28"/>
      <c r="C267" s="28"/>
      <c r="D267" s="29"/>
      <c r="G267" s="30"/>
      <c r="I267" s="30"/>
    </row>
    <row r="268" spans="1:9" ht="12">
      <c r="A268" s="23"/>
      <c r="B268" s="23"/>
      <c r="C268" s="23"/>
      <c r="D268" s="21"/>
      <c r="E268" s="25"/>
      <c r="F268" s="25"/>
      <c r="G268" s="25"/>
      <c r="H268" s="25"/>
      <c r="I268" s="25"/>
    </row>
    <row r="269" spans="1:9" ht="12">
      <c r="A269" s="23"/>
      <c r="B269" s="23"/>
      <c r="C269" s="23"/>
      <c r="D269" s="21"/>
      <c r="E269" s="25"/>
      <c r="F269" s="25"/>
      <c r="G269" s="25"/>
      <c r="H269" s="25"/>
      <c r="I269" s="25"/>
    </row>
    <row r="270" spans="5:9" ht="12">
      <c r="E270" s="25"/>
      <c r="F270" s="25"/>
      <c r="G270" s="25"/>
      <c r="H270" s="25"/>
      <c r="I270" s="25"/>
    </row>
    <row r="271" spans="4:9" ht="12">
      <c r="D271" s="21"/>
      <c r="E271" s="25"/>
      <c r="F271" s="25"/>
      <c r="G271" s="25"/>
      <c r="H271" s="25"/>
      <c r="I271" s="25"/>
    </row>
    <row r="274" ht="12">
      <c r="D274" s="21"/>
    </row>
    <row r="276" spans="4:5" ht="12">
      <c r="D276" s="21"/>
      <c r="E276" s="33"/>
    </row>
    <row r="278" spans="4:5" ht="12">
      <c r="D278" s="21"/>
      <c r="E278" s="33"/>
    </row>
    <row r="280" spans="4:5" ht="12">
      <c r="D280" s="20"/>
      <c r="E280" s="21"/>
    </row>
    <row r="281" ht="12">
      <c r="D281" s="21"/>
    </row>
    <row r="282" ht="12">
      <c r="D282" s="21"/>
    </row>
    <row r="283" ht="12">
      <c r="D283" s="21"/>
    </row>
    <row r="285" spans="5:9" ht="12">
      <c r="E285" s="22"/>
      <c r="F285" s="22"/>
      <c r="G285" s="22"/>
      <c r="H285" s="22"/>
      <c r="I285" s="22"/>
    </row>
    <row r="286" spans="1:9" ht="12">
      <c r="A286" s="21"/>
      <c r="B286" s="21"/>
      <c r="C286" s="21"/>
      <c r="D286" s="21"/>
      <c r="E286" s="22"/>
      <c r="F286" s="22"/>
      <c r="G286" s="22"/>
      <c r="H286" s="22"/>
      <c r="I286" s="22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25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34"/>
      <c r="F295" s="25"/>
      <c r="G295" s="25"/>
      <c r="H295" s="25"/>
      <c r="I295" s="25"/>
    </row>
    <row r="296" spans="1:9" ht="12">
      <c r="A296" s="23"/>
      <c r="B296" s="23"/>
      <c r="C296" s="23"/>
      <c r="D296" s="21"/>
      <c r="E296" s="25"/>
      <c r="F296" s="25"/>
      <c r="G296" s="25"/>
      <c r="H296" s="25"/>
      <c r="I296" s="25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3"/>
      <c r="B298" s="23"/>
      <c r="C298" s="23"/>
      <c r="D298" s="21"/>
      <c r="E298" s="25"/>
      <c r="F298" s="25"/>
      <c r="G298" s="25"/>
      <c r="H298" s="25"/>
      <c r="I298" s="25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3"/>
      <c r="B300" s="23"/>
      <c r="C300" s="23"/>
      <c r="D300" s="21"/>
      <c r="E300" s="25"/>
      <c r="F300" s="25"/>
      <c r="G300" s="25"/>
      <c r="H300" s="25"/>
      <c r="I300" s="25"/>
    </row>
    <row r="301" spans="1:9" ht="12">
      <c r="A301" s="28"/>
      <c r="B301" s="28"/>
      <c r="C301" s="28"/>
      <c r="D301" s="29"/>
      <c r="H301" s="30"/>
      <c r="I301" s="30"/>
    </row>
    <row r="302" spans="1:9" ht="12">
      <c r="A302" s="23"/>
      <c r="B302" s="23"/>
      <c r="C302" s="23"/>
      <c r="D302" s="21"/>
      <c r="E302" s="25"/>
      <c r="F302" s="25"/>
      <c r="G302" s="25"/>
      <c r="H302" s="25"/>
      <c r="I302" s="25"/>
    </row>
    <row r="303" spans="1:9" ht="12">
      <c r="A303" s="28"/>
      <c r="B303" s="28"/>
      <c r="C303" s="28"/>
      <c r="D303" s="29"/>
      <c r="I303" s="30"/>
    </row>
    <row r="304" spans="1:9" ht="12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34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">
      <c r="A307" s="23"/>
      <c r="B307" s="23"/>
      <c r="C307" s="23"/>
      <c r="D307" s="21"/>
      <c r="E307" s="25"/>
      <c r="F307" s="25"/>
      <c r="G307" s="25"/>
      <c r="H307" s="34"/>
      <c r="I307" s="25"/>
    </row>
    <row r="308" spans="5:9" ht="12"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25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25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25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25"/>
      <c r="H313" s="25"/>
      <c r="I313" s="25"/>
    </row>
    <row r="314" spans="1:9" ht="12">
      <c r="A314" s="23"/>
      <c r="B314" s="23"/>
      <c r="C314" s="23"/>
      <c r="D314" s="21"/>
      <c r="E314" s="25"/>
      <c r="F314" s="25"/>
      <c r="G314" s="34"/>
      <c r="H314" s="25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34"/>
      <c r="I315" s="25"/>
    </row>
    <row r="316" spans="1:9" ht="12">
      <c r="A316" s="23"/>
      <c r="B316" s="23"/>
      <c r="C316" s="23"/>
      <c r="D316" s="21"/>
      <c r="E316" s="25"/>
      <c r="F316" s="25"/>
      <c r="G316" s="25"/>
      <c r="H316" s="34"/>
      <c r="I316" s="25"/>
    </row>
    <row r="317" spans="1:9" ht="12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">
      <c r="A318" s="23"/>
      <c r="B318" s="23"/>
      <c r="C318" s="23"/>
      <c r="D318" s="21"/>
      <c r="E318" s="25"/>
      <c r="F318" s="25"/>
      <c r="G318" s="34"/>
      <c r="H318" s="27"/>
      <c r="I318" s="25"/>
    </row>
    <row r="319" spans="1:9" ht="12">
      <c r="A319" s="23"/>
      <c r="B319" s="23"/>
      <c r="C319" s="23"/>
      <c r="D319" s="21"/>
      <c r="E319" s="25"/>
      <c r="F319" s="25"/>
      <c r="G319" s="25"/>
      <c r="H319" s="25"/>
      <c r="I319" s="25"/>
    </row>
    <row r="320" spans="1:9" ht="12">
      <c r="A320" s="23"/>
      <c r="B320" s="23"/>
      <c r="C320" s="23"/>
      <c r="D320" s="21"/>
      <c r="E320" s="25"/>
      <c r="F320" s="25"/>
      <c r="G320" s="25"/>
      <c r="H320" s="25"/>
      <c r="I320" s="25"/>
    </row>
    <row r="321" spans="1:9" ht="12">
      <c r="A321" s="28"/>
      <c r="B321" s="28"/>
      <c r="C321" s="28"/>
      <c r="D321" s="29"/>
      <c r="G321" s="30"/>
      <c r="I321" s="30"/>
    </row>
    <row r="322" spans="1:9" ht="12">
      <c r="A322" s="23"/>
      <c r="B322" s="23"/>
      <c r="C322" s="23"/>
      <c r="D322" s="21"/>
      <c r="E322" s="25"/>
      <c r="F322" s="25"/>
      <c r="G322" s="25"/>
      <c r="H322" s="25"/>
      <c r="I322" s="25"/>
    </row>
    <row r="323" spans="1:9" ht="12">
      <c r="A323" s="23"/>
      <c r="B323" s="23"/>
      <c r="C323" s="23"/>
      <c r="D323" s="21"/>
      <c r="E323" s="25"/>
      <c r="F323" s="25"/>
      <c r="G323" s="25"/>
      <c r="H323" s="25"/>
      <c r="I323" s="25"/>
    </row>
    <row r="324" spans="1:9" ht="12">
      <c r="A324" s="29"/>
      <c r="E324" s="25"/>
      <c r="F324" s="25"/>
      <c r="G324" s="25"/>
      <c r="H324" s="25"/>
      <c r="I324" s="25"/>
    </row>
    <row r="325" spans="4:9" ht="12">
      <c r="D325" s="21"/>
      <c r="E325" s="25"/>
      <c r="F325" s="25"/>
      <c r="G325" s="25"/>
      <c r="H325" s="25"/>
      <c r="I325" s="25"/>
    </row>
    <row r="328" ht="12">
      <c r="D328" s="21"/>
    </row>
    <row r="330" spans="4:5" ht="12">
      <c r="D330" s="21"/>
      <c r="E330" s="33"/>
    </row>
    <row r="332" spans="4:5" ht="12">
      <c r="D332" s="21"/>
      <c r="E332" s="33"/>
    </row>
    <row r="334" spans="4:5" ht="12">
      <c r="D334" s="20"/>
      <c r="E334" s="21"/>
    </row>
    <row r="335" ht="12">
      <c r="D335" s="21"/>
    </row>
    <row r="336" ht="12">
      <c r="D336" s="21"/>
    </row>
    <row r="337" ht="12">
      <c r="D337" s="21"/>
    </row>
    <row r="339" spans="5:9" ht="12">
      <c r="E339" s="22"/>
      <c r="F339" s="22"/>
      <c r="G339" s="22"/>
      <c r="H339" s="22"/>
      <c r="I339" s="22"/>
    </row>
    <row r="340" spans="1:9" ht="12">
      <c r="A340" s="21"/>
      <c r="B340" s="21"/>
      <c r="C340" s="21"/>
      <c r="D340" s="21"/>
      <c r="E340" s="22"/>
      <c r="F340" s="22"/>
      <c r="G340" s="22"/>
      <c r="H340" s="22"/>
      <c r="I340" s="22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23"/>
      <c r="B344" s="23"/>
      <c r="C344" s="23"/>
      <c r="D344" s="21"/>
      <c r="E344" s="25"/>
      <c r="F344" s="2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3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23"/>
      <c r="B348" s="23"/>
      <c r="C348" s="23"/>
      <c r="D348" s="21"/>
      <c r="E348" s="25"/>
      <c r="F348" s="25"/>
      <c r="G348" s="25"/>
      <c r="H348" s="25"/>
      <c r="I348" s="25"/>
    </row>
    <row r="349" spans="1:9" ht="12">
      <c r="A349" s="36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3"/>
      <c r="B350" s="23"/>
      <c r="C350" s="23"/>
      <c r="D350" s="21"/>
      <c r="E350" s="25"/>
      <c r="F350" s="25"/>
      <c r="G350" s="25"/>
      <c r="H350" s="25"/>
      <c r="I350" s="25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3"/>
      <c r="B352" s="23"/>
      <c r="C352" s="23"/>
      <c r="D352" s="21"/>
      <c r="E352" s="25"/>
      <c r="F352" s="25"/>
      <c r="G352" s="25"/>
      <c r="H352" s="25"/>
      <c r="I352" s="25"/>
    </row>
    <row r="353" spans="1:9" ht="12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">
      <c r="A355" s="28"/>
      <c r="B355" s="28"/>
      <c r="C355" s="28"/>
      <c r="D355" s="29"/>
      <c r="I355" s="30"/>
    </row>
    <row r="356" spans="1:9" ht="12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1:9" ht="12">
      <c r="A357" s="28"/>
      <c r="B357" s="28"/>
      <c r="C357" s="28"/>
      <c r="D357" s="29"/>
      <c r="G357" s="30"/>
      <c r="I357" s="30"/>
    </row>
    <row r="358" spans="1:9" ht="12">
      <c r="A358" s="23"/>
      <c r="B358" s="23"/>
      <c r="C358" s="23"/>
      <c r="D358" s="21"/>
      <c r="E358" s="25"/>
      <c r="F358" s="25"/>
      <c r="G358" s="34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5:9" ht="12"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25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25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25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25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34"/>
      <c r="H368" s="25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34"/>
      <c r="I369" s="25"/>
    </row>
    <row r="370" spans="1:9" ht="12">
      <c r="A370" s="23"/>
      <c r="B370" s="23"/>
      <c r="C370" s="23"/>
      <c r="D370" s="21"/>
      <c r="E370" s="25"/>
      <c r="F370" s="25"/>
      <c r="G370" s="25"/>
      <c r="H370" s="34"/>
      <c r="I370" s="25"/>
    </row>
    <row r="371" spans="1:9" ht="12">
      <c r="A371" s="23"/>
      <c r="B371" s="23"/>
      <c r="C371" s="23"/>
      <c r="D371" s="21"/>
      <c r="E371" s="25"/>
      <c r="F371" s="25"/>
      <c r="G371" s="25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34"/>
      <c r="H372" s="25"/>
      <c r="I372" s="25"/>
    </row>
    <row r="373" spans="1:9" ht="12">
      <c r="A373" s="23"/>
      <c r="B373" s="23"/>
      <c r="C373" s="23"/>
      <c r="D373" s="21"/>
      <c r="E373" s="25"/>
      <c r="F373" s="25"/>
      <c r="G373" s="25"/>
      <c r="H373" s="25"/>
      <c r="I373" s="25"/>
    </row>
    <row r="374" spans="1:9" ht="12">
      <c r="A374" s="23"/>
      <c r="B374" s="23"/>
      <c r="C374" s="23"/>
      <c r="D374" s="21"/>
      <c r="E374" s="25"/>
      <c r="F374" s="25"/>
      <c r="G374" s="25"/>
      <c r="H374" s="25"/>
      <c r="I374" s="25"/>
    </row>
    <row r="375" spans="1:9" ht="12">
      <c r="A375" s="28"/>
      <c r="B375" s="28"/>
      <c r="C375" s="28"/>
      <c r="D375" s="29"/>
      <c r="G375" s="30"/>
      <c r="I375" s="30"/>
    </row>
    <row r="376" spans="1:9" ht="12">
      <c r="A376" s="23"/>
      <c r="B376" s="23"/>
      <c r="C376" s="23"/>
      <c r="D376" s="21"/>
      <c r="E376" s="25"/>
      <c r="F376" s="25"/>
      <c r="G376" s="34"/>
      <c r="H376" s="25"/>
      <c r="I376" s="25"/>
    </row>
    <row r="377" spans="1:9" ht="12">
      <c r="A377" s="23"/>
      <c r="B377" s="23"/>
      <c r="C377" s="23"/>
      <c r="D377" s="21"/>
      <c r="E377" s="25"/>
      <c r="F377" s="25"/>
      <c r="G377" s="25"/>
      <c r="H377" s="25"/>
      <c r="I377" s="25"/>
    </row>
    <row r="378" spans="5:9" ht="12">
      <c r="E378" s="25"/>
      <c r="F378" s="25"/>
      <c r="G378" s="25"/>
      <c r="H378" s="25"/>
      <c r="I378" s="25"/>
    </row>
    <row r="379" spans="4:9" ht="12">
      <c r="D379" s="21"/>
      <c r="E379" s="25"/>
      <c r="F379" s="25"/>
      <c r="G379" s="25"/>
      <c r="H379" s="25"/>
      <c r="I379" s="25"/>
    </row>
    <row r="382" ht="12">
      <c r="D382" s="21"/>
    </row>
    <row r="384" spans="4:5" ht="12">
      <c r="D384" s="21"/>
      <c r="E384" s="33"/>
    </row>
    <row r="386" spans="4:5" ht="12">
      <c r="D386" s="21"/>
      <c r="E386" s="33"/>
    </row>
    <row r="388" spans="4:5" ht="12">
      <c r="D388" s="20"/>
      <c r="E388" s="21"/>
    </row>
    <row r="389" ht="12">
      <c r="D389" s="21"/>
    </row>
    <row r="390" ht="12">
      <c r="D390" s="21"/>
    </row>
    <row r="391" ht="12">
      <c r="D391" s="21"/>
    </row>
    <row r="393" spans="5:9" ht="12">
      <c r="E393" s="22"/>
      <c r="F393" s="22"/>
      <c r="G393" s="22"/>
      <c r="H393" s="22"/>
      <c r="I393" s="22"/>
    </row>
    <row r="394" spans="1:9" ht="12">
      <c r="A394" s="21"/>
      <c r="B394" s="21"/>
      <c r="C394" s="21"/>
      <c r="D394" s="21"/>
      <c r="E394" s="22"/>
      <c r="F394" s="22"/>
      <c r="G394" s="22"/>
      <c r="H394" s="22"/>
      <c r="I394" s="22"/>
    </row>
    <row r="396" spans="1:9" ht="12">
      <c r="A396" s="23"/>
      <c r="B396" s="23"/>
      <c r="C396" s="23"/>
      <c r="D396" s="21"/>
      <c r="E396" s="25"/>
      <c r="F396" s="25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25"/>
      <c r="F398" s="25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34"/>
      <c r="G401" s="25"/>
      <c r="H401" s="25"/>
      <c r="I401" s="25"/>
    </row>
    <row r="402" spans="1:9" ht="12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">
      <c r="A403" s="23"/>
      <c r="B403" s="23"/>
      <c r="C403" s="23"/>
      <c r="D403" s="21"/>
      <c r="E403" s="34"/>
      <c r="F403" s="34"/>
      <c r="G403" s="25"/>
      <c r="H403" s="25"/>
      <c r="I403" s="25"/>
    </row>
    <row r="404" spans="1:9" ht="12">
      <c r="A404" s="23"/>
      <c r="B404" s="23"/>
      <c r="C404" s="23"/>
      <c r="D404" s="21"/>
      <c r="E404" s="25"/>
      <c r="F404" s="25"/>
      <c r="G404" s="25"/>
      <c r="H404" s="25"/>
      <c r="I404" s="25"/>
    </row>
    <row r="405" spans="1:9" ht="12">
      <c r="A405" s="23"/>
      <c r="B405" s="23"/>
      <c r="C405" s="23"/>
      <c r="D405" s="21"/>
      <c r="E405" s="25"/>
      <c r="F405" s="25"/>
      <c r="G405" s="25"/>
      <c r="H405" s="25"/>
      <c r="I405" s="25"/>
    </row>
    <row r="406" spans="1:9" ht="12">
      <c r="A406" s="23"/>
      <c r="B406" s="23"/>
      <c r="C406" s="23"/>
      <c r="D406" s="21"/>
      <c r="E406" s="25"/>
      <c r="F406" s="25"/>
      <c r="G406" s="25"/>
      <c r="H406" s="25"/>
      <c r="I406" s="25"/>
    </row>
    <row r="407" spans="1:9" ht="12">
      <c r="A407" s="23"/>
      <c r="B407" s="23"/>
      <c r="C407" s="23"/>
      <c r="D407" s="21"/>
      <c r="E407" s="25"/>
      <c r="F407" s="25"/>
      <c r="G407" s="25"/>
      <c r="H407" s="25"/>
      <c r="I407" s="25"/>
    </row>
    <row r="408" spans="1:9" ht="12">
      <c r="A408" s="23"/>
      <c r="B408" s="23"/>
      <c r="C408" s="23"/>
      <c r="D408" s="21"/>
      <c r="E408" s="25"/>
      <c r="F408" s="25"/>
      <c r="G408" s="25"/>
      <c r="H408" s="34"/>
      <c r="I408" s="25"/>
    </row>
    <row r="409" spans="1:9" ht="12">
      <c r="A409" s="28"/>
      <c r="B409" s="28"/>
      <c r="C409" s="28"/>
      <c r="D409" s="29"/>
      <c r="I409" s="30"/>
    </row>
    <row r="410" spans="1:9" ht="12">
      <c r="A410" s="23"/>
      <c r="B410" s="23"/>
      <c r="C410" s="23"/>
      <c r="D410" s="21"/>
      <c r="E410" s="34"/>
      <c r="F410" s="34"/>
      <c r="G410" s="34"/>
      <c r="H410" s="25"/>
      <c r="I410" s="25"/>
    </row>
    <row r="411" spans="1:9" ht="12">
      <c r="A411" s="28"/>
      <c r="B411" s="28"/>
      <c r="C411" s="28"/>
      <c r="D411" s="29"/>
      <c r="I411" s="30"/>
    </row>
    <row r="412" spans="1:9" ht="12">
      <c r="A412" s="36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">
      <c r="A415" s="23"/>
      <c r="B415" s="23"/>
      <c r="C415" s="23"/>
      <c r="D415" s="21"/>
      <c r="E415" s="25"/>
      <c r="F415" s="25"/>
      <c r="G415" s="25"/>
      <c r="H415" s="34"/>
      <c r="I415" s="25"/>
    </row>
    <row r="416" spans="5:9" ht="12"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25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25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25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25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34"/>
      <c r="H422" s="25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34"/>
      <c r="I423" s="25"/>
    </row>
    <row r="424" spans="1:9" ht="12">
      <c r="A424" s="23"/>
      <c r="B424" s="23"/>
      <c r="C424" s="23"/>
      <c r="D424" s="21"/>
      <c r="E424" s="25"/>
      <c r="F424" s="25"/>
      <c r="G424" s="25"/>
      <c r="H424" s="34"/>
      <c r="I424" s="25"/>
    </row>
    <row r="425" spans="1:9" ht="12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34"/>
      <c r="H426" s="25"/>
      <c r="I426" s="25"/>
    </row>
    <row r="427" spans="1:9" ht="12">
      <c r="A427" s="23"/>
      <c r="B427" s="23"/>
      <c r="C427" s="23"/>
      <c r="D427" s="21"/>
      <c r="E427" s="25"/>
      <c r="F427" s="25"/>
      <c r="G427" s="25"/>
      <c r="H427" s="25"/>
      <c r="I427" s="25"/>
    </row>
    <row r="428" spans="1:9" ht="12">
      <c r="A428" s="23"/>
      <c r="B428" s="23"/>
      <c r="C428" s="23"/>
      <c r="D428" s="21"/>
      <c r="E428" s="25"/>
      <c r="F428" s="25"/>
      <c r="G428" s="25"/>
      <c r="H428" s="25"/>
      <c r="I428" s="25"/>
    </row>
    <row r="429" spans="1:9" ht="12">
      <c r="A429" s="28"/>
      <c r="B429" s="28"/>
      <c r="C429" s="28"/>
      <c r="D429" s="29"/>
      <c r="G429" s="30"/>
      <c r="I429" s="30"/>
    </row>
    <row r="430" spans="1:9" ht="12">
      <c r="A430" s="23"/>
      <c r="B430" s="23"/>
      <c r="C430" s="23"/>
      <c r="D430" s="21"/>
      <c r="E430" s="25"/>
      <c r="F430" s="25"/>
      <c r="G430" s="25"/>
      <c r="H430" s="25"/>
      <c r="I430" s="25"/>
    </row>
    <row r="431" spans="1:9" ht="12">
      <c r="A431" s="23"/>
      <c r="B431" s="23"/>
      <c r="C431" s="23"/>
      <c r="D431" s="21"/>
      <c r="E431" s="25"/>
      <c r="F431" s="25"/>
      <c r="G431" s="25"/>
      <c r="H431" s="25"/>
      <c r="I431" s="25"/>
    </row>
    <row r="432" spans="5:9" ht="12">
      <c r="E432" s="25"/>
      <c r="F432" s="25"/>
      <c r="H432" s="25"/>
      <c r="I432" s="25"/>
    </row>
    <row r="433" spans="4:9" ht="12">
      <c r="D433" s="21"/>
      <c r="E433" s="25"/>
      <c r="F433" s="25"/>
      <c r="G433" s="25"/>
      <c r="H433" s="25"/>
      <c r="I433" s="25"/>
    </row>
    <row r="436" ht="12">
      <c r="D436" s="21"/>
    </row>
    <row r="438" spans="4:5" ht="12">
      <c r="D438" s="21"/>
      <c r="E438" s="33"/>
    </row>
    <row r="440" spans="4:5" ht="12">
      <c r="D440" s="21"/>
      <c r="E440" s="33"/>
    </row>
    <row r="442" spans="4:5" ht="12">
      <c r="D442" s="20"/>
      <c r="E442" s="21"/>
    </row>
    <row r="443" ht="12">
      <c r="D443" s="21"/>
    </row>
    <row r="444" ht="12">
      <c r="D444" s="21"/>
    </row>
    <row r="445" ht="12">
      <c r="D445" s="21"/>
    </row>
    <row r="447" spans="5:9" ht="12">
      <c r="E447" s="22"/>
      <c r="F447" s="22"/>
      <c r="G447" s="22"/>
      <c r="H447" s="22"/>
      <c r="I447" s="22"/>
    </row>
    <row r="448" spans="1:9" ht="12">
      <c r="A448" s="21"/>
      <c r="B448" s="21"/>
      <c r="C448" s="21"/>
      <c r="D448" s="21"/>
      <c r="E448" s="22"/>
      <c r="F448" s="22"/>
      <c r="G448" s="22"/>
      <c r="H448" s="22"/>
      <c r="I448" s="22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25"/>
      <c r="H451" s="25"/>
      <c r="I451" s="25"/>
    </row>
    <row r="452" spans="1:9" ht="12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34"/>
      <c r="G453" s="25"/>
      <c r="H453" s="25"/>
      <c r="I453" s="25"/>
    </row>
    <row r="454" spans="1:9" ht="12">
      <c r="A454" s="23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34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23"/>
      <c r="B458" s="23"/>
      <c r="C458" s="23"/>
      <c r="D458" s="21"/>
      <c r="E458" s="25"/>
      <c r="F458" s="25"/>
      <c r="G458" s="25"/>
      <c r="H458" s="25"/>
      <c r="I458" s="25"/>
    </row>
    <row r="459" spans="1:9" ht="12">
      <c r="A459" s="36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3"/>
      <c r="B460" s="23"/>
      <c r="C460" s="23"/>
      <c r="D460" s="21"/>
      <c r="E460" s="25"/>
      <c r="F460" s="25"/>
      <c r="G460" s="25"/>
      <c r="H460" s="25"/>
      <c r="I460" s="25"/>
    </row>
    <row r="461" spans="1:9" ht="12">
      <c r="A461" s="23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">
      <c r="A463" s="28"/>
      <c r="B463" s="28"/>
      <c r="C463" s="28"/>
      <c r="D463" s="29"/>
      <c r="I463" s="30"/>
    </row>
    <row r="464" spans="1:9" ht="12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">
      <c r="A465" s="28"/>
      <c r="B465" s="28"/>
      <c r="C465" s="28"/>
      <c r="D465" s="29"/>
      <c r="I465" s="30"/>
    </row>
    <row r="466" spans="1:9" ht="12">
      <c r="A466" s="36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25"/>
      <c r="H468" s="25"/>
      <c r="I468" s="25"/>
    </row>
    <row r="469" spans="1:9" ht="12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">
      <c r="A470" s="29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25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34"/>
      <c r="H473" s="25"/>
      <c r="I473" s="25"/>
    </row>
    <row r="474" spans="1:9" ht="12">
      <c r="A474" s="23"/>
      <c r="B474" s="23"/>
      <c r="C474" s="23"/>
      <c r="D474" s="21"/>
      <c r="E474" s="25"/>
      <c r="F474" s="25"/>
      <c r="G474" s="2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25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34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25"/>
      <c r="I477" s="25"/>
    </row>
    <row r="478" spans="1:9" ht="12">
      <c r="A478" s="23"/>
      <c r="B478" s="23"/>
      <c r="C478" s="23"/>
      <c r="D478" s="21"/>
      <c r="E478" s="25"/>
      <c r="F478" s="25"/>
      <c r="G478" s="25"/>
      <c r="H478" s="34"/>
      <c r="I478" s="25"/>
    </row>
    <row r="479" spans="1:9" ht="12">
      <c r="A479" s="23"/>
      <c r="B479" s="23"/>
      <c r="C479" s="23"/>
      <c r="D479" s="21"/>
      <c r="E479" s="25"/>
      <c r="F479" s="25"/>
      <c r="G479" s="35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34"/>
      <c r="H480" s="25"/>
      <c r="I480" s="25"/>
    </row>
    <row r="481" spans="1:9" ht="12">
      <c r="A481" s="23"/>
      <c r="B481" s="23"/>
      <c r="C481" s="23"/>
      <c r="D481" s="21"/>
      <c r="E481" s="25"/>
      <c r="F481" s="25"/>
      <c r="G481" s="25"/>
      <c r="H481" s="25"/>
      <c r="I481" s="25"/>
    </row>
    <row r="482" spans="1:9" ht="12">
      <c r="A482" s="23"/>
      <c r="B482" s="23"/>
      <c r="C482" s="23"/>
      <c r="D482" s="21"/>
      <c r="E482" s="25"/>
      <c r="F482" s="25"/>
      <c r="G482" s="25"/>
      <c r="H482" s="34"/>
      <c r="I482" s="25"/>
    </row>
    <row r="483" spans="1:9" ht="12">
      <c r="A483" s="28"/>
      <c r="B483" s="28"/>
      <c r="C483" s="28"/>
      <c r="D483" s="29"/>
      <c r="G483" s="30"/>
      <c r="I483" s="30"/>
    </row>
    <row r="484" spans="1:9" ht="12">
      <c r="A484" s="23"/>
      <c r="B484" s="23"/>
      <c r="C484" s="23"/>
      <c r="D484" s="21"/>
      <c r="E484" s="25"/>
      <c r="F484" s="25"/>
      <c r="G484" s="27"/>
      <c r="H484" s="25"/>
      <c r="I484" s="25"/>
    </row>
    <row r="485" spans="1:9" ht="12">
      <c r="A485" s="23"/>
      <c r="B485" s="23"/>
      <c r="C485" s="23"/>
      <c r="D485" s="21"/>
      <c r="E485" s="25"/>
      <c r="F485" s="25"/>
      <c r="G485" s="25"/>
      <c r="H485" s="25"/>
      <c r="I485" s="25"/>
    </row>
    <row r="486" spans="5:9" ht="12">
      <c r="E486" s="25"/>
      <c r="F486" s="25"/>
      <c r="G486" s="25"/>
      <c r="H486" s="25"/>
      <c r="I486" s="25"/>
    </row>
    <row r="487" spans="4:9" ht="12">
      <c r="D487" s="21"/>
      <c r="E487" s="25"/>
      <c r="F487" s="25"/>
      <c r="G487" s="25"/>
      <c r="H487" s="25"/>
      <c r="I487" s="25"/>
    </row>
    <row r="490" ht="12">
      <c r="D490" s="21"/>
    </row>
    <row r="492" spans="4:5" ht="12">
      <c r="D492" s="21"/>
      <c r="E492" s="33"/>
    </row>
    <row r="494" spans="4:5" ht="12">
      <c r="D494" s="21"/>
      <c r="E494" s="33"/>
    </row>
    <row r="496" spans="4:5" ht="12">
      <c r="D496" s="20"/>
      <c r="E496" s="21"/>
    </row>
    <row r="497" ht="12">
      <c r="D497" s="21"/>
    </row>
    <row r="498" ht="12">
      <c r="D498" s="21"/>
    </row>
    <row r="499" ht="12">
      <c r="D499" s="21"/>
    </row>
    <row r="501" spans="5:9" ht="12">
      <c r="E501" s="22"/>
      <c r="F501" s="22"/>
      <c r="G501" s="22"/>
      <c r="H501" s="22"/>
      <c r="I501" s="22"/>
    </row>
    <row r="502" spans="1:9" ht="12">
      <c r="A502" s="21"/>
      <c r="B502" s="21"/>
      <c r="C502" s="21"/>
      <c r="D502" s="21"/>
      <c r="E502" s="22"/>
      <c r="F502" s="22"/>
      <c r="G502" s="22"/>
      <c r="H502" s="22"/>
      <c r="I502" s="22"/>
    </row>
    <row r="503" ht="12">
      <c r="G503" s="29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5"/>
      <c r="F505" s="25"/>
      <c r="G505" s="25"/>
      <c r="H505" s="25"/>
      <c r="I505" s="25"/>
    </row>
    <row r="506" spans="1:9" ht="12">
      <c r="A506" s="23"/>
      <c r="B506" s="23"/>
      <c r="C506" s="23"/>
      <c r="D506" s="21"/>
      <c r="E506" s="25"/>
      <c r="F506" s="25"/>
      <c r="G506" s="25"/>
      <c r="H506" s="25"/>
      <c r="I506" s="25"/>
    </row>
    <row r="507" spans="1:9" ht="12">
      <c r="A507" s="23"/>
      <c r="B507" s="23"/>
      <c r="C507" s="23"/>
      <c r="D507" s="21"/>
      <c r="F507" s="29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25"/>
      <c r="I508" s="25"/>
    </row>
    <row r="509" spans="1:9" ht="12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">
      <c r="A510" s="23"/>
      <c r="B510" s="23"/>
      <c r="C510" s="23"/>
      <c r="D510" s="21"/>
      <c r="E510" s="27"/>
      <c r="F510" s="27"/>
      <c r="G510" s="25"/>
      <c r="H510" s="25"/>
      <c r="I510" s="25"/>
    </row>
    <row r="511" spans="1:9" ht="12">
      <c r="A511" s="23"/>
      <c r="B511" s="23"/>
      <c r="C511" s="23"/>
      <c r="D511" s="21"/>
      <c r="E511" s="34"/>
      <c r="F511" s="34"/>
      <c r="G511" s="25"/>
      <c r="H511" s="25"/>
      <c r="I511" s="25"/>
    </row>
    <row r="512" spans="1:9" ht="12">
      <c r="A512" s="23"/>
      <c r="B512" s="23"/>
      <c r="C512" s="23"/>
      <c r="D512" s="21"/>
      <c r="E512" s="25"/>
      <c r="F512" s="25"/>
      <c r="G512" s="25"/>
      <c r="H512" s="25"/>
      <c r="I512" s="25"/>
    </row>
    <row r="513" spans="1:9" ht="12">
      <c r="A513" s="23"/>
      <c r="B513" s="23"/>
      <c r="C513" s="23"/>
      <c r="D513" s="21"/>
      <c r="E513" s="25"/>
      <c r="F513" s="25"/>
      <c r="G513" s="25"/>
      <c r="H513" s="38"/>
      <c r="I513" s="25"/>
    </row>
    <row r="514" spans="1:9" ht="12">
      <c r="A514" s="23"/>
      <c r="B514" s="23"/>
      <c r="C514" s="23"/>
      <c r="D514" s="21"/>
      <c r="E514" s="25"/>
      <c r="F514" s="25"/>
      <c r="G514" s="25"/>
      <c r="H514" s="25"/>
      <c r="I514" s="25"/>
    </row>
    <row r="515" spans="1:9" ht="12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">
      <c r="A516" s="23"/>
      <c r="B516" s="23"/>
      <c r="C516" s="23"/>
      <c r="D516" s="21"/>
      <c r="E516" s="25"/>
      <c r="F516" s="25"/>
      <c r="G516" s="25"/>
      <c r="H516" s="38"/>
      <c r="I516" s="25"/>
    </row>
    <row r="517" spans="1:9" ht="12">
      <c r="A517" s="28"/>
      <c r="B517" s="28"/>
      <c r="C517" s="28"/>
      <c r="D517" s="29"/>
      <c r="H517" s="29"/>
      <c r="I517" s="30"/>
    </row>
    <row r="518" spans="1:9" ht="12">
      <c r="A518" s="23"/>
      <c r="B518" s="23"/>
      <c r="C518" s="23"/>
      <c r="D518" s="21"/>
      <c r="E518" s="25"/>
      <c r="F518" s="25"/>
      <c r="G518" s="25"/>
      <c r="H518" s="25"/>
      <c r="I518" s="25"/>
    </row>
    <row r="519" spans="1:9" ht="12">
      <c r="A519" s="28"/>
      <c r="B519" s="28"/>
      <c r="C519" s="28"/>
      <c r="D519" s="29"/>
      <c r="I519" s="30"/>
    </row>
    <row r="520" spans="1:9" ht="12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34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">
      <c r="A523" s="23"/>
      <c r="B523" s="23"/>
      <c r="C523" s="23"/>
      <c r="D523" s="21"/>
      <c r="E523" s="25"/>
      <c r="F523" s="25"/>
      <c r="G523" s="25"/>
      <c r="H523" s="34"/>
      <c r="I523" s="25"/>
    </row>
    <row r="524" spans="5:9" ht="12"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25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G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25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25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G530" s="34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H531" s="25"/>
      <c r="I531" s="25"/>
    </row>
    <row r="532" spans="1:9" ht="12">
      <c r="A532" s="23"/>
      <c r="B532" s="23"/>
      <c r="C532" s="23"/>
      <c r="D532" s="21"/>
      <c r="E532" s="25"/>
      <c r="F532" s="25"/>
      <c r="G532" s="25"/>
      <c r="H532" s="34"/>
      <c r="I532" s="25"/>
    </row>
    <row r="533" spans="1:9" ht="12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34"/>
      <c r="H534" s="25"/>
      <c r="I534" s="25"/>
    </row>
    <row r="535" spans="1:9" ht="12">
      <c r="A535" s="23"/>
      <c r="B535" s="23"/>
      <c r="C535" s="23"/>
      <c r="D535" s="21"/>
      <c r="E535" s="25"/>
      <c r="F535" s="25"/>
      <c r="G535" s="25"/>
      <c r="H535" s="25"/>
      <c r="I535" s="25"/>
    </row>
    <row r="536" spans="1:9" ht="12">
      <c r="A536" s="23"/>
      <c r="B536" s="23"/>
      <c r="C536" s="23"/>
      <c r="D536" s="21"/>
      <c r="E536" s="25"/>
      <c r="F536" s="25"/>
      <c r="G536" s="25"/>
      <c r="H536" s="25"/>
      <c r="I536" s="25"/>
    </row>
    <row r="537" spans="1:9" ht="12">
      <c r="A537" s="28"/>
      <c r="B537" s="28"/>
      <c r="C537" s="28"/>
      <c r="D537" s="29"/>
      <c r="G537" s="30"/>
      <c r="I537" s="30"/>
    </row>
    <row r="538" spans="1:9" ht="12">
      <c r="A538" s="23"/>
      <c r="B538" s="23"/>
      <c r="C538" s="23"/>
      <c r="D538" s="21"/>
      <c r="E538" s="25"/>
      <c r="F538" s="25"/>
      <c r="G538" s="25"/>
      <c r="H538" s="25"/>
      <c r="I538" s="25"/>
    </row>
    <row r="539" spans="1:9" ht="12">
      <c r="A539" s="23"/>
      <c r="B539" s="23"/>
      <c r="C539" s="23"/>
      <c r="D539" s="21"/>
      <c r="E539" s="25"/>
      <c r="F539" s="25"/>
      <c r="G539" s="25"/>
      <c r="H539" s="25"/>
      <c r="I539" s="25"/>
    </row>
    <row r="540" spans="5:9" ht="12">
      <c r="E540" s="25"/>
      <c r="F540" s="25"/>
      <c r="G540" s="34"/>
      <c r="H540" s="25"/>
      <c r="I540" s="25"/>
    </row>
    <row r="541" spans="4:9" ht="12">
      <c r="D541" s="21"/>
      <c r="E541" s="25"/>
      <c r="F541" s="25"/>
      <c r="G541" s="25"/>
      <c r="H541" s="25"/>
      <c r="I541" s="25"/>
    </row>
    <row r="544" ht="12">
      <c r="D544" s="21"/>
    </row>
    <row r="546" spans="4:5" ht="12">
      <c r="D546" s="21"/>
      <c r="E546" s="33"/>
    </row>
    <row r="548" spans="4:5" ht="12">
      <c r="D548" s="21"/>
      <c r="E548" s="33"/>
    </row>
    <row r="550" spans="4:5" ht="12">
      <c r="D550" s="20"/>
      <c r="E550" s="21"/>
    </row>
    <row r="551" ht="12">
      <c r="D551" s="21"/>
    </row>
    <row r="552" ht="12">
      <c r="D552" s="21"/>
    </row>
    <row r="553" ht="12">
      <c r="D553" s="21"/>
    </row>
    <row r="555" spans="5:9" ht="12">
      <c r="E555" s="22"/>
      <c r="F555" s="22"/>
      <c r="G555" s="22"/>
      <c r="H555" s="22"/>
      <c r="I555" s="22"/>
    </row>
    <row r="556" spans="1:9" ht="12">
      <c r="A556" s="21"/>
      <c r="B556" s="21"/>
      <c r="C556" s="21"/>
      <c r="D556" s="21"/>
      <c r="E556" s="22"/>
      <c r="F556" s="22"/>
      <c r="G556" s="22"/>
      <c r="H556" s="22"/>
      <c r="I556" s="22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34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25"/>
      <c r="I565" s="25"/>
    </row>
    <row r="566" spans="1:9" ht="12">
      <c r="A566" s="23"/>
      <c r="B566" s="23"/>
      <c r="C566" s="23"/>
      <c r="D566" s="21"/>
      <c r="E566" s="25"/>
      <c r="F566" s="25"/>
      <c r="G566" s="25"/>
      <c r="H566" s="25"/>
      <c r="I566" s="25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3"/>
      <c r="B568" s="23"/>
      <c r="C568" s="23"/>
      <c r="D568" s="21"/>
      <c r="E568" s="25"/>
      <c r="F568" s="25"/>
      <c r="G568" s="25"/>
      <c r="H568" s="25"/>
      <c r="I568" s="25"/>
    </row>
    <row r="569" spans="1:9" ht="12">
      <c r="A569" s="23"/>
      <c r="B569" s="23"/>
      <c r="C569" s="23"/>
      <c r="D569" s="21"/>
      <c r="E569" s="25"/>
      <c r="F569" s="25"/>
      <c r="G569" s="25"/>
      <c r="H569" s="25"/>
      <c r="I569" s="25"/>
    </row>
    <row r="570" spans="1:9" ht="12">
      <c r="A570" s="23"/>
      <c r="B570" s="23"/>
      <c r="C570" s="23"/>
      <c r="D570" s="21"/>
      <c r="E570" s="25"/>
      <c r="F570" s="25"/>
      <c r="G570" s="25"/>
      <c r="H570" s="30"/>
      <c r="I570" s="25"/>
    </row>
    <row r="571" spans="1:9" ht="12">
      <c r="A571" s="28"/>
      <c r="B571" s="28"/>
      <c r="C571" s="28"/>
      <c r="D571" s="29"/>
      <c r="I571" s="30"/>
    </row>
    <row r="572" spans="1:9" ht="12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1:9" ht="12">
      <c r="A573" s="28"/>
      <c r="B573" s="28"/>
      <c r="C573" s="28"/>
      <c r="D573" s="29"/>
      <c r="I573" s="30"/>
    </row>
    <row r="574" spans="1:9" ht="12">
      <c r="A574" s="23"/>
      <c r="B574" s="23"/>
      <c r="C574" s="23"/>
      <c r="D574" s="21"/>
      <c r="E574" s="25"/>
      <c r="F574" s="25"/>
      <c r="G574" s="34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5:9" ht="12"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25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25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25"/>
      <c r="I582" s="25"/>
    </row>
    <row r="583" spans="1:9" ht="12">
      <c r="A583" s="23"/>
      <c r="B583" s="23"/>
      <c r="C583" s="23"/>
      <c r="D583" s="21"/>
      <c r="E583" s="25"/>
      <c r="F583" s="25"/>
      <c r="G583" s="25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34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">
      <c r="A586" s="23"/>
      <c r="B586" s="23"/>
      <c r="C586" s="23"/>
      <c r="D586" s="21"/>
      <c r="E586" s="25"/>
      <c r="F586" s="25"/>
      <c r="G586" s="25"/>
      <c r="H586" s="34"/>
      <c r="I586" s="25"/>
    </row>
    <row r="587" spans="1:9" ht="12">
      <c r="A587" s="23"/>
      <c r="B587" s="23"/>
      <c r="C587" s="23"/>
      <c r="D587" s="21"/>
      <c r="E587" s="25"/>
      <c r="F587" s="25"/>
      <c r="G587" s="25"/>
      <c r="H587" s="34"/>
      <c r="I587" s="25"/>
    </row>
    <row r="588" spans="1:9" ht="12">
      <c r="A588" s="23"/>
      <c r="B588" s="23"/>
      <c r="C588" s="23"/>
      <c r="D588" s="21"/>
      <c r="E588" s="25"/>
      <c r="F588" s="25"/>
      <c r="G588" s="34"/>
      <c r="H588" s="25"/>
      <c r="I588" s="25"/>
    </row>
    <row r="589" spans="1:9" ht="12">
      <c r="A589" s="23"/>
      <c r="B589" s="23"/>
      <c r="C589" s="23"/>
      <c r="D589" s="21"/>
      <c r="E589" s="25"/>
      <c r="F589" s="25"/>
      <c r="G589" s="25"/>
      <c r="H589" s="25"/>
      <c r="I589" s="25"/>
    </row>
    <row r="590" spans="1:9" ht="12">
      <c r="A590" s="23"/>
      <c r="B590" s="23"/>
      <c r="C590" s="23"/>
      <c r="D590" s="21"/>
      <c r="E590" s="25"/>
      <c r="F590" s="25"/>
      <c r="G590" s="25"/>
      <c r="H590" s="25"/>
      <c r="I590" s="25"/>
    </row>
    <row r="591" spans="1:9" ht="12">
      <c r="A591" s="28"/>
      <c r="B591" s="28"/>
      <c r="C591" s="28"/>
      <c r="D591" s="29"/>
      <c r="G591" s="30"/>
      <c r="I591" s="30"/>
    </row>
    <row r="592" spans="1:9" ht="12">
      <c r="A592" s="23"/>
      <c r="B592" s="23"/>
      <c r="C592" s="23"/>
      <c r="D592" s="21"/>
      <c r="E592" s="25"/>
      <c r="F592" s="25"/>
      <c r="G592" s="25"/>
      <c r="H592" s="25"/>
      <c r="I592" s="25"/>
    </row>
    <row r="593" spans="1:9" ht="12">
      <c r="A593" s="23"/>
      <c r="B593" s="23"/>
      <c r="C593" s="23"/>
      <c r="D593" s="21"/>
      <c r="E593" s="25"/>
      <c r="F593" s="25"/>
      <c r="G593" s="25"/>
      <c r="H593" s="25"/>
      <c r="I593" s="25"/>
    </row>
    <row r="594" spans="5:9" ht="12">
      <c r="E594" s="25"/>
      <c r="F594" s="25"/>
      <c r="G594" s="25"/>
      <c r="H594" s="25"/>
      <c r="I594" s="25"/>
    </row>
    <row r="595" spans="4:9" ht="12">
      <c r="D595" s="21"/>
      <c r="E595" s="25"/>
      <c r="F595" s="25"/>
      <c r="G595" s="25"/>
      <c r="H595" s="25"/>
      <c r="I595" s="25"/>
    </row>
    <row r="598" ht="12">
      <c r="D598" s="21"/>
    </row>
    <row r="600" spans="4:5" ht="12">
      <c r="D600" s="21"/>
      <c r="E600" s="33"/>
    </row>
    <row r="602" spans="4:5" ht="12">
      <c r="D602" s="21"/>
      <c r="E602" s="33"/>
    </row>
    <row r="604" spans="4:5" ht="12">
      <c r="D604" s="20"/>
      <c r="E604" s="21"/>
    </row>
    <row r="605" ht="12">
      <c r="D605" s="21"/>
    </row>
    <row r="606" ht="12">
      <c r="D606" s="21"/>
    </row>
    <row r="607" ht="12">
      <c r="D607" s="21"/>
    </row>
    <row r="609" spans="5:9" ht="12">
      <c r="E609" s="22"/>
      <c r="F609" s="22"/>
      <c r="G609" s="22"/>
      <c r="H609" s="22"/>
      <c r="I609" s="22"/>
    </row>
    <row r="610" spans="1:9" ht="12">
      <c r="A610" s="21"/>
      <c r="B610" s="21"/>
      <c r="C610" s="21"/>
      <c r="D610" s="21"/>
      <c r="E610" s="22"/>
      <c r="F610" s="22"/>
      <c r="G610" s="22"/>
      <c r="H610" s="22"/>
      <c r="I610" s="22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3"/>
      <c r="B620" s="23"/>
      <c r="C620" s="23"/>
      <c r="D620" s="21"/>
      <c r="E620" s="25"/>
      <c r="F620" s="25"/>
      <c r="G620" s="25"/>
      <c r="H620" s="25"/>
      <c r="I620" s="25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3"/>
      <c r="B622" s="23"/>
      <c r="C622" s="23"/>
      <c r="D622" s="21"/>
      <c r="E622" s="25"/>
      <c r="F622" s="25"/>
      <c r="G622" s="25"/>
      <c r="H622" s="25"/>
      <c r="I622" s="25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">
      <c r="A625" s="28"/>
      <c r="B625" s="28"/>
      <c r="C625" s="28"/>
      <c r="D625" s="29"/>
      <c r="H625" s="30"/>
      <c r="I625" s="30"/>
    </row>
    <row r="626" spans="1:9" ht="12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">
      <c r="A627" s="28"/>
      <c r="B627" s="28"/>
      <c r="C627" s="28"/>
      <c r="D627" s="29"/>
      <c r="G627" s="29"/>
      <c r="I627" s="30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25"/>
      <c r="H630" s="25"/>
      <c r="I630" s="25"/>
    </row>
    <row r="631" spans="1:9" ht="12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">
      <c r="A632" s="29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25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35"/>
      <c r="H635" s="25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25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34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">
      <c r="A640" s="23"/>
      <c r="B640" s="23"/>
      <c r="C640" s="23"/>
      <c r="D640" s="21"/>
      <c r="E640" s="25"/>
      <c r="F640" s="25"/>
      <c r="G640" s="25"/>
      <c r="H640" s="34"/>
      <c r="I640" s="25"/>
    </row>
    <row r="641" spans="1:9" ht="12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34"/>
      <c r="H642" s="25"/>
      <c r="I642" s="25"/>
    </row>
    <row r="643" spans="1:9" ht="12">
      <c r="A643" s="23"/>
      <c r="B643" s="23"/>
      <c r="C643" s="23"/>
      <c r="D643" s="21"/>
      <c r="E643" s="25"/>
      <c r="F643" s="25"/>
      <c r="G643" s="25"/>
      <c r="H643" s="25"/>
      <c r="I643" s="25"/>
    </row>
    <row r="644" spans="1:9" ht="12">
      <c r="A644" s="23"/>
      <c r="B644" s="23"/>
      <c r="C644" s="23"/>
      <c r="D644" s="21"/>
      <c r="E644" s="25"/>
      <c r="F644" s="25"/>
      <c r="G644" s="25"/>
      <c r="H644" s="25"/>
      <c r="I644" s="25"/>
    </row>
    <row r="645" spans="1:9" ht="12">
      <c r="A645" s="28"/>
      <c r="B645" s="28"/>
      <c r="C645" s="28"/>
      <c r="D645" s="29"/>
      <c r="G645" s="30"/>
      <c r="I645" s="30"/>
    </row>
    <row r="646" spans="1:9" ht="12">
      <c r="A646" s="23"/>
      <c r="B646" s="23"/>
      <c r="C646" s="23"/>
      <c r="D646" s="21"/>
      <c r="E646" s="25"/>
      <c r="F646" s="25"/>
      <c r="G646" s="25"/>
      <c r="H646" s="25"/>
      <c r="I646" s="25"/>
    </row>
    <row r="647" spans="1:9" ht="12">
      <c r="A647" s="23"/>
      <c r="B647" s="23"/>
      <c r="C647" s="23"/>
      <c r="D647" s="21"/>
      <c r="E647" s="25"/>
      <c r="F647" s="25"/>
      <c r="G647" s="25"/>
      <c r="H647" s="25"/>
      <c r="I647" s="25"/>
    </row>
    <row r="648" spans="5:9" ht="12">
      <c r="E648" s="25"/>
      <c r="F648" s="25"/>
      <c r="G648" s="25"/>
      <c r="H648" s="25"/>
      <c r="I648" s="25"/>
    </row>
    <row r="649" spans="4:9" ht="12">
      <c r="D649" s="21"/>
      <c r="E649" s="25"/>
      <c r="F649" s="25"/>
      <c r="G649" s="25"/>
      <c r="H649" s="25"/>
      <c r="I649" s="25"/>
    </row>
    <row r="652" ht="12">
      <c r="D652" s="21"/>
    </row>
    <row r="654" spans="4:5" ht="12">
      <c r="D654" s="21"/>
      <c r="E654" s="33"/>
    </row>
    <row r="656" spans="4:5" ht="12">
      <c r="D656" s="21"/>
      <c r="E656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2013-12-09T17:32:36Z</cp:lastPrinted>
  <dcterms:created xsi:type="dcterms:W3CDTF">2001-10-16T14:04:43Z</dcterms:created>
  <dcterms:modified xsi:type="dcterms:W3CDTF">2013-12-19T21:58:46Z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