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T\Categorical Aids\Transportation\High Cost Pupil Transportation Aid\FY 2016 High Cost Transportation Aid\"/>
    </mc:Choice>
  </mc:AlternateContent>
  <bookViews>
    <workbookView xWindow="0" yWindow="0" windowWidth="25200" windowHeight="11988" firstSheet="1" activeTab="1"/>
  </bookViews>
  <sheets>
    <sheet name="headers" sheetId="3" state="hidden" r:id="rId1"/>
    <sheet name="High Cost Transportation" sheetId="5" r:id="rId2"/>
    <sheet name="SQL" sheetId="2" state="hidden" r:id="rId3"/>
  </sheets>
  <definedNames>
    <definedName name="_xlnm.Print_Titles" localSheetId="1">'High Cost Transportation'!$1:$2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0" i="5" l="1"/>
  <c r="D430" i="5"/>
  <c r="E430" i="5"/>
  <c r="F430" i="5"/>
  <c r="G430" i="5"/>
  <c r="H430" i="5"/>
  <c r="I430" i="5"/>
  <c r="J430" i="5"/>
  <c r="B448" i="5" l="1"/>
  <c r="R6" i="5"/>
  <c r="R7" i="5" s="1"/>
  <c r="R8" i="5" s="1"/>
  <c r="R9" i="5" s="1"/>
  <c r="R10" i="5" s="1"/>
  <c r="R12" i="5" s="1"/>
  <c r="R13" i="5" s="1"/>
  <c r="R14" i="5" s="1"/>
  <c r="R15" i="5" s="1"/>
  <c r="R16" i="5" s="1"/>
  <c r="R17" i="5" s="1"/>
  <c r="R18" i="5" s="1"/>
  <c r="R19" i="5" s="1"/>
  <c r="R20" i="5" s="1"/>
  <c r="R21" i="5" s="1"/>
  <c r="R22" i="5" s="1"/>
  <c r="R23" i="5" s="1"/>
  <c r="R24" i="5" s="1"/>
  <c r="R25" i="5" s="1"/>
  <c r="R26" i="5" s="1"/>
  <c r="R27" i="5" s="1"/>
  <c r="R28" i="5" s="1"/>
  <c r="R30" i="5" s="1"/>
  <c r="R31" i="5" s="1"/>
  <c r="R32" i="5" s="1"/>
  <c r="R33" i="5" s="1"/>
  <c r="R34" i="5" s="1"/>
  <c r="R35" i="5" s="1"/>
  <c r="R36" i="5" s="1"/>
  <c r="R37" i="5" s="1"/>
  <c r="R38" i="5" s="1"/>
  <c r="R39" i="5" s="1"/>
  <c r="R40" i="5" s="1"/>
  <c r="R41" i="5" s="1"/>
  <c r="R43" i="5" s="1"/>
  <c r="R44" i="5" s="1"/>
  <c r="R45" i="5" s="1"/>
  <c r="R46" i="5" s="1"/>
  <c r="R47" i="5" s="1"/>
  <c r="R48" i="5" s="1"/>
  <c r="R49" i="5" s="1"/>
  <c r="R50" i="5" s="1"/>
  <c r="R51" i="5" s="1"/>
  <c r="R52" i="5" s="1"/>
  <c r="R53" i="5" s="1"/>
  <c r="R54" i="5" s="1"/>
  <c r="R55" i="5" s="1"/>
  <c r="R56" i="5" s="1"/>
  <c r="R57" i="5" s="1"/>
  <c r="R58" i="5" s="1"/>
  <c r="R60" i="5" s="1"/>
  <c r="R61" i="5" s="1"/>
  <c r="R62" i="5" s="1"/>
  <c r="R63" i="5" s="1"/>
  <c r="R64" i="5" s="1"/>
  <c r="R65" i="5" s="1"/>
  <c r="R66" i="5" s="1"/>
  <c r="R67" i="5" s="1"/>
  <c r="R68" i="5" s="1"/>
  <c r="R69" i="5" s="1"/>
  <c r="R70" i="5" s="1"/>
  <c r="R71" i="5" s="1"/>
  <c r="R72" i="5" s="1"/>
  <c r="R73" i="5" s="1"/>
  <c r="R74" i="5" s="1"/>
  <c r="R75" i="5" s="1"/>
  <c r="R76" i="5" s="1"/>
  <c r="R77" i="5" s="1"/>
  <c r="R78" i="5" s="1"/>
  <c r="R79" i="5" s="1"/>
  <c r="R80" i="5" s="1"/>
  <c r="R81" i="5" s="1"/>
  <c r="R82" i="5" s="1"/>
  <c r="R83" i="5" s="1"/>
  <c r="R84" i="5" s="1"/>
  <c r="R85" i="5" s="1"/>
  <c r="R87" i="5" s="1"/>
  <c r="R88" i="5" s="1"/>
  <c r="R89" i="5" s="1"/>
  <c r="R90" i="5" s="1"/>
  <c r="R91" i="5" s="1"/>
  <c r="R92" i="5" s="1"/>
  <c r="R93" i="5" s="1"/>
  <c r="R94" i="5" s="1"/>
  <c r="R95" i="5" s="1"/>
  <c r="R96" i="5" s="1"/>
  <c r="R97" i="5" s="1"/>
  <c r="R98" i="5" s="1"/>
  <c r="R99" i="5" s="1"/>
  <c r="R100" i="5" s="1"/>
  <c r="R101" i="5" s="1"/>
  <c r="R102" i="5" s="1"/>
  <c r="R103" i="5" s="1"/>
  <c r="R104" i="5" s="1"/>
  <c r="R105" i="5" s="1"/>
  <c r="R106" i="5" s="1"/>
  <c r="R107" i="5" s="1"/>
  <c r="R108" i="5" s="1"/>
  <c r="R109" i="5" s="1"/>
  <c r="R111" i="5" s="1"/>
  <c r="R112" i="5" s="1"/>
  <c r="R113" i="5" s="1"/>
  <c r="R114" i="5" s="1"/>
  <c r="R115" i="5" s="1"/>
  <c r="R116" i="5" s="1"/>
  <c r="R117" i="5" s="1"/>
  <c r="R118" i="5" s="1"/>
  <c r="R119" i="5" s="1"/>
  <c r="R120" i="5" s="1"/>
  <c r="R121" i="5" s="1"/>
  <c r="R123" i="5" s="1"/>
  <c r="R124" i="5" s="1"/>
  <c r="R125" i="5" s="1"/>
  <c r="R126" i="5" s="1"/>
  <c r="R127" i="5" s="1"/>
  <c r="R128" i="5" s="1"/>
  <c r="R129" i="5" s="1"/>
  <c r="R130" i="5" s="1"/>
  <c r="R131" i="5" s="1"/>
  <c r="Q134" i="5"/>
  <c r="Q135" i="5" s="1"/>
  <c r="Q136" i="5" s="1"/>
  <c r="Q137" i="5" s="1"/>
  <c r="Q138" i="5" s="1"/>
  <c r="Q139" i="5" s="1"/>
  <c r="Q140" i="5" s="1"/>
  <c r="Q141" i="5" s="1"/>
  <c r="Q142" i="5" s="1"/>
  <c r="Q143" i="5" s="1"/>
  <c r="Q144" i="5" s="1"/>
  <c r="Q145" i="5" s="1"/>
  <c r="Q146" i="5" s="1"/>
  <c r="Q147" i="5" s="1"/>
  <c r="Q148" i="5" s="1"/>
  <c r="Q149" i="5" s="1"/>
  <c r="Q150" i="5" s="1"/>
  <c r="Q151" i="5" s="1"/>
  <c r="Q152" i="5" s="1"/>
  <c r="Q153" i="5" s="1"/>
  <c r="Q154" i="5" s="1"/>
  <c r="Q155" i="5" s="1"/>
  <c r="Q156" i="5" s="1"/>
  <c r="Q157" i="5" s="1"/>
  <c r="Q158" i="5" s="1"/>
  <c r="Q159" i="5" s="1"/>
  <c r="Q160" i="5" s="1"/>
  <c r="Q161" i="5" s="1"/>
  <c r="Q162" i="5" s="1"/>
  <c r="Q163" i="5" s="1"/>
  <c r="Q164" i="5" s="1"/>
  <c r="Q165" i="5" s="1"/>
  <c r="Q166" i="5" s="1"/>
  <c r="Q167" i="5" s="1"/>
  <c r="Q168" i="5" s="1"/>
  <c r="Q169" i="5" s="1"/>
  <c r="Q170" i="5" s="1"/>
  <c r="Q171" i="5" s="1"/>
  <c r="Q172" i="5" s="1"/>
  <c r="Q173" i="5" s="1"/>
  <c r="Q174" i="5" s="1"/>
  <c r="Q175" i="5" s="1"/>
  <c r="Q176" i="5" s="1"/>
  <c r="Q177" i="5" s="1"/>
  <c r="Q178" i="5" s="1"/>
  <c r="Q179" i="5" s="1"/>
  <c r="Q180" i="5" s="1"/>
  <c r="Q181" i="5" s="1"/>
  <c r="Q182" i="5" s="1"/>
  <c r="Q183" i="5" s="1"/>
  <c r="Q184" i="5" s="1"/>
  <c r="Q185" i="5" s="1"/>
  <c r="Q186" i="5" s="1"/>
  <c r="Q187" i="5" s="1"/>
  <c r="Q188" i="5" s="1"/>
  <c r="Q189" i="5" s="1"/>
  <c r="Q190" i="5" s="1"/>
  <c r="Q191" i="5" s="1"/>
  <c r="Q192" i="5" s="1"/>
  <c r="Q193" i="5" s="1"/>
  <c r="Q194" i="5" s="1"/>
  <c r="Q195" i="5" s="1"/>
  <c r="Q196" i="5" s="1"/>
  <c r="Q197" i="5" s="1"/>
  <c r="Q198" i="5" s="1"/>
  <c r="Q199" i="5" s="1"/>
  <c r="Q200" i="5" s="1"/>
  <c r="Q201" i="5" s="1"/>
  <c r="Q202" i="5" s="1"/>
  <c r="Q203" i="5" s="1"/>
  <c r="Q204" i="5" s="1"/>
  <c r="Q205" i="5" s="1"/>
  <c r="Q206" i="5" s="1"/>
  <c r="Q207" i="5" s="1"/>
  <c r="Q208" i="5" s="1"/>
  <c r="Q209" i="5" s="1"/>
  <c r="Q210" i="5" s="1"/>
  <c r="Q211" i="5" s="1"/>
  <c r="Q212" i="5" s="1"/>
  <c r="Q213" i="5" s="1"/>
  <c r="Q214" i="5" s="1"/>
  <c r="Q215" i="5" s="1"/>
  <c r="Q216" i="5" s="1"/>
  <c r="Q217" i="5" s="1"/>
  <c r="Q218" i="5" s="1"/>
  <c r="Q219" i="5" s="1"/>
  <c r="Q220" i="5" s="1"/>
  <c r="Q221" i="5" s="1"/>
  <c r="Q222" i="5" s="1"/>
  <c r="Q223" i="5" s="1"/>
  <c r="Q224" i="5" s="1"/>
  <c r="Q225" i="5" s="1"/>
  <c r="Q226" i="5" s="1"/>
  <c r="Q227" i="5" s="1"/>
  <c r="Q228" i="5" s="1"/>
  <c r="Q229" i="5" s="1"/>
  <c r="Q230" i="5" s="1"/>
  <c r="Q231" i="5" s="1"/>
  <c r="Q232" i="5" s="1"/>
  <c r="Q233" i="5" s="1"/>
  <c r="Q234" i="5" s="1"/>
  <c r="Q235" i="5" s="1"/>
  <c r="Q236" i="5" s="1"/>
  <c r="Q237" i="5" s="1"/>
  <c r="Q238" i="5" s="1"/>
  <c r="Q239" i="5" s="1"/>
  <c r="Q240" i="5" s="1"/>
  <c r="Q241" i="5" s="1"/>
  <c r="Q242" i="5" s="1"/>
  <c r="Q243" i="5" s="1"/>
  <c r="Q244" i="5" s="1"/>
  <c r="Q245" i="5" s="1"/>
  <c r="Q246" i="5" s="1"/>
  <c r="Q247" i="5" s="1"/>
  <c r="Q248" i="5" s="1"/>
  <c r="Q249" i="5" s="1"/>
  <c r="Q250" i="5" s="1"/>
  <c r="Q251" i="5" s="1"/>
  <c r="Q252" i="5" s="1"/>
  <c r="Q253" i="5" s="1"/>
  <c r="Q254" i="5" s="1"/>
  <c r="Q255" i="5" s="1"/>
  <c r="Q256" i="5" s="1"/>
  <c r="Q257" i="5" s="1"/>
  <c r="Q258" i="5" s="1"/>
  <c r="Q259" i="5" s="1"/>
  <c r="Q260" i="5" s="1"/>
  <c r="Q261" i="5" s="1"/>
  <c r="Q262" i="5" s="1"/>
  <c r="Q263" i="5" s="1"/>
  <c r="Q264" i="5" s="1"/>
  <c r="Q265" i="5" s="1"/>
  <c r="Q266" i="5" s="1"/>
  <c r="Q267" i="5" s="1"/>
  <c r="Q268" i="5" s="1"/>
  <c r="Q269" i="5" s="1"/>
  <c r="Q270" i="5" s="1"/>
  <c r="Q271" i="5" s="1"/>
  <c r="Q272" i="5" s="1"/>
  <c r="Q273" i="5" s="1"/>
  <c r="Q274" i="5" s="1"/>
  <c r="Q275" i="5" s="1"/>
  <c r="Q276" i="5" s="1"/>
  <c r="Q277" i="5" s="1"/>
  <c r="Q278" i="5" s="1"/>
  <c r="Q279" i="5" s="1"/>
  <c r="Q280" i="5" s="1"/>
  <c r="Q281" i="5" s="1"/>
  <c r="Q282" i="5" s="1"/>
  <c r="Q283" i="5" s="1"/>
  <c r="Q284" i="5" s="1"/>
  <c r="Q285" i="5" s="1"/>
  <c r="Q286" i="5" s="1"/>
  <c r="Q287" i="5" s="1"/>
  <c r="Q288" i="5" s="1"/>
  <c r="Q289" i="5" s="1"/>
  <c r="Q290" i="5" s="1"/>
  <c r="Q291" i="5" s="1"/>
  <c r="Q292" i="5" s="1"/>
  <c r="Q293" i="5" s="1"/>
  <c r="Q294" i="5" s="1"/>
  <c r="Q295" i="5" s="1"/>
  <c r="Q296" i="5" s="1"/>
  <c r="Q297" i="5" s="1"/>
  <c r="Q298" i="5" s="1"/>
  <c r="Q299" i="5" s="1"/>
  <c r="Q300" i="5" s="1"/>
  <c r="Q301" i="5" s="1"/>
  <c r="Q302" i="5" s="1"/>
  <c r="Q303" i="5" s="1"/>
  <c r="Q304" i="5" s="1"/>
  <c r="Q305" i="5" s="1"/>
  <c r="Q306" i="5" s="1"/>
  <c r="Q307" i="5" s="1"/>
  <c r="Q308" i="5" s="1"/>
  <c r="Q309" i="5" s="1"/>
  <c r="Q310" i="5" s="1"/>
  <c r="Q311" i="5" s="1"/>
  <c r="Q312" i="5" s="1"/>
  <c r="Q313" i="5" s="1"/>
  <c r="Q314" i="5" s="1"/>
  <c r="Q315" i="5" s="1"/>
  <c r="Q316" i="5" s="1"/>
  <c r="Q317" i="5" s="1"/>
  <c r="Q318" i="5" s="1"/>
  <c r="Q319" i="5" s="1"/>
  <c r="Q320" i="5" s="1"/>
  <c r="Q321" i="5" s="1"/>
  <c r="Q322" i="5" s="1"/>
  <c r="Q323" i="5" s="1"/>
  <c r="Q324" i="5" s="1"/>
  <c r="Q325" i="5" s="1"/>
  <c r="Q326" i="5" s="1"/>
  <c r="Q327" i="5" s="1"/>
  <c r="Q328" i="5" s="1"/>
  <c r="Q329" i="5" s="1"/>
  <c r="Q330" i="5" s="1"/>
  <c r="Q331" i="5" s="1"/>
  <c r="Q332" i="5" s="1"/>
  <c r="Q333" i="5" s="1"/>
  <c r="Q334" i="5" s="1"/>
  <c r="Q335" i="5" s="1"/>
  <c r="Q336" i="5" s="1"/>
  <c r="Q337" i="5" s="1"/>
  <c r="Q338" i="5" s="1"/>
  <c r="Q339" i="5" s="1"/>
  <c r="Q340" i="5" s="1"/>
  <c r="Q341" i="5" s="1"/>
  <c r="Q342" i="5" s="1"/>
  <c r="Q343" i="5" s="1"/>
  <c r="Q344" i="5" s="1"/>
  <c r="Q345" i="5" s="1"/>
  <c r="Q346" i="5" s="1"/>
  <c r="Q347" i="5" s="1"/>
  <c r="Q348" i="5" s="1"/>
  <c r="Q349" i="5" s="1"/>
  <c r="Q350" i="5" s="1"/>
  <c r="Q351" i="5" s="1"/>
  <c r="Q352" i="5" s="1"/>
  <c r="Q353" i="5" s="1"/>
  <c r="Q354" i="5" s="1"/>
  <c r="Q355" i="5" s="1"/>
  <c r="Q356" i="5" s="1"/>
  <c r="Q357" i="5" s="1"/>
  <c r="Q358" i="5" s="1"/>
  <c r="Q359" i="5" s="1"/>
  <c r="Q360" i="5" s="1"/>
  <c r="Q361" i="5" s="1"/>
  <c r="Q362" i="5" s="1"/>
  <c r="Q363" i="5" s="1"/>
  <c r="Q364" i="5" s="1"/>
  <c r="Q365" i="5" s="1"/>
  <c r="Q366" i="5" s="1"/>
  <c r="Q367" i="5" s="1"/>
  <c r="Q368" i="5" s="1"/>
  <c r="Q369" i="5" s="1"/>
  <c r="Q370" i="5" s="1"/>
  <c r="Q371" i="5" s="1"/>
  <c r="Q372" i="5" s="1"/>
  <c r="Q373" i="5" s="1"/>
  <c r="Q374" i="5" s="1"/>
  <c r="Q375" i="5" s="1"/>
  <c r="Q376" i="5" s="1"/>
  <c r="Q377" i="5" s="1"/>
  <c r="Q378" i="5" s="1"/>
  <c r="Q379" i="5" s="1"/>
  <c r="Q380" i="5" s="1"/>
  <c r="Q381" i="5" s="1"/>
  <c r="Q382" i="5" s="1"/>
  <c r="Q383" i="5" s="1"/>
  <c r="Q384" i="5" s="1"/>
  <c r="Q385" i="5" s="1"/>
  <c r="Q386" i="5" s="1"/>
  <c r="Q387" i="5" s="1"/>
  <c r="Q388" i="5" s="1"/>
  <c r="Q389" i="5" s="1"/>
  <c r="Q390" i="5" s="1"/>
  <c r="Q391" i="5" s="1"/>
  <c r="Q392" i="5" s="1"/>
  <c r="Q393" i="5" s="1"/>
  <c r="Q394" i="5" s="1"/>
  <c r="Q395" i="5" s="1"/>
  <c r="Q396" i="5" s="1"/>
  <c r="Q397" i="5" s="1"/>
  <c r="Q398" i="5" s="1"/>
  <c r="Q399" i="5" s="1"/>
  <c r="Q400" i="5" s="1"/>
  <c r="Q401" i="5" s="1"/>
  <c r="Q402" i="5" s="1"/>
  <c r="Q403" i="5" s="1"/>
  <c r="Q404" i="5" s="1"/>
  <c r="Q405" i="5" s="1"/>
  <c r="Q406" i="5" s="1"/>
  <c r="Q407" i="5" s="1"/>
  <c r="Q408" i="5" s="1"/>
  <c r="Q409" i="5" s="1"/>
  <c r="Q410" i="5" s="1"/>
  <c r="Q411" i="5" s="1"/>
  <c r="Q412" i="5" s="1"/>
  <c r="Q413" i="5" s="1"/>
  <c r="Q414" i="5" s="1"/>
  <c r="Q415" i="5" s="1"/>
  <c r="Q416" i="5" s="1"/>
  <c r="Q417" i="5" s="1"/>
  <c r="Q418" i="5" s="1"/>
  <c r="Q419" i="5" s="1"/>
  <c r="Q420" i="5" s="1"/>
  <c r="Q421" i="5" s="1"/>
  <c r="Q422" i="5" s="1"/>
  <c r="Q423" i="5" s="1"/>
  <c r="Q424" i="5" s="1"/>
  <c r="Q425" i="5" s="1"/>
  <c r="Q426" i="5" s="1"/>
  <c r="Q427" i="5" s="1"/>
  <c r="Q428" i="5" s="1"/>
  <c r="Q6" i="5"/>
  <c r="Q7" i="5" s="1"/>
  <c r="Q8" i="5" s="1"/>
  <c r="Q9" i="5" s="1"/>
  <c r="Q10" i="5" s="1"/>
  <c r="Q11" i="5" s="1"/>
  <c r="Q12" i="5" s="1"/>
  <c r="Q13" i="5" s="1"/>
  <c r="Q14" i="5" s="1"/>
  <c r="Q15" i="5" s="1"/>
  <c r="Q16" i="5" s="1"/>
  <c r="Q17" i="5" s="1"/>
  <c r="Q18" i="5" s="1"/>
  <c r="Q19" i="5" s="1"/>
  <c r="Q20" i="5" s="1"/>
  <c r="Q21" i="5" s="1"/>
  <c r="Q22" i="5" s="1"/>
  <c r="Q23" i="5" s="1"/>
  <c r="Q24" i="5" s="1"/>
  <c r="Q25" i="5" s="1"/>
  <c r="Q26" i="5" s="1"/>
  <c r="Q27" i="5" s="1"/>
  <c r="Q28" i="5" s="1"/>
  <c r="Q29" i="5" s="1"/>
  <c r="Q30" i="5" s="1"/>
  <c r="Q31" i="5" s="1"/>
  <c r="Q32" i="5" s="1"/>
  <c r="Q33" i="5" s="1"/>
  <c r="Q34" i="5" s="1"/>
  <c r="Q35" i="5" s="1"/>
  <c r="Q36" i="5" s="1"/>
  <c r="Q37" i="5" s="1"/>
  <c r="Q38" i="5" s="1"/>
  <c r="Q39" i="5" s="1"/>
  <c r="Q40" i="5" s="1"/>
  <c r="Q41" i="5" s="1"/>
  <c r="Q42" i="5" s="1"/>
  <c r="Q43" i="5" s="1"/>
  <c r="Q44" i="5" s="1"/>
  <c r="Q45" i="5" s="1"/>
  <c r="Q46" i="5" s="1"/>
  <c r="Q47" i="5" s="1"/>
  <c r="Q48" i="5" s="1"/>
  <c r="Q49" i="5" s="1"/>
  <c r="Q50" i="5" s="1"/>
  <c r="Q51" i="5" s="1"/>
  <c r="Q52" i="5" s="1"/>
  <c r="Q53" i="5" s="1"/>
  <c r="Q54" i="5" s="1"/>
  <c r="Q55" i="5" s="1"/>
  <c r="Q56" i="5" s="1"/>
  <c r="Q57" i="5" s="1"/>
  <c r="Q58" i="5" s="1"/>
  <c r="Q59" i="5" s="1"/>
  <c r="Q60" i="5" s="1"/>
  <c r="Q61" i="5" s="1"/>
  <c r="Q62" i="5" s="1"/>
  <c r="Q63" i="5" s="1"/>
  <c r="Q64" i="5" s="1"/>
  <c r="Q65" i="5" s="1"/>
  <c r="Q66" i="5" s="1"/>
  <c r="Q67" i="5" s="1"/>
  <c r="Q68" i="5" s="1"/>
  <c r="Q69" i="5" s="1"/>
  <c r="Q70" i="5" s="1"/>
  <c r="Q71" i="5" s="1"/>
  <c r="Q72" i="5" s="1"/>
  <c r="Q73" i="5" s="1"/>
  <c r="Q74" i="5" s="1"/>
  <c r="Q75" i="5" s="1"/>
  <c r="Q76" i="5" s="1"/>
  <c r="Q77" i="5" s="1"/>
  <c r="Q78" i="5" s="1"/>
  <c r="Q79" i="5" s="1"/>
  <c r="Q80" i="5" s="1"/>
  <c r="Q81" i="5" s="1"/>
  <c r="Q82" i="5" s="1"/>
  <c r="Q83" i="5" s="1"/>
  <c r="Q84" i="5" s="1"/>
  <c r="Q85" i="5" s="1"/>
  <c r="Q86" i="5" s="1"/>
  <c r="Q87" i="5" s="1"/>
  <c r="Q88" i="5" s="1"/>
  <c r="Q89" i="5" s="1"/>
  <c r="Q90" i="5" s="1"/>
  <c r="Q91" i="5" s="1"/>
  <c r="Q92" i="5" s="1"/>
  <c r="Q93" i="5" s="1"/>
  <c r="Q94" i="5" s="1"/>
  <c r="Q95" i="5" s="1"/>
  <c r="Q96" i="5" s="1"/>
  <c r="Q97" i="5" s="1"/>
  <c r="Q98" i="5" s="1"/>
  <c r="Q99" i="5" s="1"/>
  <c r="Q100" i="5" s="1"/>
  <c r="Q101" i="5" s="1"/>
  <c r="Q102" i="5" s="1"/>
  <c r="Q103" i="5" s="1"/>
  <c r="Q104" i="5" s="1"/>
  <c r="Q105" i="5" s="1"/>
  <c r="Q106" i="5" s="1"/>
  <c r="Q107" i="5" s="1"/>
  <c r="Q108" i="5" s="1"/>
  <c r="Q109" i="5" s="1"/>
  <c r="Q110" i="5" s="1"/>
  <c r="Q111" i="5" s="1"/>
  <c r="Q112" i="5" s="1"/>
  <c r="Q113" i="5" s="1"/>
  <c r="Q114" i="5" s="1"/>
  <c r="Q115" i="5" s="1"/>
  <c r="Q116" i="5" s="1"/>
  <c r="Q117" i="5" s="1"/>
  <c r="Q118" i="5" s="1"/>
  <c r="Q119" i="5" s="1"/>
  <c r="Q120" i="5" s="1"/>
  <c r="Q121" i="5" s="1"/>
  <c r="Q122" i="5" s="1"/>
  <c r="Q123" i="5" s="1"/>
  <c r="Q124" i="5" s="1"/>
  <c r="Q125" i="5" s="1"/>
  <c r="Q126" i="5" s="1"/>
  <c r="Q127" i="5" s="1"/>
  <c r="Q128" i="5" s="1"/>
  <c r="Q129" i="5" s="1"/>
  <c r="Q130" i="5" s="1"/>
  <c r="Q131" i="5" s="1"/>
  <c r="Q132" i="5" s="1"/>
  <c r="K134" i="5" l="1"/>
  <c r="L134" i="5" s="1"/>
  <c r="K135" i="5"/>
  <c r="L135" i="5" s="1"/>
  <c r="K136" i="5"/>
  <c r="L136" i="5" s="1"/>
  <c r="K5" i="5"/>
  <c r="L5" i="5" s="1"/>
  <c r="K6" i="5"/>
  <c r="L6" i="5" s="1"/>
  <c r="K7" i="5"/>
  <c r="L7" i="5" s="1"/>
  <c r="K137" i="5"/>
  <c r="L137" i="5" s="1"/>
  <c r="K138" i="5"/>
  <c r="L138" i="5" s="1"/>
  <c r="K388" i="5"/>
  <c r="L388" i="5" s="1"/>
  <c r="K8" i="5"/>
  <c r="L8" i="5" s="1"/>
  <c r="K139" i="5"/>
  <c r="L139" i="5" s="1"/>
  <c r="K140" i="5"/>
  <c r="L140" i="5" s="1"/>
  <c r="K9" i="5"/>
  <c r="L9" i="5" s="1"/>
  <c r="K10" i="5"/>
  <c r="L10" i="5" s="1"/>
  <c r="K142" i="5"/>
  <c r="L142" i="5" s="1"/>
  <c r="K11" i="5"/>
  <c r="L11" i="5" s="1"/>
  <c r="K12" i="5"/>
  <c r="L12" i="5" s="1"/>
  <c r="K13" i="5"/>
  <c r="L13" i="5" s="1"/>
  <c r="K143" i="5"/>
  <c r="L143" i="5" s="1"/>
  <c r="K394" i="5"/>
  <c r="L394" i="5" s="1"/>
  <c r="K144" i="5"/>
  <c r="L144" i="5" s="1"/>
  <c r="K145" i="5"/>
  <c r="L145" i="5" s="1"/>
  <c r="K146" i="5"/>
  <c r="L146" i="5" s="1"/>
  <c r="K14" i="5"/>
  <c r="L14" i="5" s="1"/>
  <c r="K15" i="5"/>
  <c r="L15" i="5" s="1"/>
  <c r="K147" i="5"/>
  <c r="L147" i="5" s="1"/>
  <c r="K149" i="5"/>
  <c r="L149" i="5" s="1"/>
  <c r="K16" i="5"/>
  <c r="L16" i="5" s="1"/>
  <c r="K150" i="5"/>
  <c r="L150" i="5" s="1"/>
  <c r="K151" i="5"/>
  <c r="L151" i="5" s="1"/>
  <c r="K152" i="5"/>
  <c r="L152" i="5" s="1"/>
  <c r="K153" i="5"/>
  <c r="L153" i="5" s="1"/>
  <c r="K17" i="5"/>
  <c r="L17" i="5" s="1"/>
  <c r="K130" i="5"/>
  <c r="L130" i="5" s="1"/>
  <c r="K155" i="5"/>
  <c r="L155" i="5" s="1"/>
  <c r="K19" i="5"/>
  <c r="L19" i="5" s="1"/>
  <c r="K92" i="5"/>
  <c r="L92" i="5" s="1"/>
  <c r="K20" i="5"/>
  <c r="L20" i="5" s="1"/>
  <c r="K156" i="5"/>
  <c r="L156" i="5" s="1"/>
  <c r="K157" i="5"/>
  <c r="L157" i="5" s="1"/>
  <c r="K85" i="5"/>
  <c r="L85" i="5" s="1"/>
  <c r="K21" i="5"/>
  <c r="L21" i="5" s="1"/>
  <c r="K158" i="5"/>
  <c r="L158" i="5" s="1"/>
  <c r="K22" i="5"/>
  <c r="L22" i="5" s="1"/>
  <c r="K159" i="5"/>
  <c r="L159" i="5" s="1"/>
  <c r="K160" i="5"/>
  <c r="L160" i="5" s="1"/>
  <c r="K161" i="5"/>
  <c r="L161" i="5" s="1"/>
  <c r="K199" i="5"/>
  <c r="L199" i="5" s="1"/>
  <c r="K162" i="5"/>
  <c r="L162" i="5" s="1"/>
  <c r="K163" i="5"/>
  <c r="L163" i="5" s="1"/>
  <c r="K164" i="5"/>
  <c r="L164" i="5" s="1"/>
  <c r="K23" i="5"/>
  <c r="L23" i="5" s="1"/>
  <c r="K24" i="5"/>
  <c r="L24" i="5" s="1"/>
  <c r="K165" i="5"/>
  <c r="L165" i="5" s="1"/>
  <c r="K166" i="5"/>
  <c r="L166" i="5" s="1"/>
  <c r="K167" i="5"/>
  <c r="L167" i="5" s="1"/>
  <c r="K25" i="5"/>
  <c r="L25" i="5" s="1"/>
  <c r="K168" i="5"/>
  <c r="L168" i="5" s="1"/>
  <c r="K26" i="5"/>
  <c r="L26" i="5" s="1"/>
  <c r="K170" i="5"/>
  <c r="L170" i="5" s="1"/>
  <c r="K169" i="5"/>
  <c r="L169" i="5" s="1"/>
  <c r="K27" i="5"/>
  <c r="L27" i="5" s="1"/>
  <c r="K28" i="5"/>
  <c r="L28" i="5" s="1"/>
  <c r="K172" i="5"/>
  <c r="L172" i="5" s="1"/>
  <c r="K173" i="5"/>
  <c r="L173" i="5" s="1"/>
  <c r="K174" i="5"/>
  <c r="L174" i="5" s="1"/>
  <c r="K29" i="5"/>
  <c r="L29" i="5" s="1"/>
  <c r="K175" i="5"/>
  <c r="L175" i="5" s="1"/>
  <c r="K176" i="5"/>
  <c r="L176" i="5" s="1"/>
  <c r="K30" i="5"/>
  <c r="L30" i="5" s="1"/>
  <c r="K31" i="5"/>
  <c r="L31" i="5" s="1"/>
  <c r="K32" i="5"/>
  <c r="L32" i="5" s="1"/>
  <c r="K177" i="5"/>
  <c r="L177" i="5" s="1"/>
  <c r="K178" i="5"/>
  <c r="L178" i="5" s="1"/>
  <c r="K33" i="5"/>
  <c r="L33" i="5" s="1"/>
  <c r="K179" i="5"/>
  <c r="L179" i="5" s="1"/>
  <c r="K180" i="5"/>
  <c r="L180" i="5" s="1"/>
  <c r="K181" i="5"/>
  <c r="L181" i="5" s="1"/>
  <c r="K182" i="5"/>
  <c r="L182" i="5" s="1"/>
  <c r="K34" i="5"/>
  <c r="L34" i="5" s="1"/>
  <c r="K184" i="5"/>
  <c r="L184" i="5" s="1"/>
  <c r="K185" i="5"/>
  <c r="L185" i="5" s="1"/>
  <c r="K186" i="5"/>
  <c r="L186" i="5" s="1"/>
  <c r="K242" i="5"/>
  <c r="L242" i="5" s="1"/>
  <c r="K187" i="5"/>
  <c r="L187" i="5" s="1"/>
  <c r="K188" i="5"/>
  <c r="L188" i="5" s="1"/>
  <c r="K189" i="5"/>
  <c r="L189" i="5" s="1"/>
  <c r="K35" i="5"/>
  <c r="L35" i="5" s="1"/>
  <c r="K190" i="5"/>
  <c r="L190" i="5" s="1"/>
  <c r="K191" i="5"/>
  <c r="L191" i="5" s="1"/>
  <c r="K37" i="5"/>
  <c r="L37" i="5" s="1"/>
  <c r="K38" i="5"/>
  <c r="L38" i="5" s="1"/>
  <c r="K86" i="5"/>
  <c r="L86" i="5" s="1"/>
  <c r="K192" i="5"/>
  <c r="L192" i="5" s="1"/>
  <c r="K193" i="5"/>
  <c r="L193" i="5" s="1"/>
  <c r="K39" i="5"/>
  <c r="L39" i="5" s="1"/>
  <c r="K194" i="5"/>
  <c r="L194" i="5" s="1"/>
  <c r="K40" i="5"/>
  <c r="L40" i="5" s="1"/>
  <c r="K195" i="5"/>
  <c r="L195" i="5" s="1"/>
  <c r="K197" i="5"/>
  <c r="L197" i="5" s="1"/>
  <c r="K198" i="5"/>
  <c r="L198" i="5" s="1"/>
  <c r="K196" i="5"/>
  <c r="L196" i="5" s="1"/>
  <c r="K41" i="5"/>
  <c r="L41" i="5" s="1"/>
  <c r="K42" i="5"/>
  <c r="L42" i="5" s="1"/>
  <c r="K354" i="5"/>
  <c r="L354" i="5" s="1"/>
  <c r="K43" i="5"/>
  <c r="L43" i="5" s="1"/>
  <c r="K200" i="5"/>
  <c r="L200" i="5" s="1"/>
  <c r="K201" i="5"/>
  <c r="L201" i="5" s="1"/>
  <c r="K202" i="5"/>
  <c r="L202" i="5" s="1"/>
  <c r="K203" i="5"/>
  <c r="L203" i="5" s="1"/>
  <c r="K63" i="5"/>
  <c r="L63" i="5" s="1"/>
  <c r="K45" i="5"/>
  <c r="L45" i="5" s="1"/>
  <c r="K204" i="5"/>
  <c r="L204" i="5" s="1"/>
  <c r="K46" i="5"/>
  <c r="L46" i="5" s="1"/>
  <c r="K205" i="5"/>
  <c r="L205" i="5" s="1"/>
  <c r="K206" i="5"/>
  <c r="L206" i="5" s="1"/>
  <c r="K264" i="5"/>
  <c r="L264" i="5" s="1"/>
  <c r="K207" i="5"/>
  <c r="L207" i="5" s="1"/>
  <c r="K208" i="5"/>
  <c r="L208" i="5" s="1"/>
  <c r="K307" i="5"/>
  <c r="L307" i="5" s="1"/>
  <c r="K209" i="5"/>
  <c r="L209" i="5" s="1"/>
  <c r="K210" i="5"/>
  <c r="L210" i="5" s="1"/>
  <c r="K84" i="5"/>
  <c r="L84" i="5" s="1"/>
  <c r="K211" i="5"/>
  <c r="L211" i="5" s="1"/>
  <c r="K212" i="5"/>
  <c r="L212" i="5" s="1"/>
  <c r="K213" i="5"/>
  <c r="L213" i="5" s="1"/>
  <c r="K48" i="5"/>
  <c r="L48" i="5" s="1"/>
  <c r="K49" i="5"/>
  <c r="L49" i="5" s="1"/>
  <c r="K50" i="5"/>
  <c r="L50" i="5" s="1"/>
  <c r="K51" i="5"/>
  <c r="L51" i="5" s="1"/>
  <c r="K302" i="5"/>
  <c r="L302" i="5" s="1"/>
  <c r="K214" i="5"/>
  <c r="L214" i="5" s="1"/>
  <c r="K215" i="5"/>
  <c r="L215" i="5" s="1"/>
  <c r="K52" i="5"/>
  <c r="L52" i="5" s="1"/>
  <c r="K216" i="5"/>
  <c r="L216" i="5" s="1"/>
  <c r="K217" i="5"/>
  <c r="L217" i="5" s="1"/>
  <c r="K53" i="5"/>
  <c r="L53" i="5" s="1"/>
  <c r="K18" i="5"/>
  <c r="L18" i="5" s="1"/>
  <c r="K218" i="5"/>
  <c r="L218" i="5" s="1"/>
  <c r="K220" i="5"/>
  <c r="L220" i="5" s="1"/>
  <c r="K221" i="5"/>
  <c r="L221" i="5" s="1"/>
  <c r="K219" i="5"/>
  <c r="L219" i="5" s="1"/>
  <c r="K54" i="5"/>
  <c r="L54" i="5" s="1"/>
  <c r="K55" i="5"/>
  <c r="L55" i="5" s="1"/>
  <c r="K222" i="5"/>
  <c r="L222" i="5" s="1"/>
  <c r="K356" i="5"/>
  <c r="L356" i="5" s="1"/>
  <c r="K224" i="5"/>
  <c r="L224" i="5" s="1"/>
  <c r="K223" i="5"/>
  <c r="L223" i="5" s="1"/>
  <c r="K141" i="5"/>
  <c r="L141" i="5" s="1"/>
  <c r="K225" i="5"/>
  <c r="L225" i="5" s="1"/>
  <c r="K56" i="5"/>
  <c r="L56" i="5" s="1"/>
  <c r="K375" i="5"/>
  <c r="L375" i="5" s="1"/>
  <c r="K57" i="5"/>
  <c r="L57" i="5" s="1"/>
  <c r="K226" i="5"/>
  <c r="L226" i="5" s="1"/>
  <c r="K227" i="5"/>
  <c r="L227" i="5" s="1"/>
  <c r="K58" i="5"/>
  <c r="L58" i="5" s="1"/>
  <c r="K228" i="5"/>
  <c r="L228" i="5" s="1"/>
  <c r="K229" i="5"/>
  <c r="L229" i="5" s="1"/>
  <c r="K230" i="5"/>
  <c r="L230" i="5" s="1"/>
  <c r="K231" i="5"/>
  <c r="L231" i="5" s="1"/>
  <c r="K59" i="5"/>
  <c r="L59" i="5" s="1"/>
  <c r="K232" i="5"/>
  <c r="L232" i="5" s="1"/>
  <c r="K60" i="5"/>
  <c r="L60" i="5" s="1"/>
  <c r="K233" i="5"/>
  <c r="L233" i="5" s="1"/>
  <c r="K61" i="5"/>
  <c r="L61" i="5" s="1"/>
  <c r="K234" i="5"/>
  <c r="L234" i="5" s="1"/>
  <c r="K235" i="5"/>
  <c r="L235" i="5" s="1"/>
  <c r="K62" i="5"/>
  <c r="L62" i="5" s="1"/>
  <c r="K236" i="5"/>
  <c r="L236" i="5" s="1"/>
  <c r="K237" i="5"/>
  <c r="L237" i="5" s="1"/>
  <c r="K238" i="5"/>
  <c r="L238" i="5" s="1"/>
  <c r="K239" i="5"/>
  <c r="L239" i="5" s="1"/>
  <c r="K36" i="5"/>
  <c r="L36" i="5" s="1"/>
  <c r="K240" i="5"/>
  <c r="L240" i="5" s="1"/>
  <c r="K241" i="5"/>
  <c r="L241" i="5" s="1"/>
  <c r="K243" i="5"/>
  <c r="L243" i="5" s="1"/>
  <c r="K244" i="5"/>
  <c r="L244" i="5" s="1"/>
  <c r="K246" i="5"/>
  <c r="L246" i="5" s="1"/>
  <c r="K247" i="5"/>
  <c r="L247" i="5" s="1"/>
  <c r="K248" i="5"/>
  <c r="L248" i="5" s="1"/>
  <c r="K249" i="5"/>
  <c r="L249" i="5" s="1"/>
  <c r="K64" i="5"/>
  <c r="L64" i="5" s="1"/>
  <c r="K65" i="5"/>
  <c r="L65" i="5" s="1"/>
  <c r="K252" i="5"/>
  <c r="L252" i="5" s="1"/>
  <c r="K251" i="5"/>
  <c r="L251" i="5" s="1"/>
  <c r="K66" i="5"/>
  <c r="L66" i="5" s="1"/>
  <c r="K253" i="5"/>
  <c r="L253" i="5" s="1"/>
  <c r="K254" i="5"/>
  <c r="L254" i="5" s="1"/>
  <c r="K68" i="5"/>
  <c r="L68" i="5" s="1"/>
  <c r="K255" i="5"/>
  <c r="L255" i="5" s="1"/>
  <c r="K256" i="5"/>
  <c r="L256" i="5" s="1"/>
  <c r="K69" i="5"/>
  <c r="L69" i="5" s="1"/>
  <c r="K346" i="5"/>
  <c r="L346" i="5" s="1"/>
  <c r="K257" i="5"/>
  <c r="L257" i="5" s="1"/>
  <c r="K258" i="5"/>
  <c r="L258" i="5" s="1"/>
  <c r="K259" i="5"/>
  <c r="L259" i="5" s="1"/>
  <c r="K260" i="5"/>
  <c r="L260" i="5" s="1"/>
  <c r="K70" i="5"/>
  <c r="L70" i="5" s="1"/>
  <c r="K261" i="5"/>
  <c r="L261" i="5" s="1"/>
  <c r="K262" i="5"/>
  <c r="L262" i="5" s="1"/>
  <c r="K71" i="5"/>
  <c r="L71" i="5" s="1"/>
  <c r="K263" i="5"/>
  <c r="L263" i="5" s="1"/>
  <c r="K72" i="5"/>
  <c r="L72" i="5" s="1"/>
  <c r="K73" i="5"/>
  <c r="L73" i="5" s="1"/>
  <c r="K265" i="5"/>
  <c r="L265" i="5" s="1"/>
  <c r="K266" i="5"/>
  <c r="L266" i="5" s="1"/>
  <c r="K267" i="5"/>
  <c r="L267" i="5" s="1"/>
  <c r="K268" i="5"/>
  <c r="L268" i="5" s="1"/>
  <c r="K269" i="5"/>
  <c r="L269" i="5" s="1"/>
  <c r="K270" i="5"/>
  <c r="L270" i="5" s="1"/>
  <c r="K271" i="5"/>
  <c r="L271" i="5" s="1"/>
  <c r="K272" i="5"/>
  <c r="L272" i="5" s="1"/>
  <c r="K273" i="5"/>
  <c r="L273" i="5" s="1"/>
  <c r="K74" i="5"/>
  <c r="L74" i="5" s="1"/>
  <c r="K274" i="5"/>
  <c r="L274" i="5" s="1"/>
  <c r="K275" i="5"/>
  <c r="L275" i="5" s="1"/>
  <c r="K75" i="5"/>
  <c r="L75" i="5" s="1"/>
  <c r="K276" i="5"/>
  <c r="L276" i="5" s="1"/>
  <c r="K277" i="5"/>
  <c r="L277" i="5" s="1"/>
  <c r="K278" i="5"/>
  <c r="L278" i="5" s="1"/>
  <c r="K76" i="5"/>
  <c r="L76" i="5" s="1"/>
  <c r="K77" i="5"/>
  <c r="L77" i="5" s="1"/>
  <c r="K386" i="5"/>
  <c r="L386" i="5" s="1"/>
  <c r="K306" i="5"/>
  <c r="L306" i="5" s="1"/>
  <c r="K279" i="5"/>
  <c r="L279" i="5" s="1"/>
  <c r="K381" i="5"/>
  <c r="L381" i="5" s="1"/>
  <c r="K280" i="5"/>
  <c r="L280" i="5" s="1"/>
  <c r="K281" i="5"/>
  <c r="L281" i="5" s="1"/>
  <c r="K282" i="5"/>
  <c r="L282" i="5" s="1"/>
  <c r="K283" i="5"/>
  <c r="L283" i="5" s="1"/>
  <c r="K78" i="5"/>
  <c r="L78" i="5" s="1"/>
  <c r="K67" i="5"/>
  <c r="L67" i="5" s="1"/>
  <c r="K87" i="5"/>
  <c r="L87" i="5" s="1"/>
  <c r="K284" i="5"/>
  <c r="L284" i="5" s="1"/>
  <c r="K285" i="5"/>
  <c r="L285" i="5" s="1"/>
  <c r="K286" i="5"/>
  <c r="L286" i="5" s="1"/>
  <c r="K287" i="5"/>
  <c r="L287" i="5" s="1"/>
  <c r="K79" i="5"/>
  <c r="L79" i="5" s="1"/>
  <c r="K288" i="5"/>
  <c r="L288" i="5" s="1"/>
  <c r="K289" i="5"/>
  <c r="L289" i="5" s="1"/>
  <c r="K290" i="5"/>
  <c r="L290" i="5" s="1"/>
  <c r="K291" i="5"/>
  <c r="L291" i="5" s="1"/>
  <c r="K351" i="5"/>
  <c r="L351" i="5" s="1"/>
  <c r="K292" i="5"/>
  <c r="L292" i="5" s="1"/>
  <c r="K250" i="5"/>
  <c r="L250" i="5" s="1"/>
  <c r="K293" i="5"/>
  <c r="L293" i="5" s="1"/>
  <c r="K294" i="5"/>
  <c r="L294" i="5" s="1"/>
  <c r="K295" i="5"/>
  <c r="L295" i="5" s="1"/>
  <c r="K80" i="5"/>
  <c r="L80" i="5" s="1"/>
  <c r="K81" i="5"/>
  <c r="L81" i="5" s="1"/>
  <c r="K296" i="5"/>
  <c r="L296" i="5" s="1"/>
  <c r="K297" i="5"/>
  <c r="L297" i="5" s="1"/>
  <c r="K82" i="5"/>
  <c r="L82" i="5" s="1"/>
  <c r="K298" i="5"/>
  <c r="L298" i="5" s="1"/>
  <c r="K83" i="5"/>
  <c r="L83" i="5" s="1"/>
  <c r="K299" i="5"/>
  <c r="L299" i="5" s="1"/>
  <c r="K300" i="5"/>
  <c r="L300" i="5" s="1"/>
  <c r="K301" i="5"/>
  <c r="L301" i="5" s="1"/>
  <c r="K303" i="5"/>
  <c r="L303" i="5" s="1"/>
  <c r="K305" i="5"/>
  <c r="L305" i="5" s="1"/>
  <c r="K88" i="5"/>
  <c r="L88" i="5" s="1"/>
  <c r="K89" i="5"/>
  <c r="L89" i="5" s="1"/>
  <c r="K308" i="5"/>
  <c r="L308" i="5" s="1"/>
  <c r="K309" i="5"/>
  <c r="L309" i="5" s="1"/>
  <c r="K310" i="5"/>
  <c r="L310" i="5" s="1"/>
  <c r="K311" i="5"/>
  <c r="L311" i="5" s="1"/>
  <c r="K312" i="5"/>
  <c r="L312" i="5" s="1"/>
  <c r="K313" i="5"/>
  <c r="L313" i="5" s="1"/>
  <c r="K314" i="5"/>
  <c r="L314" i="5" s="1"/>
  <c r="K315" i="5"/>
  <c r="L315" i="5" s="1"/>
  <c r="K316" i="5"/>
  <c r="L316" i="5" s="1"/>
  <c r="K322" i="5"/>
  <c r="L322" i="5" s="1"/>
  <c r="K317" i="5"/>
  <c r="L317" i="5" s="1"/>
  <c r="K318" i="5"/>
  <c r="L318" i="5" s="1"/>
  <c r="K319" i="5"/>
  <c r="L319" i="5" s="1"/>
  <c r="K90" i="5"/>
  <c r="L90" i="5" s="1"/>
  <c r="K320" i="5"/>
  <c r="L320" i="5" s="1"/>
  <c r="K321" i="5"/>
  <c r="L321" i="5" s="1"/>
  <c r="K91" i="5"/>
  <c r="L91" i="5" s="1"/>
  <c r="K148" i="5"/>
  <c r="L148" i="5" s="1"/>
  <c r="K323" i="5"/>
  <c r="L323" i="5" s="1"/>
  <c r="K324" i="5"/>
  <c r="L324" i="5" s="1"/>
  <c r="K325" i="5"/>
  <c r="L325" i="5" s="1"/>
  <c r="K93" i="5"/>
  <c r="L93" i="5" s="1"/>
  <c r="K94" i="5"/>
  <c r="L94" i="5" s="1"/>
  <c r="K95" i="5"/>
  <c r="L95" i="5" s="1"/>
  <c r="K116" i="5"/>
  <c r="L116" i="5" s="1"/>
  <c r="K326" i="5"/>
  <c r="L326" i="5" s="1"/>
  <c r="K96" i="5"/>
  <c r="L96" i="5" s="1"/>
  <c r="K327" i="5"/>
  <c r="L327" i="5" s="1"/>
  <c r="K330" i="5"/>
  <c r="L330" i="5" s="1"/>
  <c r="K328" i="5"/>
  <c r="L328" i="5" s="1"/>
  <c r="K329" i="5"/>
  <c r="L329" i="5" s="1"/>
  <c r="K107" i="5"/>
  <c r="L107" i="5" s="1"/>
  <c r="K97" i="5"/>
  <c r="L97" i="5" s="1"/>
  <c r="K331" i="5"/>
  <c r="L331" i="5" s="1"/>
  <c r="K332" i="5"/>
  <c r="L332" i="5" s="1"/>
  <c r="K98" i="5"/>
  <c r="L98" i="5" s="1"/>
  <c r="K99" i="5"/>
  <c r="L99" i="5" s="1"/>
  <c r="K333" i="5"/>
  <c r="L333" i="5" s="1"/>
  <c r="K334" i="5"/>
  <c r="L334" i="5" s="1"/>
  <c r="K335" i="5"/>
  <c r="L335" i="5" s="1"/>
  <c r="K336" i="5"/>
  <c r="L336" i="5" s="1"/>
  <c r="K337" i="5"/>
  <c r="L337" i="5" s="1"/>
  <c r="K338" i="5"/>
  <c r="L338" i="5" s="1"/>
  <c r="K339" i="5"/>
  <c r="L339" i="5" s="1"/>
  <c r="K340" i="5"/>
  <c r="L340" i="5" s="1"/>
  <c r="K304" i="5"/>
  <c r="L304" i="5" s="1"/>
  <c r="K341" i="5"/>
  <c r="L341" i="5" s="1"/>
  <c r="K100" i="5"/>
  <c r="L100" i="5" s="1"/>
  <c r="K342" i="5"/>
  <c r="L342" i="5" s="1"/>
  <c r="K343" i="5"/>
  <c r="L343" i="5" s="1"/>
  <c r="K344" i="5"/>
  <c r="L344" i="5" s="1"/>
  <c r="K101" i="5"/>
  <c r="L101" i="5" s="1"/>
  <c r="K47" i="5"/>
  <c r="L47" i="5" s="1"/>
  <c r="K345" i="5"/>
  <c r="L345" i="5" s="1"/>
  <c r="K347" i="5"/>
  <c r="L347" i="5" s="1"/>
  <c r="K348" i="5"/>
  <c r="L348" i="5" s="1"/>
  <c r="K349" i="5"/>
  <c r="L349" i="5" s="1"/>
  <c r="K102" i="5"/>
  <c r="L102" i="5" s="1"/>
  <c r="K352" i="5"/>
  <c r="L352" i="5" s="1"/>
  <c r="K353" i="5"/>
  <c r="L353" i="5" s="1"/>
  <c r="K183" i="5"/>
  <c r="L183" i="5" s="1"/>
  <c r="K355" i="5"/>
  <c r="L355" i="5" s="1"/>
  <c r="K357" i="5"/>
  <c r="L357" i="5" s="1"/>
  <c r="K358" i="5"/>
  <c r="L358" i="5" s="1"/>
  <c r="K171" i="5"/>
  <c r="L171" i="5" s="1"/>
  <c r="K359" i="5"/>
  <c r="L359" i="5" s="1"/>
  <c r="K360" i="5"/>
  <c r="L360" i="5" s="1"/>
  <c r="K103" i="5"/>
  <c r="L103" i="5" s="1"/>
  <c r="K361" i="5"/>
  <c r="L361" i="5" s="1"/>
  <c r="K362" i="5"/>
  <c r="L362" i="5" s="1"/>
  <c r="K363" i="5"/>
  <c r="L363" i="5" s="1"/>
  <c r="K364" i="5"/>
  <c r="L364" i="5" s="1"/>
  <c r="K365" i="5"/>
  <c r="L365" i="5" s="1"/>
  <c r="K366" i="5"/>
  <c r="L366" i="5" s="1"/>
  <c r="K104" i="5"/>
  <c r="L104" i="5" s="1"/>
  <c r="K367" i="5"/>
  <c r="L367" i="5" s="1"/>
  <c r="K368" i="5"/>
  <c r="L368" i="5" s="1"/>
  <c r="K369" i="5"/>
  <c r="L369" i="5" s="1"/>
  <c r="K370" i="5"/>
  <c r="L370" i="5" s="1"/>
  <c r="K105" i="5"/>
  <c r="L105" i="5" s="1"/>
  <c r="K371" i="5"/>
  <c r="L371" i="5" s="1"/>
  <c r="K106" i="5"/>
  <c r="L106" i="5" s="1"/>
  <c r="K372" i="5"/>
  <c r="L372" i="5" s="1"/>
  <c r="K373" i="5"/>
  <c r="L373" i="5" s="1"/>
  <c r="K374" i="5"/>
  <c r="L374" i="5" s="1"/>
  <c r="K376" i="5"/>
  <c r="L376" i="5" s="1"/>
  <c r="K377" i="5"/>
  <c r="L377" i="5" s="1"/>
  <c r="K108" i="5"/>
  <c r="L108" i="5" s="1"/>
  <c r="K350" i="5"/>
  <c r="L350" i="5" s="1"/>
  <c r="K378" i="5"/>
  <c r="L378" i="5" s="1"/>
  <c r="K379" i="5"/>
  <c r="L379" i="5" s="1"/>
  <c r="K109" i="5"/>
  <c r="L109" i="5" s="1"/>
  <c r="K380" i="5"/>
  <c r="L380" i="5" s="1"/>
  <c r="K382" i="5"/>
  <c r="L382" i="5" s="1"/>
  <c r="K110" i="5"/>
  <c r="L110" i="5" s="1"/>
  <c r="K383" i="5"/>
  <c r="L383" i="5" s="1"/>
  <c r="K384" i="5"/>
  <c r="L384" i="5" s="1"/>
  <c r="K385" i="5"/>
  <c r="L385" i="5" s="1"/>
  <c r="K111" i="5"/>
  <c r="L111" i="5" s="1"/>
  <c r="K112" i="5"/>
  <c r="L112" i="5" s="1"/>
  <c r="K113" i="5"/>
  <c r="L113" i="5" s="1"/>
  <c r="K387" i="5"/>
  <c r="L387" i="5" s="1"/>
  <c r="K114" i="5"/>
  <c r="L114" i="5" s="1"/>
  <c r="K115" i="5"/>
  <c r="L115" i="5" s="1"/>
  <c r="K44" i="5"/>
  <c r="L44" i="5" s="1"/>
  <c r="K389" i="5"/>
  <c r="L389" i="5" s="1"/>
  <c r="K117" i="5"/>
  <c r="L117" i="5" s="1"/>
  <c r="K390" i="5"/>
  <c r="L390" i="5" s="1"/>
  <c r="K391" i="5"/>
  <c r="L391" i="5" s="1"/>
  <c r="K393" i="5"/>
  <c r="L393" i="5" s="1"/>
  <c r="K392" i="5"/>
  <c r="L392" i="5" s="1"/>
  <c r="K118" i="5"/>
  <c r="L118" i="5" s="1"/>
  <c r="K395" i="5"/>
  <c r="L395" i="5" s="1"/>
  <c r="K245" i="5"/>
  <c r="L245" i="5" s="1"/>
  <c r="K396" i="5"/>
  <c r="L396" i="5" s="1"/>
  <c r="K119" i="5"/>
  <c r="L119" i="5" s="1"/>
  <c r="K154" i="5"/>
  <c r="L154" i="5" s="1"/>
  <c r="K397" i="5"/>
  <c r="L397" i="5" s="1"/>
  <c r="K120" i="5"/>
  <c r="L120" i="5" s="1"/>
  <c r="K121" i="5"/>
  <c r="L121" i="5" s="1"/>
  <c r="K400" i="5"/>
  <c r="L400" i="5" s="1"/>
  <c r="K398" i="5"/>
  <c r="L398" i="5" s="1"/>
  <c r="K399" i="5"/>
  <c r="L399" i="5" s="1"/>
  <c r="K401" i="5"/>
  <c r="L401" i="5" s="1"/>
  <c r="K402" i="5"/>
  <c r="L402" i="5" s="1"/>
  <c r="K403" i="5"/>
  <c r="L403" i="5" s="1"/>
  <c r="K404" i="5"/>
  <c r="L404" i="5" s="1"/>
  <c r="K405" i="5"/>
  <c r="L405" i="5" s="1"/>
  <c r="K406" i="5"/>
  <c r="L406" i="5" s="1"/>
  <c r="K407" i="5"/>
  <c r="L407" i="5" s="1"/>
  <c r="K122" i="5"/>
  <c r="L122" i="5" s="1"/>
  <c r="K408" i="5"/>
  <c r="L408" i="5" s="1"/>
  <c r="K409" i="5"/>
  <c r="L409" i="5" s="1"/>
  <c r="K410" i="5"/>
  <c r="L410" i="5" s="1"/>
  <c r="K123" i="5"/>
  <c r="L123" i="5" s="1"/>
  <c r="K411" i="5"/>
  <c r="L411" i="5" s="1"/>
  <c r="K412" i="5"/>
  <c r="L412" i="5" s="1"/>
  <c r="K124" i="5"/>
  <c r="L124" i="5" s="1"/>
  <c r="K413" i="5"/>
  <c r="L413" i="5" s="1"/>
  <c r="K415" i="5"/>
  <c r="L415" i="5" s="1"/>
  <c r="K125" i="5"/>
  <c r="L125" i="5" s="1"/>
  <c r="K414" i="5"/>
  <c r="L414" i="5" s="1"/>
  <c r="K416" i="5"/>
  <c r="L416" i="5" s="1"/>
  <c r="K126" i="5"/>
  <c r="L126" i="5" s="1"/>
  <c r="K417" i="5"/>
  <c r="L417" i="5" s="1"/>
  <c r="K128" i="5"/>
  <c r="L128" i="5" s="1"/>
  <c r="K127" i="5"/>
  <c r="L127" i="5" s="1"/>
  <c r="K418" i="5"/>
  <c r="L418" i="5" s="1"/>
  <c r="K419" i="5"/>
  <c r="L419" i="5" s="1"/>
  <c r="K420" i="5"/>
  <c r="L420" i="5" s="1"/>
  <c r="K421" i="5"/>
  <c r="L421" i="5" s="1"/>
  <c r="K422" i="5"/>
  <c r="L422" i="5" s="1"/>
  <c r="K423" i="5"/>
  <c r="L423" i="5" s="1"/>
  <c r="K129" i="5"/>
  <c r="L129" i="5" s="1"/>
  <c r="K424" i="5"/>
  <c r="L424" i="5" s="1"/>
  <c r="K425" i="5"/>
  <c r="L425" i="5" s="1"/>
  <c r="K426" i="5"/>
  <c r="L426" i="5" s="1"/>
  <c r="K131" i="5"/>
  <c r="L131" i="5" s="1"/>
  <c r="K132" i="5"/>
  <c r="L132" i="5" s="1"/>
  <c r="K427" i="5"/>
  <c r="L427" i="5" s="1"/>
  <c r="K428" i="5"/>
  <c r="L428" i="5" s="1"/>
  <c r="K133" i="5"/>
  <c r="L133" i="5" s="1"/>
  <c r="D2" i="5"/>
  <c r="E2" i="5"/>
  <c r="F2" i="5"/>
  <c r="G2" i="5"/>
  <c r="H2" i="5"/>
  <c r="I2" i="5"/>
  <c r="J2" i="5"/>
  <c r="C432" i="5"/>
  <c r="C2" i="5" l="1"/>
  <c r="K431" i="5"/>
  <c r="K433" i="5" l="1"/>
  <c r="K2" i="5"/>
  <c r="K434" i="5" l="1"/>
  <c r="M2" i="5" s="1"/>
  <c r="M109" i="5" s="1"/>
  <c r="L2" i="5"/>
  <c r="M111" i="5" l="1"/>
  <c r="N111" i="5" s="1"/>
  <c r="N328" i="5"/>
  <c r="N365" i="5"/>
  <c r="N224" i="5"/>
  <c r="M108" i="5"/>
  <c r="N108" i="5" s="1"/>
  <c r="M30" i="5"/>
  <c r="N30" i="5" s="1"/>
  <c r="N364" i="5"/>
  <c r="M51" i="5"/>
  <c r="N51" i="5" s="1"/>
  <c r="M88" i="5"/>
  <c r="N88" i="5" s="1"/>
  <c r="N202" i="5"/>
  <c r="N345" i="5"/>
  <c r="N262" i="5"/>
  <c r="N211" i="5"/>
  <c r="N352" i="5"/>
  <c r="N418" i="5"/>
  <c r="M115" i="5"/>
  <c r="N115" i="5" s="1"/>
  <c r="N348" i="5"/>
  <c r="N315" i="5"/>
  <c r="M77" i="5"/>
  <c r="N77" i="5" s="1"/>
  <c r="N240" i="5"/>
  <c r="N210" i="5"/>
  <c r="M21" i="5"/>
  <c r="N21" i="5" s="1"/>
  <c r="M122" i="5"/>
  <c r="N122" i="5" s="1"/>
  <c r="N377" i="5"/>
  <c r="N314" i="5"/>
  <c r="N265" i="5"/>
  <c r="N221" i="5"/>
  <c r="N144" i="5"/>
  <c r="M124" i="5"/>
  <c r="N124" i="5" s="1"/>
  <c r="N393" i="5"/>
  <c r="M106" i="5"/>
  <c r="N106" i="5" s="1"/>
  <c r="N343" i="5"/>
  <c r="N148" i="5"/>
  <c r="N297" i="5"/>
  <c r="N272" i="5"/>
  <c r="N419" i="5"/>
  <c r="N409" i="5"/>
  <c r="N154" i="5"/>
  <c r="M113" i="5"/>
  <c r="N113" i="5" s="1"/>
  <c r="N374" i="5"/>
  <c r="N361" i="5"/>
  <c r="M47" i="5"/>
  <c r="N47" i="5" s="1"/>
  <c r="M99" i="5"/>
  <c r="N99" i="5" s="1"/>
  <c r="N325" i="5"/>
  <c r="N312" i="5"/>
  <c r="N296" i="5"/>
  <c r="N285" i="5"/>
  <c r="M54" i="5"/>
  <c r="N54" i="5" s="1"/>
  <c r="N195" i="5"/>
  <c r="M26" i="5"/>
  <c r="N26" i="5" s="1"/>
  <c r="N142" i="5"/>
  <c r="N405" i="5"/>
  <c r="N367" i="5"/>
  <c r="M95" i="5"/>
  <c r="N95" i="5" s="1"/>
  <c r="M79" i="5"/>
  <c r="N79" i="5" s="1"/>
  <c r="N255" i="5"/>
  <c r="N207" i="5"/>
  <c r="N151" i="5"/>
  <c r="N404" i="5"/>
  <c r="M94" i="5"/>
  <c r="N94" i="5" s="1"/>
  <c r="N425" i="5"/>
  <c r="N411" i="5"/>
  <c r="N109" i="5"/>
  <c r="N339" i="5"/>
  <c r="N301" i="5"/>
  <c r="N270" i="5"/>
  <c r="N234" i="5"/>
  <c r="N196" i="5"/>
  <c r="M8" i="5"/>
  <c r="N8" i="5" s="1"/>
  <c r="M120" i="5"/>
  <c r="N120" i="5" s="1"/>
  <c r="N370" i="5"/>
  <c r="N287" i="5"/>
  <c r="N260" i="5"/>
  <c r="N212" i="5"/>
  <c r="N133" i="5"/>
  <c r="N410" i="5"/>
  <c r="N389" i="5"/>
  <c r="N369" i="5"/>
  <c r="N304" i="5"/>
  <c r="N322" i="5"/>
  <c r="N289" i="5"/>
  <c r="N428" i="5"/>
  <c r="N417" i="5"/>
  <c r="N406" i="5"/>
  <c r="N395" i="5"/>
  <c r="N384" i="5"/>
  <c r="N371" i="5"/>
  <c r="N171" i="5"/>
  <c r="N342" i="5"/>
  <c r="M97" i="5"/>
  <c r="N97" i="5" s="1"/>
  <c r="M91" i="5"/>
  <c r="N91" i="5" s="1"/>
  <c r="N308" i="5"/>
  <c r="N294" i="5"/>
  <c r="M78" i="5"/>
  <c r="N78" i="5" s="1"/>
  <c r="N302" i="5"/>
  <c r="N186" i="5"/>
  <c r="N166" i="5"/>
  <c r="N136" i="5"/>
  <c r="M119" i="5"/>
  <c r="N119" i="5" s="1"/>
  <c r="N353" i="5"/>
  <c r="N318" i="5"/>
  <c r="N381" i="5"/>
  <c r="N246" i="5"/>
  <c r="M40" i="5"/>
  <c r="N40" i="5" s="1"/>
  <c r="N401" i="5"/>
  <c r="M105" i="5"/>
  <c r="N105" i="5" s="1"/>
  <c r="M107" i="5"/>
  <c r="N107" i="5" s="1"/>
  <c r="N293" i="5"/>
  <c r="M70" i="5"/>
  <c r="N70" i="5" s="1"/>
  <c r="N226" i="5"/>
  <c r="N188" i="5"/>
  <c r="N421" i="5"/>
  <c r="M117" i="5"/>
  <c r="N117" i="5" s="1"/>
  <c r="N347" i="5"/>
  <c r="N279" i="5"/>
  <c r="M68" i="5"/>
  <c r="N68" i="5" s="1"/>
  <c r="N354" i="5"/>
  <c r="M129" i="5"/>
  <c r="N129" i="5" s="1"/>
  <c r="N403" i="5"/>
  <c r="N385" i="5"/>
  <c r="N359" i="5"/>
  <c r="N331" i="5"/>
  <c r="N313" i="5"/>
  <c r="M67" i="5"/>
  <c r="N67" i="5" s="1"/>
  <c r="N426" i="5"/>
  <c r="M125" i="5"/>
  <c r="N125" i="5" s="1"/>
  <c r="N402" i="5"/>
  <c r="N391" i="5"/>
  <c r="N380" i="5"/>
  <c r="N368" i="5"/>
  <c r="N183" i="5"/>
  <c r="N340" i="5"/>
  <c r="N330" i="5"/>
  <c r="N319" i="5"/>
  <c r="N303" i="5"/>
  <c r="N351" i="5"/>
  <c r="M60" i="5"/>
  <c r="N60" i="5" s="1"/>
  <c r="N205" i="5"/>
  <c r="N182" i="5"/>
  <c r="N161" i="5"/>
  <c r="N422" i="5"/>
  <c r="M112" i="5"/>
  <c r="N112" i="5" s="1"/>
  <c r="M100" i="5"/>
  <c r="N100" i="5" s="1"/>
  <c r="M89" i="5"/>
  <c r="N89" i="5" s="1"/>
  <c r="M74" i="5"/>
  <c r="N74" i="5" s="1"/>
  <c r="N232" i="5"/>
  <c r="N178" i="5"/>
  <c r="M132" i="5"/>
  <c r="N132" i="5" s="1"/>
  <c r="N379" i="5"/>
  <c r="M76" i="5"/>
  <c r="N76" i="5" s="1"/>
  <c r="N408" i="5"/>
  <c r="N373" i="5"/>
  <c r="N335" i="5"/>
  <c r="N298" i="5"/>
  <c r="N266" i="5"/>
  <c r="N225" i="5"/>
  <c r="N163" i="5"/>
  <c r="M10" i="5"/>
  <c r="N10" i="5" s="1"/>
  <c r="N399" i="5"/>
  <c r="N372" i="5"/>
  <c r="N320" i="5"/>
  <c r="M75" i="5"/>
  <c r="N75" i="5" s="1"/>
  <c r="N251" i="5"/>
  <c r="M53" i="5"/>
  <c r="N53" i="5" s="1"/>
  <c r="M24" i="5"/>
  <c r="N24" i="5" s="1"/>
  <c r="N407" i="5"/>
  <c r="N382" i="5"/>
  <c r="M102" i="5"/>
  <c r="N102" i="5" s="1"/>
  <c r="N326" i="5"/>
  <c r="N305" i="5"/>
  <c r="N281" i="5"/>
  <c r="M73" i="5"/>
  <c r="N73" i="5" s="1"/>
  <c r="N254" i="5"/>
  <c r="N239" i="5"/>
  <c r="M49" i="5"/>
  <c r="N49" i="5" s="1"/>
  <c r="M38" i="5"/>
  <c r="N38" i="5" s="1"/>
  <c r="M22" i="5"/>
  <c r="N22" i="5" s="1"/>
  <c r="N394" i="5"/>
  <c r="N360" i="5"/>
  <c r="N332" i="5"/>
  <c r="N310" i="5"/>
  <c r="M87" i="5"/>
  <c r="N87" i="5" s="1"/>
  <c r="N141" i="5"/>
  <c r="N209" i="5"/>
  <c r="N194" i="5"/>
  <c r="N176" i="5"/>
  <c r="M85" i="5"/>
  <c r="N85" i="5" s="1"/>
  <c r="M12" i="5"/>
  <c r="N12" i="5" s="1"/>
  <c r="M62" i="5"/>
  <c r="N62" i="5" s="1"/>
  <c r="N220" i="5"/>
  <c r="N206" i="5"/>
  <c r="M35" i="5"/>
  <c r="N35" i="5" s="1"/>
  <c r="N172" i="5"/>
  <c r="N157" i="5"/>
  <c r="N280" i="5"/>
  <c r="N271" i="5"/>
  <c r="N258" i="5"/>
  <c r="N247" i="5"/>
  <c r="N230" i="5"/>
  <c r="N216" i="5"/>
  <c r="N200" i="5"/>
  <c r="N189" i="5"/>
  <c r="N164" i="5"/>
  <c r="N152" i="5"/>
  <c r="N137" i="5"/>
  <c r="N229" i="5"/>
  <c r="M46" i="5"/>
  <c r="N46" i="5" s="1"/>
  <c r="N181" i="5"/>
  <c r="N160" i="5"/>
  <c r="N388" i="5"/>
  <c r="N427" i="5"/>
  <c r="M118" i="5"/>
  <c r="N118" i="5" s="1"/>
  <c r="M103" i="5"/>
  <c r="N103" i="5" s="1"/>
  <c r="N324" i="5"/>
  <c r="N284" i="5"/>
  <c r="M66" i="5"/>
  <c r="N66" i="5" s="1"/>
  <c r="M52" i="5"/>
  <c r="N52" i="5" s="1"/>
  <c r="M27" i="5"/>
  <c r="N27" i="5" s="1"/>
  <c r="N413" i="5"/>
  <c r="N334" i="5"/>
  <c r="N273" i="5"/>
  <c r="N236" i="5"/>
  <c r="N180" i="5"/>
  <c r="M128" i="5"/>
  <c r="N128" i="5" s="1"/>
  <c r="N397" i="5"/>
  <c r="N378" i="5"/>
  <c r="N355" i="5"/>
  <c r="N299" i="5"/>
  <c r="N306" i="5"/>
  <c r="N423" i="5"/>
  <c r="N412" i="5"/>
  <c r="N400" i="5"/>
  <c r="M44" i="5"/>
  <c r="N44" i="5" s="1"/>
  <c r="N350" i="5"/>
  <c r="N349" i="5"/>
  <c r="N336" i="5"/>
  <c r="M116" i="5"/>
  <c r="N116" i="5" s="1"/>
  <c r="N316" i="5"/>
  <c r="M83" i="5"/>
  <c r="N83" i="5" s="1"/>
  <c r="N288" i="5"/>
  <c r="M63" i="5"/>
  <c r="N63" i="5" s="1"/>
  <c r="M29" i="5"/>
  <c r="N29" i="5" s="1"/>
  <c r="N149" i="5"/>
  <c r="N415" i="5"/>
  <c r="M98" i="5"/>
  <c r="N98" i="5" s="1"/>
  <c r="M81" i="5"/>
  <c r="N81" i="5" s="1"/>
  <c r="N263" i="5"/>
  <c r="M18" i="5"/>
  <c r="N18" i="5" s="1"/>
  <c r="N416" i="5"/>
  <c r="N357" i="5"/>
  <c r="N244" i="5"/>
  <c r="M121" i="5"/>
  <c r="N121" i="5" s="1"/>
  <c r="N327" i="5"/>
  <c r="N291" i="5"/>
  <c r="N257" i="5"/>
  <c r="M20" i="5"/>
  <c r="N20" i="5" s="1"/>
  <c r="N424" i="5"/>
  <c r="N392" i="5"/>
  <c r="N363" i="5"/>
  <c r="N269" i="5"/>
  <c r="N249" i="5"/>
  <c r="M131" i="5"/>
  <c r="N131" i="5" s="1"/>
  <c r="N398" i="5"/>
  <c r="N376" i="5"/>
  <c r="M93" i="5"/>
  <c r="N93" i="5" s="1"/>
  <c r="N295" i="5"/>
  <c r="N278" i="5"/>
  <c r="N252" i="5"/>
  <c r="N231" i="5"/>
  <c r="M34" i="5"/>
  <c r="N34" i="5" s="1"/>
  <c r="M19" i="5"/>
  <c r="N19" i="5" s="1"/>
  <c r="N140" i="5"/>
  <c r="M96" i="5"/>
  <c r="N96" i="5" s="1"/>
  <c r="N300" i="5"/>
  <c r="N383" i="5"/>
  <c r="N309" i="5"/>
  <c r="N204" i="5"/>
  <c r="N199" i="5"/>
  <c r="N158" i="5"/>
  <c r="N283" i="5"/>
  <c r="N337" i="5"/>
  <c r="M58" i="5"/>
  <c r="N58" i="5" s="1"/>
  <c r="N323" i="5"/>
  <c r="N198" i="5"/>
  <c r="N150" i="5"/>
  <c r="N217" i="5"/>
  <c r="M32" i="5"/>
  <c r="N32" i="5" s="1"/>
  <c r="N277" i="5"/>
  <c r="N241" i="5"/>
  <c r="N156" i="5"/>
  <c r="N356" i="5"/>
  <c r="N134" i="5"/>
  <c r="M5" i="5"/>
  <c r="N5" i="5" s="1"/>
  <c r="N208" i="5"/>
  <c r="M126" i="5"/>
  <c r="N126" i="5" s="1"/>
  <c r="M101" i="5"/>
  <c r="N101" i="5" s="1"/>
  <c r="N276" i="5"/>
  <c r="N191" i="5"/>
  <c r="M123" i="5"/>
  <c r="N123" i="5" s="1"/>
  <c r="N329" i="5"/>
  <c r="N346" i="5"/>
  <c r="N169" i="5"/>
  <c r="N387" i="5"/>
  <c r="N333" i="5"/>
  <c r="N286" i="5"/>
  <c r="M69" i="5"/>
  <c r="N69" i="5" s="1"/>
  <c r="M55" i="5"/>
  <c r="N55" i="5" s="1"/>
  <c r="N167" i="5"/>
  <c r="M104" i="5"/>
  <c r="N104" i="5" s="1"/>
  <c r="N317" i="5"/>
  <c r="M59" i="5"/>
  <c r="N59" i="5" s="1"/>
  <c r="M50" i="5"/>
  <c r="N50" i="5" s="1"/>
  <c r="N190" i="5"/>
  <c r="N162" i="5"/>
  <c r="M15" i="5"/>
  <c r="N15" i="5" s="1"/>
  <c r="N233" i="5"/>
  <c r="N214" i="5"/>
  <c r="N197" i="5"/>
  <c r="N170" i="5"/>
  <c r="M11" i="5"/>
  <c r="N11" i="5" s="1"/>
  <c r="N274" i="5"/>
  <c r="N256" i="5"/>
  <c r="N238" i="5"/>
  <c r="N218" i="5"/>
  <c r="M41" i="5"/>
  <c r="N41" i="5" s="1"/>
  <c r="M31" i="5"/>
  <c r="N31" i="5" s="1"/>
  <c r="N155" i="5"/>
  <c r="N177" i="5"/>
  <c r="N219" i="5"/>
  <c r="N185" i="5"/>
  <c r="M130" i="5"/>
  <c r="N130" i="5" s="1"/>
  <c r="M7" i="5"/>
  <c r="N7" i="5" s="1"/>
  <c r="N390" i="5"/>
  <c r="N321" i="5"/>
  <c r="M64" i="5"/>
  <c r="N64" i="5" s="1"/>
  <c r="N147" i="5"/>
  <c r="M114" i="5"/>
  <c r="N114" i="5" s="1"/>
  <c r="N250" i="5"/>
  <c r="M36" i="5"/>
  <c r="N36" i="5" s="1"/>
  <c r="N420" i="5"/>
  <c r="N366" i="5"/>
  <c r="M90" i="5"/>
  <c r="N90" i="5" s="1"/>
  <c r="N275" i="5"/>
  <c r="N248" i="5"/>
  <c r="M45" i="5"/>
  <c r="N45" i="5" s="1"/>
  <c r="N153" i="5"/>
  <c r="N344" i="5"/>
  <c r="M80" i="5"/>
  <c r="N80" i="5" s="1"/>
  <c r="M57" i="5"/>
  <c r="N57" i="5" s="1"/>
  <c r="N264" i="5"/>
  <c r="N187" i="5"/>
  <c r="N159" i="5"/>
  <c r="M9" i="5"/>
  <c r="N9" i="5" s="1"/>
  <c r="N375" i="5"/>
  <c r="N307" i="5"/>
  <c r="N242" i="5"/>
  <c r="M23" i="5"/>
  <c r="N23" i="5" s="1"/>
  <c r="N138" i="5"/>
  <c r="N267" i="5"/>
  <c r="N253" i="5"/>
  <c r="N235" i="5"/>
  <c r="M48" i="5"/>
  <c r="N48" i="5" s="1"/>
  <c r="N193" i="5"/>
  <c r="M28" i="5"/>
  <c r="N28" i="5" s="1"/>
  <c r="N146" i="5"/>
  <c r="N173" i="5"/>
  <c r="N213" i="5"/>
  <c r="N174" i="5"/>
  <c r="N145" i="5"/>
  <c r="N396" i="5"/>
  <c r="N311" i="5"/>
  <c r="N237" i="5"/>
  <c r="M13" i="5"/>
  <c r="N13" i="5" s="1"/>
  <c r="M110" i="5"/>
  <c r="N110" i="5" s="1"/>
  <c r="N282" i="5"/>
  <c r="N228" i="5"/>
  <c r="N414" i="5"/>
  <c r="N362" i="5"/>
  <c r="N268" i="5"/>
  <c r="N243" i="5"/>
  <c r="M39" i="5"/>
  <c r="N39" i="5" s="1"/>
  <c r="M14" i="5"/>
  <c r="N14" i="5" s="1"/>
  <c r="N338" i="5"/>
  <c r="N290" i="5"/>
  <c r="N222" i="5"/>
  <c r="N184" i="5"/>
  <c r="M92" i="5"/>
  <c r="N92" i="5" s="1"/>
  <c r="M6" i="5"/>
  <c r="N6" i="5" s="1"/>
  <c r="N223" i="5"/>
  <c r="N201" i="5"/>
  <c r="N179" i="5"/>
  <c r="N386" i="5"/>
  <c r="M72" i="5"/>
  <c r="N72" i="5" s="1"/>
  <c r="M65" i="5"/>
  <c r="N65" i="5" s="1"/>
  <c r="N227" i="5"/>
  <c r="M84" i="5"/>
  <c r="N84" i="5" s="1"/>
  <c r="M37" i="5"/>
  <c r="N37" i="5" s="1"/>
  <c r="N143" i="5"/>
  <c r="M17" i="5"/>
  <c r="N17" i="5" s="1"/>
  <c r="N203" i="5"/>
  <c r="N168" i="5"/>
  <c r="N135" i="5"/>
  <c r="M82" i="5"/>
  <c r="N82" i="5" s="1"/>
  <c r="N358" i="5"/>
  <c r="M43" i="5"/>
  <c r="N43" i="5" s="1"/>
  <c r="M127" i="5"/>
  <c r="N127" i="5" s="1"/>
  <c r="N341" i="5"/>
  <c r="M71" i="5"/>
  <c r="N71" i="5" s="1"/>
  <c r="M86" i="5"/>
  <c r="N86" i="5" s="1"/>
  <c r="N245" i="5"/>
  <c r="N292" i="5"/>
  <c r="N259" i="5"/>
  <c r="N175" i="5"/>
  <c r="M61" i="5"/>
  <c r="N61" i="5" s="1"/>
  <c r="N215" i="5"/>
  <c r="M25" i="5"/>
  <c r="N25" i="5" s="1"/>
  <c r="M42" i="5"/>
  <c r="N42" i="5" s="1"/>
  <c r="M16" i="5"/>
  <c r="N16" i="5" s="1"/>
  <c r="N261" i="5"/>
  <c r="M56" i="5"/>
  <c r="N56" i="5" s="1"/>
  <c r="M33" i="5"/>
  <c r="N33" i="5" s="1"/>
  <c r="N139" i="5"/>
  <c r="N192" i="5"/>
  <c r="N165" i="5"/>
  <c r="N435" i="5" l="1"/>
  <c r="N437" i="5" l="1"/>
  <c r="O2" i="5" s="1"/>
  <c r="N2" i="5"/>
  <c r="O215" i="5" l="1"/>
  <c r="O267" i="5"/>
  <c r="O59" i="5"/>
  <c r="O245" i="5"/>
  <c r="O138" i="5"/>
  <c r="O185" i="5"/>
  <c r="O208" i="5"/>
  <c r="O300" i="5"/>
  <c r="O168" i="5"/>
  <c r="O56" i="5"/>
  <c r="O358" i="5"/>
  <c r="O6" i="5"/>
  <c r="O55" i="5"/>
  <c r="O278" i="5"/>
  <c r="O227" i="5"/>
  <c r="O130" i="5"/>
  <c r="O90" i="5"/>
  <c r="O82" i="5"/>
  <c r="O307" i="5"/>
  <c r="O123" i="5"/>
  <c r="O48" i="5"/>
  <c r="O39" i="5"/>
  <c r="O57" i="5"/>
  <c r="O80" i="5"/>
  <c r="O329" i="5"/>
  <c r="O121" i="5"/>
  <c r="O334" i="5"/>
  <c r="O73" i="5"/>
  <c r="O161" i="5"/>
  <c r="O308" i="5"/>
  <c r="O94" i="5"/>
  <c r="O144" i="5"/>
  <c r="O83" i="5"/>
  <c r="O46" i="5"/>
  <c r="O49" i="5"/>
  <c r="O100" i="5"/>
  <c r="O188" i="5"/>
  <c r="O304" i="5"/>
  <c r="O106" i="5"/>
  <c r="O295" i="5"/>
  <c r="O350" i="5"/>
  <c r="O176" i="5"/>
  <c r="O298" i="5"/>
  <c r="O331" i="5"/>
  <c r="O97" i="5"/>
  <c r="O151" i="5"/>
  <c r="O202" i="5"/>
  <c r="O214" i="5"/>
  <c r="O150" i="5"/>
  <c r="O327" i="5"/>
  <c r="O137" i="5"/>
  <c r="O254" i="5"/>
  <c r="O422" i="5"/>
  <c r="O294" i="5"/>
  <c r="O425" i="5"/>
  <c r="O124" i="5"/>
  <c r="O341" i="5"/>
  <c r="O344" i="5"/>
  <c r="O126" i="5"/>
  <c r="O65" i="5"/>
  <c r="O375" i="5"/>
  <c r="O256" i="5"/>
  <c r="O156" i="5"/>
  <c r="O42" i="5"/>
  <c r="O72" i="5"/>
  <c r="O25" i="5"/>
  <c r="O203" i="5"/>
  <c r="O17" i="5"/>
  <c r="O32" i="5"/>
  <c r="O398" i="5"/>
  <c r="O338" i="5"/>
  <c r="O15" i="5"/>
  <c r="O135" i="5"/>
  <c r="O69" i="5"/>
  <c r="O179" i="5"/>
  <c r="O64" i="5"/>
  <c r="O323" i="5"/>
  <c r="O201" i="5"/>
  <c r="O264" i="5"/>
  <c r="O317" i="5"/>
  <c r="O86" i="5"/>
  <c r="O414" i="5"/>
  <c r="O235" i="5"/>
  <c r="O45" i="5"/>
  <c r="O228" i="5"/>
  <c r="O253" i="5"/>
  <c r="O248" i="5"/>
  <c r="O177" i="5"/>
  <c r="O50" i="5"/>
  <c r="O101" i="5"/>
  <c r="O283" i="5"/>
  <c r="O376" i="5"/>
  <c r="O18" i="5"/>
  <c r="O400" i="5"/>
  <c r="O66" i="5"/>
  <c r="O216" i="5"/>
  <c r="O209" i="5"/>
  <c r="O102" i="5"/>
  <c r="O373" i="5"/>
  <c r="O351" i="5"/>
  <c r="O385" i="5"/>
  <c r="O40" i="5"/>
  <c r="O171" i="5"/>
  <c r="O287" i="5"/>
  <c r="O255" i="5"/>
  <c r="O377" i="5"/>
  <c r="O51" i="5"/>
  <c r="O349" i="5"/>
  <c r="O164" i="5"/>
  <c r="O281" i="5"/>
  <c r="O182" i="5"/>
  <c r="O91" i="5"/>
  <c r="O404" i="5"/>
  <c r="O221" i="5"/>
  <c r="O131" i="5"/>
  <c r="O423" i="5"/>
  <c r="O247" i="5"/>
  <c r="O407" i="5"/>
  <c r="O319" i="5"/>
  <c r="O92" i="5"/>
  <c r="O275" i="5"/>
  <c r="O383" i="5"/>
  <c r="O110" i="5"/>
  <c r="O153" i="5"/>
  <c r="O162" i="5"/>
  <c r="O217" i="5"/>
  <c r="O175" i="5"/>
  <c r="O222" i="5"/>
  <c r="O259" i="5"/>
  <c r="O84" i="5"/>
  <c r="O282" i="5"/>
  <c r="O158" i="5"/>
  <c r="O261" i="5"/>
  <c r="O213" i="5"/>
  <c r="O387" i="5"/>
  <c r="O14" i="5"/>
  <c r="O34" i="5"/>
  <c r="O268" i="5"/>
  <c r="O238" i="5"/>
  <c r="O16" i="5"/>
  <c r="O184" i="5"/>
  <c r="O250" i="5"/>
  <c r="O191" i="5"/>
  <c r="O37" i="5"/>
  <c r="O13" i="5"/>
  <c r="O23" i="5"/>
  <c r="O366" i="5"/>
  <c r="O237" i="5"/>
  <c r="O242" i="5"/>
  <c r="O420" i="5"/>
  <c r="O218" i="5"/>
  <c r="O167" i="5"/>
  <c r="O134" i="5"/>
  <c r="O309" i="5"/>
  <c r="O269" i="5"/>
  <c r="O415" i="5"/>
  <c r="O299" i="5"/>
  <c r="O118" i="5"/>
  <c r="O271" i="5"/>
  <c r="O332" i="5"/>
  <c r="O53" i="5"/>
  <c r="O132" i="5"/>
  <c r="O340" i="5"/>
  <c r="O68" i="5"/>
  <c r="O353" i="5"/>
  <c r="O406" i="5"/>
  <c r="O196" i="5"/>
  <c r="O405" i="5"/>
  <c r="O419" i="5"/>
  <c r="O240" i="5"/>
  <c r="O224" i="5"/>
  <c r="O263" i="5"/>
  <c r="O412" i="5"/>
  <c r="O284" i="5"/>
  <c r="O230" i="5"/>
  <c r="O141" i="5"/>
  <c r="O311" i="5"/>
  <c r="O155" i="5"/>
  <c r="O139" i="5"/>
  <c r="O173" i="5"/>
  <c r="O321" i="5"/>
  <c r="O169" i="5"/>
  <c r="O58" i="5"/>
  <c r="O43" i="5"/>
  <c r="O165" i="5"/>
  <c r="O71" i="5"/>
  <c r="O386" i="5"/>
  <c r="O36" i="5"/>
  <c r="O19" i="5"/>
  <c r="O292" i="5"/>
  <c r="O187" i="5"/>
  <c r="O356" i="5"/>
  <c r="O396" i="5"/>
  <c r="O192" i="5"/>
  <c r="O193" i="5"/>
  <c r="O170" i="5"/>
  <c r="O127" i="5"/>
  <c r="O362" i="5"/>
  <c r="O31" i="5"/>
  <c r="O199" i="5"/>
  <c r="O223" i="5"/>
  <c r="O145" i="5"/>
  <c r="O9" i="5"/>
  <c r="O290" i="5"/>
  <c r="O174" i="5"/>
  <c r="O159" i="5"/>
  <c r="O147" i="5"/>
  <c r="O11" i="5"/>
  <c r="O333" i="5"/>
  <c r="O277" i="5"/>
  <c r="O140" i="5"/>
  <c r="O20" i="5"/>
  <c r="O288" i="5"/>
  <c r="O128" i="5"/>
  <c r="O181" i="5"/>
  <c r="O35" i="5"/>
  <c r="O38" i="5"/>
  <c r="O372" i="5"/>
  <c r="O89" i="5"/>
  <c r="O391" i="5"/>
  <c r="O421" i="5"/>
  <c r="O186" i="5"/>
  <c r="O322" i="5"/>
  <c r="O339" i="5"/>
  <c r="O54" i="5"/>
  <c r="O343" i="5"/>
  <c r="O115" i="5"/>
  <c r="O363" i="5"/>
  <c r="O149" i="5"/>
  <c r="O355" i="5"/>
  <c r="O427" i="5"/>
  <c r="O280" i="5"/>
  <c r="O360" i="5"/>
  <c r="O251" i="5"/>
  <c r="O178" i="5"/>
  <c r="O183" i="5"/>
  <c r="O279" i="5"/>
  <c r="O119" i="5"/>
  <c r="O417" i="5"/>
  <c r="O234" i="5"/>
  <c r="O142" i="5"/>
  <c r="O272" i="5"/>
  <c r="O77" i="5"/>
  <c r="O365" i="5"/>
  <c r="O291" i="5"/>
  <c r="O316" i="5"/>
  <c r="O236" i="5"/>
  <c r="O229" i="5"/>
  <c r="O220" i="5"/>
  <c r="O239" i="5"/>
  <c r="O10" i="5"/>
  <c r="O112" i="5"/>
  <c r="O125" i="5"/>
  <c r="O226" i="5"/>
  <c r="O78" i="5"/>
  <c r="O369" i="5"/>
  <c r="O411" i="5"/>
  <c r="O296" i="5"/>
  <c r="O393" i="5"/>
  <c r="O352" i="5"/>
  <c r="O114" i="5"/>
  <c r="O274" i="5"/>
  <c r="O286" i="5"/>
  <c r="O241" i="5"/>
  <c r="O96" i="5"/>
  <c r="O424" i="5"/>
  <c r="O63" i="5"/>
  <c r="O397" i="5"/>
  <c r="O160" i="5"/>
  <c r="O172" i="5"/>
  <c r="O22" i="5"/>
  <c r="O320" i="5"/>
  <c r="O74" i="5"/>
  <c r="O380" i="5"/>
  <c r="O117" i="5"/>
  <c r="O166" i="5"/>
  <c r="O289" i="5"/>
  <c r="O301" i="5"/>
  <c r="O195" i="5"/>
  <c r="O148" i="5"/>
  <c r="O348" i="5"/>
  <c r="O111" i="5"/>
  <c r="O61" i="5"/>
  <c r="O143" i="5"/>
  <c r="O197" i="5"/>
  <c r="O33" i="5"/>
  <c r="O146" i="5"/>
  <c r="O243" i="5"/>
  <c r="O28" i="5"/>
  <c r="O7" i="5"/>
  <c r="O233" i="5"/>
  <c r="O198" i="5"/>
  <c r="O252" i="5"/>
  <c r="O336" i="5"/>
  <c r="O152" i="5"/>
  <c r="O12" i="5"/>
  <c r="O225" i="5"/>
  <c r="O67" i="5"/>
  <c r="O293" i="5"/>
  <c r="O410" i="5"/>
  <c r="O325" i="5"/>
  <c r="O262" i="5"/>
  <c r="O257" i="5"/>
  <c r="O180" i="5"/>
  <c r="O206" i="5"/>
  <c r="O399" i="5"/>
  <c r="O402" i="5"/>
  <c r="O302" i="5"/>
  <c r="O109" i="5"/>
  <c r="O285" i="5"/>
  <c r="O418" i="5"/>
  <c r="O357" i="5"/>
  <c r="O27" i="5"/>
  <c r="O189" i="5"/>
  <c r="O305" i="5"/>
  <c r="O205" i="5"/>
  <c r="O105" i="5"/>
  <c r="O212" i="5"/>
  <c r="O47" i="5"/>
  <c r="O265" i="5"/>
  <c r="O390" i="5"/>
  <c r="O346" i="5"/>
  <c r="O231" i="5"/>
  <c r="O116" i="5"/>
  <c r="O273" i="5"/>
  <c r="O62" i="5"/>
  <c r="O163" i="5"/>
  <c r="O426" i="5"/>
  <c r="O70" i="5"/>
  <c r="O389" i="5"/>
  <c r="O312" i="5"/>
  <c r="O211" i="5"/>
  <c r="O374" i="5"/>
  <c r="O244" i="5"/>
  <c r="O413" i="5"/>
  <c r="O85" i="5"/>
  <c r="O266" i="5"/>
  <c r="O313" i="5"/>
  <c r="O107" i="5"/>
  <c r="O133" i="5"/>
  <c r="O99" i="5"/>
  <c r="O345" i="5"/>
  <c r="O81" i="5"/>
  <c r="O324" i="5"/>
  <c r="O87" i="5"/>
  <c r="O76" i="5"/>
  <c r="O342" i="5"/>
  <c r="O403" i="5"/>
  <c r="O79" i="5"/>
  <c r="O392" i="5"/>
  <c r="O157" i="5"/>
  <c r="O368" i="5"/>
  <c r="O136" i="5"/>
  <c r="O270" i="5"/>
  <c r="O297" i="5"/>
  <c r="O328" i="5"/>
  <c r="O104" i="5"/>
  <c r="O204" i="5"/>
  <c r="O98" i="5"/>
  <c r="O103" i="5"/>
  <c r="O310" i="5"/>
  <c r="O379" i="5"/>
  <c r="O354" i="5"/>
  <c r="O395" i="5"/>
  <c r="O367" i="5"/>
  <c r="O210" i="5"/>
  <c r="O382" i="5"/>
  <c r="O246" i="5"/>
  <c r="O113" i="5"/>
  <c r="O29" i="5"/>
  <c r="O394" i="5"/>
  <c r="O129" i="5"/>
  <c r="O384" i="5"/>
  <c r="O95" i="5"/>
  <c r="O21" i="5"/>
  <c r="O219" i="5"/>
  <c r="O276" i="5"/>
  <c r="O93" i="5"/>
  <c r="O44" i="5"/>
  <c r="O200" i="5"/>
  <c r="O326" i="5"/>
  <c r="O60" i="5"/>
  <c r="O401" i="5"/>
  <c r="O260" i="5"/>
  <c r="O361" i="5"/>
  <c r="O88" i="5"/>
  <c r="O408" i="5"/>
  <c r="O371" i="5"/>
  <c r="O122" i="5"/>
  <c r="O378" i="5"/>
  <c r="O75" i="5"/>
  <c r="O347" i="5"/>
  <c r="O428" i="5"/>
  <c r="O26" i="5"/>
  <c r="O315" i="5"/>
  <c r="O41" i="5"/>
  <c r="O5" i="5"/>
  <c r="O249" i="5"/>
  <c r="O306" i="5"/>
  <c r="O258" i="5"/>
  <c r="O24" i="5"/>
  <c r="O330" i="5"/>
  <c r="O318" i="5"/>
  <c r="O8" i="5"/>
  <c r="O409" i="5"/>
  <c r="O108" i="5"/>
  <c r="O303" i="5"/>
  <c r="O370" i="5"/>
  <c r="O364" i="5"/>
  <c r="O388" i="5"/>
  <c r="O232" i="5"/>
  <c r="O381" i="5"/>
  <c r="O120" i="5"/>
  <c r="O154" i="5"/>
  <c r="O30" i="5"/>
  <c r="O190" i="5"/>
  <c r="O337" i="5"/>
  <c r="O416" i="5"/>
  <c r="O52" i="5"/>
  <c r="O194" i="5"/>
  <c r="O335" i="5"/>
  <c r="O359" i="5"/>
  <c r="O207" i="5"/>
  <c r="O314" i="5"/>
</calcChain>
</file>

<file path=xl/sharedStrings.xml><?xml version="1.0" encoding="utf-8"?>
<sst xmlns="http://schemas.openxmlformats.org/spreadsheetml/2006/main" count="512" uniqueCount="492">
  <si>
    <t>District</t>
  </si>
  <si>
    <t>District Name</t>
  </si>
  <si>
    <t>Membership</t>
  </si>
  <si>
    <t>10E256000000</t>
  </si>
  <si>
    <t>10R000000248</t>
  </si>
  <si>
    <t>10R000000249</t>
  </si>
  <si>
    <t>10R000000348</t>
  </si>
  <si>
    <t>10R000000448</t>
  </si>
  <si>
    <t>10R000000538</t>
  </si>
  <si>
    <t>10R000000548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</si>
  <si>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</si>
  <si>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</si>
  <si>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</si>
  <si>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</si>
  <si>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</si>
  <si>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</si>
  <si>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</si>
  <si>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</si>
  <si>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</si>
  <si>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</si>
  <si>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</si>
  <si>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</si>
  <si>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</si>
  <si>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</si>
  <si>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</si>
  <si>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</si>
  <si>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</si>
  <si>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</si>
  <si>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</si>
  <si>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</si>
  <si>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</si>
  <si>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</si>
  <si>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</si>
  <si>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</si>
  <si>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</si>
  <si>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</si>
  <si>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</si>
  <si>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</si>
  <si>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</si>
  <si>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</si>
  <si>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</si>
  <si>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</si>
  <si>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</si>
  <si>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</si>
  <si>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</si>
  <si>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</si>
  <si>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</si>
  <si>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</si>
  <si>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</si>
  <si>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</si>
  <si>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</t>
  </si>
  <si>
    <t>North Lakeland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</si>
  <si>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</si>
  <si>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</si>
  <si>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</si>
  <si>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</si>
  <si>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</si>
  <si>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</si>
  <si>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</si>
  <si>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</si>
  <si>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</si>
  <si>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</si>
  <si>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</si>
  <si>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</si>
  <si>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</si>
  <si>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</si>
  <si>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</si>
  <si>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</si>
  <si>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</si>
  <si>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</si>
  <si>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</si>
  <si>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</si>
  <si>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</si>
  <si>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</si>
  <si>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</si>
  <si>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</si>
  <si>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</si>
  <si>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</si>
  <si>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</si>
  <si>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</si>
  <si>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</si>
  <si>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</si>
  <si>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</si>
  <si>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</si>
  <si>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</si>
  <si>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</si>
  <si>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</si>
  <si>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</si>
  <si>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</si>
  <si>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</si>
  <si>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</si>
  <si>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</si>
  <si>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</si>
  <si>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</si>
  <si>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</si>
  <si>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</si>
  <si>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</si>
  <si>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</si>
  <si>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</si>
  <si>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</si>
  <si>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</si>
  <si>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</si>
  <si>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</si>
  <si>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</si>
  <si>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</si>
  <si>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</si>
  <si>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</si>
  <si>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</si>
  <si>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</si>
  <si>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</si>
  <si>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</si>
  <si>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</si>
  <si>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</si>
  <si>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</si>
  <si>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</si>
  <si>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</si>
  <si>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</si>
  <si>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</si>
  <si>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</si>
  <si>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</si>
  <si>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</si>
  <si>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</si>
  <si>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</si>
  <si>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</si>
  <si>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</si>
  <si>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</si>
  <si>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</si>
  <si>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</si>
  <si>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</si>
  <si>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</si>
  <si>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</si>
  <si>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</si>
  <si>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Galesville-Ettrick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</si>
  <si>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</si>
  <si>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</si>
  <si>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</si>
  <si>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</si>
  <si>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</si>
  <si>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</si>
  <si>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</si>
  <si>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</si>
  <si>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</si>
  <si>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</si>
  <si>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</si>
  <si>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</si>
  <si>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</si>
  <si>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</si>
  <si>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</si>
  <si>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</si>
  <si>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</si>
  <si>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</si>
  <si>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</si>
  <si>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</si>
  <si>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</si>
  <si>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Gresham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</si>
  <si>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</si>
  <si>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</si>
  <si>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</si>
  <si>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</si>
  <si>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</si>
  <si>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</si>
  <si>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</si>
  <si>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</si>
  <si>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</si>
  <si>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</si>
  <si>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</si>
  <si>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</si>
  <si>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</si>
  <si>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</si>
  <si>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</si>
  <si>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</si>
  <si>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</si>
  <si>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</si>
  <si>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</si>
  <si>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</si>
  <si>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</si>
  <si>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</si>
  <si>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</si>
  <si>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</si>
  <si>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</si>
  <si>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</si>
  <si>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</si>
  <si>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</si>
  <si>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</si>
  <si>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</si>
  <si>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</si>
  <si>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</si>
  <si>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</si>
  <si>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</si>
  <si>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</si>
  <si>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</si>
  <si>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</si>
  <si>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Ladysmith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</si>
  <si>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</si>
  <si>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</si>
  <si>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</si>
  <si>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</si>
  <si>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</si>
  <si>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</si>
  <si>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</si>
  <si>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</si>
  <si>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</si>
  <si>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</si>
  <si>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</si>
  <si>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</si>
  <si>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</si>
  <si>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</si>
  <si>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</si>
  <si>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</si>
  <si>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</si>
  <si>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</si>
  <si>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</si>
  <si>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</si>
  <si>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</si>
  <si>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</si>
  <si>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</si>
  <si>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</si>
  <si>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</si>
  <si>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</si>
  <si>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</si>
  <si>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</si>
  <si>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</si>
  <si>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</si>
  <si>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</si>
  <si>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</si>
  <si>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</si>
  <si>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</si>
  <si>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</si>
  <si>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</si>
  <si>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</si>
  <si>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</si>
  <si>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</si>
  <si>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</si>
  <si>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</si>
  <si>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</si>
  <si>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</si>
  <si>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Stone Bank School District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</si>
  <si>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</si>
  <si>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</si>
  <si>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</si>
  <si>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</si>
  <si>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</si>
  <si>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</si>
  <si>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</si>
  <si>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</si>
  <si>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</si>
  <si>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</si>
  <si>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</si>
  <si>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</si>
  <si>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</si>
  <si>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</si>
  <si>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</si>
  <si>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</si>
  <si>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</si>
  <si>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</si>
  <si>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</si>
  <si>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</si>
  <si>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</si>
  <si>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</si>
  <si>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</si>
  <si>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</si>
  <si>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</si>
  <si>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</si>
  <si>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</si>
  <si>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</si>
  <si>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</si>
  <si>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</si>
  <si>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</si>
  <si>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</si>
  <si>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</si>
  <si>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</si>
  <si>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</si>
  <si>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</si>
  <si>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</si>
  <si>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</si>
  <si>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</si>
  <si>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</si>
  <si>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</si>
  <si>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</si>
  <si>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</si>
  <si>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</si>
  <si>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</si>
  <si>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</si>
  <si>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</si>
  <si>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</si>
  <si>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</si>
  <si>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</si>
  <si>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</si>
  <si>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</si>
  <si>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</si>
  <si>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</si>
  <si>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</si>
  <si>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</si>
  <si>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</si>
  <si>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</si>
  <si>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</si>
  <si>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</si>
  <si>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</si>
  <si>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</si>
  <si>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</si>
  <si>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</si>
  <si>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</si>
  <si>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</si>
  <si>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Washington-Saukville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</si>
  <si>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</si>
  <si>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</si>
  <si>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</si>
  <si>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</si>
  <si>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</si>
  <si>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</si>
  <si>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</si>
  <si>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</si>
  <si>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</si>
  <si>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</si>
  <si>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</si>
  <si>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</si>
  <si>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</si>
  <si>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</si>
  <si>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</si>
  <si>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</si>
  <si>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</si>
  <si>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</si>
  <si>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</si>
  <si>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</si>
  <si>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</si>
  <si>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</si>
  <si>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</si>
  <si>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</si>
  <si>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Ripon Area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</si>
  <si>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</si>
  <si>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</si>
  <si>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</si>
  <si>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</si>
  <si>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</si>
  <si>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</si>
  <si>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</si>
  <si>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</si>
  <si>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</si>
  <si>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</si>
  <si>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</si>
  <si>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</si>
  <si>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</si>
  <si>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</si>
  <si>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</si>
  <si>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</si>
  <si>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</si>
  <si>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</si>
  <si>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</si>
  <si>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</si>
  <si>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</si>
  <si>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</si>
  <si>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</si>
  <si>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</si>
  <si>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</si>
  <si>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</si>
  <si>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</si>
  <si>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</si>
  <si>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</si>
  <si>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</si>
  <si>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</si>
  <si>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</si>
  <si>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</si>
  <si>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</si>
  <si>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</si>
  <si>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</si>
  <si>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</si>
  <si>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</si>
  <si>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</si>
  <si>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</si>
  <si>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</si>
  <si>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</si>
  <si>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</si>
  <si>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</si>
  <si>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</si>
  <si>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</si>
  <si>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</si>
  <si>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</si>
  <si>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</si>
  <si>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Trevor-Wilmot Consolidated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</si>
  <si>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</si>
  <si>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</si>
  <si>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</si>
  <si>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</si>
  <si>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</si>
  <si>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</si>
  <si>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</si>
  <si>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</si>
  <si>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</si>
  <si>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</si>
  <si>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</si>
  <si>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</si>
  <si>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</si>
  <si>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</si>
  <si>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</si>
  <si>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</si>
  <si>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</si>
  <si>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</si>
  <si>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</si>
  <si>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</si>
  <si>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</si>
  <si>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</si>
  <si>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</si>
  <si>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</si>
  <si>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</si>
  <si>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</si>
  <si>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</si>
  <si>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</si>
  <si>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</si>
  <si>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</si>
  <si>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</si>
  <si>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</si>
  <si>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</si>
  <si>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</si>
  <si>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</si>
  <si>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</si>
  <si>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</si>
  <si>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</si>
  <si>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</si>
  <si>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</si>
  <si>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</si>
  <si>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</si>
  <si>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</si>
  <si>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</si>
  <si>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</si>
  <si>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</si>
  <si>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</si>
  <si>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</si>
  <si>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</si>
  <si>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</si>
  <si>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</si>
  <si>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</si>
  <si>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</si>
  <si>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</si>
  <si>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</si>
  <si>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SELECT TOTS.AGENCY, D.DISTRICT_NAME, TOTS.NUMERIC_VALUE
  FROM SFSDW.XDW_AGENCY_TOTALS TOTS,
       STAIDSX.SA_DISTRICT D
 WHERE TOTS.ATTRIBUTE_NAME = 'AID_MEMBERSHIP'
   AND TOTS.FISCAL_YEAR    = '2016'
   AND TOTS.AGENCY         = D.DISTRICT_NMBR
   AND TOTS.FISCAL_YEAR    = D.FISCAL_YEAR
 ORDER BY TOTS.AGENCY</t>
  </si>
  <si>
    <t>SELECT DIST_NMBR, SUM(ALLD.AMOUNT) AS AMOUNT
  FROM STAIDSX.SF_ALLDISTDATAREPORTED ALLD
 WHERE COA_FUND = '10'
   AND COA_TYPE = 'E'
   AND COA_FUNCTION = '256'
   AND APP_CODE = 'A'
   AND ACCTTYPE = 'DETAIL'
   AND ALLD.FISCALYEAR = '2015'
 GROUP BY DIST_NMBR
 ORDER BY DIST_NMBR</t>
  </si>
  <si>
    <t>SELECT D.DISTRICT_NMBR, NVL(ALLD.AMOUNT, 0) AS AMOUNT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'248'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'2015'
    AND D.KIND IN ('1', '3', '5', '2')
    AND TO_NUMBER(D.DISTRICT_NMBR) &lt; 9000
 ORDER BY D.DISTRICT_NMBR</t>
  </si>
  <si>
    <t xml:space="preserve"> SELECT D.DISTRICT_NMBR, NVL(ALLD.AMOUNT, 0) AS AMOUNT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'249'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'2015'
    AND D.KIND IN ('1', '3', '5', '2')
    AND TO_NUMBER(D.DISTRICT_NMBR) &lt; 9000
 ORDER BY D.DISTRICT_NMBR</t>
  </si>
  <si>
    <t>SELECT D.DISTRICT_NMBR, NVL(ALLD.AMOUNT, 0) AS AMOUNT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'348'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'2015'
    AND D.KIND IN ('1', '3', '5', '2')
    AND TO_NUMBER(D.DISTRICT_NMBR) &lt; 9000
 ORDER BY D.DISTRICT_NMBR</t>
  </si>
  <si>
    <t xml:space="preserve"> SELECT D.DISTRICT_NMBR, NVL(ALLD.AMOUNT, 0) AS AMOUNT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'448'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'2015'
    AND D.KIND IN ('1', '3', '5', '2')
    AND TO_NUMBER(D.DISTRICT_NMBR) &lt; 9000
 ORDER BY D.DISTRICT_NMBR</t>
  </si>
  <si>
    <t xml:space="preserve"> SELECT D.DISTRICT_NMBR, NVL(ALLD.AMOUNT, 0) AS AMOUNT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'538'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'2015'
    AND D.KIND IN ('1', '3', '5', '2')
    AND TO_NUMBER(D.DISTRICT_NMBR) &lt; 9000
 ORDER BY D.DISTRICT_NMBR</t>
  </si>
  <si>
    <t xml:space="preserve">  SELECT D.DISTRICT_NMBR, NVL(ALLD.AMOUNT, 0) AS AMOUNT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'548'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'2015'
    AND D.KIND IN ('1', '3', '5', '2')
    AND TO_NUMBER(D.DISTRICT_NMBR) &lt; 9000
 ORDER BY D.DISTRICT_NMBR</t>
  </si>
  <si>
    <t>TOTALS</t>
  </si>
  <si>
    <t>FY 15 Membership</t>
  </si>
  <si>
    <t xml:space="preserve">FY15 General Fund 
Transport. Cost  </t>
  </si>
  <si>
    <t xml:space="preserve">FY15 Tran 
Fees - 
Individual 
Pd </t>
  </si>
  <si>
    <t xml:space="preserve">FY15 Tran 
Fees - Private Agency Pd </t>
  </si>
  <si>
    <t xml:space="preserve">FY15 Tran Fees - 
Other WI S.D.  PD </t>
  </si>
  <si>
    <t xml:space="preserve">FY15 Tran Fees - 
Non-WI S.D. Pd </t>
  </si>
  <si>
    <t xml:space="preserve">FY15 Tran Fees - 
CCDEBs PD </t>
  </si>
  <si>
    <t xml:space="preserve">FY15 Tran Fees - 
CESAs PD </t>
  </si>
  <si>
    <t xml:space="preserve"> </t>
  </si>
  <si>
    <t>(8) LEA's Share of Appropriation</t>
  </si>
  <si>
    <t>(1)  Adjusted F10 Tran. Cost F15</t>
  </si>
  <si>
    <t>(2)  Membership FY15</t>
  </si>
  <si>
    <t>(3a) Avg. Cost/Member FY15</t>
  </si>
  <si>
    <t>(3b) F15 150% of Avg. Cost/Member</t>
  </si>
  <si>
    <t>(7) FY15 State Wide Total Tran. Cost</t>
  </si>
  <si>
    <t>FY15 Adjusted
Fund 10 Transport. Cost</t>
  </si>
  <si>
    <t>(4) FY15 Adj. 
Fund 10 Transport. Cost
/Member</t>
  </si>
  <si>
    <t>(5) FY15 F10 
Cost/Member over 150% of State Average</t>
  </si>
  <si>
    <t>(6) FY15 District's 
Tran. Cost over State Avg Cost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</si>
  <si>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</si>
  <si>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</si>
  <si>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</si>
  <si>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</si>
  <si>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</si>
  <si>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</si>
  <si>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</si>
  <si>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</si>
  <si>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</si>
  <si>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</si>
  <si>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</si>
  <si>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</si>
  <si>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</si>
  <si>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</si>
  <si>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</si>
  <si>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Districts receiving at least $200,000 in HCT aid for in June of 2016</t>
  </si>
  <si>
    <t>Districts receiving at least $75,000 but less than $100,000 in HCT aid for in June of 2016</t>
  </si>
  <si>
    <t>Districts receiving at least $50,000 but less than $75,000 in HCT aid for in June of 2016</t>
  </si>
  <si>
    <t>Districts receiving at least $25,000 but less than $50,000 in HCT aid for in June of 2016</t>
  </si>
  <si>
    <t>Districts receiving At least $10,000 but less than $25,000 in HCT aid for in June of 2016</t>
  </si>
  <si>
    <t>Districts receiving at least $5,000 but less than $10,000 in HCT aid for in June of 2016</t>
  </si>
  <si>
    <t>Districts receiving at least $1,000 but less than $5,000 in HCT aid for in June of 2016</t>
  </si>
  <si>
    <t>Districts receiving at least $100,000 but less than $200,000 in HCT aid for in June of 2016</t>
  </si>
  <si>
    <t>(9) F16 District's 
Share of Appropriation</t>
  </si>
  <si>
    <t>LEA</t>
  </si>
  <si>
    <t>F16 Appropriation</t>
  </si>
  <si>
    <t>Statewide Membership</t>
  </si>
  <si>
    <t>Districts receiving less than $1,000 in HCT aid for in June of 2016</t>
  </si>
  <si>
    <t>District's receiving High Cost Transportation Aid in June of 2016</t>
  </si>
  <si>
    <r>
      <rPr>
        <b/>
        <sz val="11"/>
        <color theme="1"/>
        <rFont val="Arial Black"/>
        <family val="2"/>
      </rPr>
      <t>District Name</t>
    </r>
    <r>
      <rPr>
        <b/>
        <sz val="9"/>
        <color theme="1"/>
        <rFont val="Arial Narrow"/>
        <family val="2"/>
      </rPr>
      <t xml:space="preserve">
</t>
    </r>
    <r>
      <rPr>
        <b/>
        <sz val="8"/>
        <color rgb="FF002060"/>
        <rFont val="Arial Narrow"/>
        <family val="2"/>
      </rPr>
      <t>As of 11:25  AM on 05-06-2016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</si>
</sst>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000000%"/>
  </numFmts>
  <fonts count="30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 Black"/>
      <family val="2"/>
    </font>
    <font>
      <b/>
      <sz val="8"/>
      <name val="Arial Black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Black"/>
      <family val="2"/>
    </font>
    <font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theme="1"/>
      <name val="Arial Black"/>
      <family val="2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0"/>
      <color theme="1"/>
      <name val="Arial Narrow"/>
      <family val="2"/>
    </font>
    <font>
      <b/>
      <sz val="9.5"/>
      <color theme="1"/>
      <name val="Arial Black"/>
      <family val="2"/>
    </font>
    <font>
      <b/>
      <sz val="11"/>
      <color theme="1"/>
      <name val="Arial Black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8"/>
      <color rgb="FF002060"/>
      <name val="Arial Narrow"/>
      <family val="2"/>
    </font>
    <font>
      <b/>
      <sz val="8"/>
      <color rgb="FF0070C0"/>
      <name val="Arial"/>
      <family val="2"/>
    </font>
    <font>
      <sz val="8"/>
      <color rgb="FF0070C0"/>
      <name val="Arial Black"/>
      <family val="2"/>
    </font>
    <font>
      <b/>
      <sz val="8"/>
      <color rgb="FF0070C0"/>
      <name val="Arial Black"/>
      <family val="2"/>
    </font>
    <font>
      <sz val="8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6">
    <xf numFmtId="0" fontId="0" fillId="0" borderId="0" xfId="0"/>
    <xf numFmtId="0" fontId="2" fillId="2" borderId="0" xfId="1" applyFont="1" applyFill="1"/>
    <xf numFmtId="4" fontId="2" fillId="2" borderId="0" xfId="0" applyNumberFormat="1" applyFont="1" applyFill="1"/>
    <xf numFmtId="3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 applyAlignment="1">
      <alignment horizontal="center" vertical="center"/>
    </xf>
    <xf numFmtId="4" fontId="5" fillId="0" borderId="2" xfId="1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/>
    <xf numFmtId="0" fontId="7" fillId="3" borderId="0" xfId="0" applyFont="1" applyFill="1"/>
    <xf numFmtId="2" fontId="7" fillId="3" borderId="0" xfId="0" applyNumberFormat="1" applyFont="1" applyFill="1"/>
    <xf numFmtId="2" fontId="7" fillId="0" borderId="0" xfId="0" applyNumberFormat="1" applyFont="1"/>
    <xf numFmtId="4" fontId="7" fillId="0" borderId="0" xfId="0" applyNumberFormat="1" applyFont="1"/>
    <xf numFmtId="0" fontId="7" fillId="5" borderId="0" xfId="0" applyFont="1" applyFill="1"/>
    <xf numFmtId="0" fontId="7" fillId="5" borderId="0" xfId="0" applyNumberFormat="1" applyFont="1" applyFill="1"/>
    <xf numFmtId="4" fontId="7" fillId="5" borderId="0" xfId="0" applyNumberFormat="1" applyFont="1" applyFill="1"/>
    <xf numFmtId="0" fontId="7" fillId="6" borderId="0" xfId="0" applyFont="1" applyFill="1"/>
    <xf numFmtId="0" fontId="7" fillId="6" borderId="0" xfId="0" applyNumberFormat="1" applyFont="1" applyFill="1"/>
    <xf numFmtId="4" fontId="7" fillId="6" borderId="0" xfId="0" applyNumberFormat="1" applyFont="1" applyFill="1"/>
    <xf numFmtId="0" fontId="7" fillId="7" borderId="0" xfId="0" applyFont="1" applyFill="1"/>
    <xf numFmtId="0" fontId="7" fillId="7" borderId="0" xfId="0" applyNumberFormat="1" applyFont="1" applyFill="1"/>
    <xf numFmtId="4" fontId="7" fillId="7" borderId="0" xfId="0" applyNumberFormat="1" applyFont="1" applyFill="1"/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/>
    <xf numFmtId="4" fontId="4" fillId="6" borderId="1" xfId="0" applyNumberFormat="1" applyFont="1" applyFill="1" applyBorder="1"/>
    <xf numFmtId="0" fontId="7" fillId="0" borderId="2" xfId="0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43" fontId="8" fillId="5" borderId="0" xfId="0" applyNumberFormat="1" applyFont="1" applyFill="1"/>
    <xf numFmtId="2" fontId="12" fillId="0" borderId="1" xfId="0" applyNumberFormat="1" applyFont="1" applyFill="1" applyBorder="1"/>
    <xf numFmtId="4" fontId="12" fillId="0" borderId="1" xfId="0" applyNumberFormat="1" applyFont="1" applyFill="1" applyBorder="1"/>
    <xf numFmtId="43" fontId="4" fillId="0" borderId="0" xfId="2" applyFont="1"/>
    <xf numFmtId="164" fontId="6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3" fontId="6" fillId="0" borderId="1" xfId="0" applyNumberFormat="1" applyFont="1" applyFill="1" applyBorder="1"/>
    <xf numFmtId="4" fontId="6" fillId="0" borderId="1" xfId="0" applyNumberFormat="1" applyFont="1" applyFill="1" applyBorder="1"/>
    <xf numFmtId="4" fontId="9" fillId="0" borderId="1" xfId="0" applyNumberFormat="1" applyFont="1" applyFill="1" applyBorder="1"/>
    <xf numFmtId="43" fontId="4" fillId="0" borderId="0" xfId="2" applyFont="1" applyFill="1"/>
    <xf numFmtId="0" fontId="6" fillId="0" borderId="0" xfId="0" applyFont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4" fontId="15" fillId="0" borderId="8" xfId="0" applyNumberFormat="1" applyFont="1" applyBorder="1"/>
    <xf numFmtId="4" fontId="7" fillId="0" borderId="8" xfId="0" applyNumberFormat="1" applyFont="1" applyBorder="1"/>
    <xf numFmtId="4" fontId="16" fillId="0" borderId="8" xfId="0" applyNumberFormat="1" applyFont="1" applyBorder="1"/>
    <xf numFmtId="0" fontId="16" fillId="0" borderId="8" xfId="0" applyFont="1" applyBorder="1"/>
    <xf numFmtId="0" fontId="4" fillId="0" borderId="8" xfId="0" applyFont="1" applyBorder="1"/>
    <xf numFmtId="0" fontId="4" fillId="0" borderId="9" xfId="0" applyFont="1" applyBorder="1"/>
    <xf numFmtId="0" fontId="6" fillId="4" borderId="0" xfId="0" applyFont="1" applyFill="1" applyAlignment="1">
      <alignment horizontal="center" vertical="center"/>
    </xf>
    <xf numFmtId="4" fontId="15" fillId="8" borderId="8" xfId="0" applyNumberFormat="1" applyFont="1" applyFill="1" applyBorder="1"/>
    <xf numFmtId="4" fontId="7" fillId="8" borderId="8" xfId="0" applyNumberFormat="1" applyFont="1" applyFill="1" applyBorder="1"/>
    <xf numFmtId="4" fontId="16" fillId="8" borderId="8" xfId="0" applyNumberFormat="1" applyFont="1" applyFill="1" applyBorder="1"/>
    <xf numFmtId="0" fontId="16" fillId="8" borderId="8" xfId="0" applyFont="1" applyFill="1" applyBorder="1"/>
    <xf numFmtId="0" fontId="4" fillId="8" borderId="8" xfId="0" applyFont="1" applyFill="1" applyBorder="1"/>
    <xf numFmtId="164" fontId="17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/>
    <xf numFmtId="0" fontId="13" fillId="0" borderId="0" xfId="0" applyFont="1"/>
    <xf numFmtId="2" fontId="13" fillId="0" borderId="0" xfId="0" applyNumberFormat="1" applyFont="1"/>
    <xf numFmtId="0" fontId="14" fillId="0" borderId="0" xfId="0" applyFont="1"/>
    <xf numFmtId="0" fontId="19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right"/>
    </xf>
    <xf numFmtId="2" fontId="14" fillId="0" borderId="0" xfId="0" applyNumberFormat="1" applyFont="1"/>
    <xf numFmtId="43" fontId="14" fillId="0" borderId="0" xfId="0" applyNumberFormat="1" applyFont="1"/>
    <xf numFmtId="0" fontId="19" fillId="4" borderId="5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right"/>
    </xf>
    <xf numFmtId="0" fontId="19" fillId="6" borderId="3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right"/>
    </xf>
    <xf numFmtId="0" fontId="14" fillId="6" borderId="0" xfId="0" applyFont="1" applyFill="1"/>
    <xf numFmtId="2" fontId="14" fillId="6" borderId="0" xfId="0" applyNumberFormat="1" applyFont="1" applyFill="1"/>
    <xf numFmtId="0" fontId="19" fillId="7" borderId="3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right"/>
    </xf>
    <xf numFmtId="0" fontId="14" fillId="7" borderId="0" xfId="0" applyFont="1" applyFill="1"/>
    <xf numFmtId="2" fontId="14" fillId="7" borderId="0" xfId="0" applyNumberFormat="1" applyFont="1" applyFill="1"/>
    <xf numFmtId="166" fontId="4" fillId="4" borderId="1" xfId="0" applyNumberFormat="1" applyFont="1" applyFill="1" applyBorder="1"/>
    <xf numFmtId="0" fontId="19" fillId="4" borderId="3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right"/>
    </xf>
    <xf numFmtId="0" fontId="7" fillId="4" borderId="0" xfId="0" applyFont="1" applyFill="1"/>
    <xf numFmtId="0" fontId="7" fillId="4" borderId="0" xfId="0" applyNumberFormat="1" applyFont="1" applyFill="1"/>
    <xf numFmtId="4" fontId="7" fillId="4" borderId="0" xfId="0" applyNumberFormat="1" applyFont="1" applyFill="1"/>
    <xf numFmtId="0" fontId="14" fillId="4" borderId="0" xfId="0" applyFont="1" applyFill="1"/>
    <xf numFmtId="2" fontId="14" fillId="4" borderId="0" xfId="0" applyNumberFormat="1" applyFont="1" applyFill="1"/>
    <xf numFmtId="2" fontId="14" fillId="0" borderId="1" xfId="0" applyNumberFormat="1" applyFont="1" applyFill="1" applyBorder="1"/>
    <xf numFmtId="4" fontId="14" fillId="0" borderId="1" xfId="0" applyNumberFormat="1" applyFont="1" applyFill="1" applyBorder="1"/>
    <xf numFmtId="0" fontId="15" fillId="0" borderId="0" xfId="0" applyFont="1"/>
    <xf numFmtId="0" fontId="7" fillId="0" borderId="0" xfId="0" applyFont="1" applyAlignment="1">
      <alignment horizontal="center" vertical="center"/>
    </xf>
    <xf numFmtId="4" fontId="20" fillId="8" borderId="7" xfId="0" applyNumberFormat="1" applyFont="1" applyFill="1" applyBorder="1" applyAlignment="1">
      <alignment vertical="center"/>
    </xf>
    <xf numFmtId="4" fontId="20" fillId="0" borderId="7" xfId="0" applyNumberFormat="1" applyFont="1" applyBorder="1" applyAlignment="1">
      <alignment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3" fontId="7" fillId="0" borderId="1" xfId="0" applyNumberFormat="1" applyFont="1" applyFill="1" applyBorder="1"/>
    <xf numFmtId="4" fontId="7" fillId="0" borderId="1" xfId="0" applyNumberFormat="1" applyFont="1" applyFill="1" applyBorder="1"/>
    <xf numFmtId="4" fontId="13" fillId="0" borderId="1" xfId="0" applyNumberFormat="1" applyFont="1" applyFill="1" applyBorder="1"/>
    <xf numFmtId="43" fontId="14" fillId="0" borderId="0" xfId="2" applyFont="1" applyFill="1"/>
    <xf numFmtId="4" fontId="14" fillId="0" borderId="0" xfId="0" applyNumberFormat="1" applyFont="1" applyFill="1" applyBorder="1"/>
    <xf numFmtId="4" fontId="14" fillId="0" borderId="0" xfId="0" applyNumberFormat="1" applyFont="1" applyFill="1"/>
    <xf numFmtId="3" fontId="22" fillId="0" borderId="1" xfId="0" applyNumberFormat="1" applyFont="1" applyBorder="1"/>
    <xf numFmtId="164" fontId="23" fillId="0" borderId="6" xfId="0" applyNumberFormat="1" applyFont="1" applyBorder="1" applyAlignment="1">
      <alignment horizontal="center" vertical="center"/>
    </xf>
    <xf numFmtId="0" fontId="23" fillId="0" borderId="1" xfId="0" applyFont="1" applyBorder="1"/>
    <xf numFmtId="3" fontId="23" fillId="0" borderId="1" xfId="0" applyNumberFormat="1" applyFont="1" applyBorder="1"/>
    <xf numFmtId="4" fontId="23" fillId="0" borderId="1" xfId="0" applyNumberFormat="1" applyFont="1" applyBorder="1"/>
    <xf numFmtId="4" fontId="8" fillId="0" borderId="1" xfId="0" applyNumberFormat="1" applyFont="1" applyBorder="1"/>
    <xf numFmtId="2" fontId="4" fillId="0" borderId="1" xfId="0" applyNumberFormat="1" applyFont="1" applyFill="1" applyBorder="1"/>
    <xf numFmtId="4" fontId="4" fillId="0" borderId="1" xfId="0" applyNumberFormat="1" applyFont="1" applyFill="1" applyBorder="1"/>
    <xf numFmtId="0" fontId="10" fillId="0" borderId="0" xfId="0" applyFont="1"/>
    <xf numFmtId="3" fontId="22" fillId="0" borderId="2" xfId="0" applyNumberFormat="1" applyFont="1" applyBorder="1" applyAlignment="1">
      <alignment horizontal="center" vertical="center" wrapText="1"/>
    </xf>
    <xf numFmtId="165" fontId="12" fillId="3" borderId="11" xfId="2" applyNumberFormat="1" applyFont="1" applyFill="1" applyBorder="1"/>
    <xf numFmtId="3" fontId="18" fillId="0" borderId="6" xfId="0" applyNumberFormat="1" applyFont="1" applyBorder="1"/>
    <xf numFmtId="3" fontId="18" fillId="0" borderId="9" xfId="0" applyNumberFormat="1" applyFont="1" applyBorder="1"/>
    <xf numFmtId="3" fontId="18" fillId="0" borderId="11" xfId="0" applyNumberFormat="1" applyFont="1" applyBorder="1"/>
    <xf numFmtId="0" fontId="7" fillId="4" borderId="12" xfId="0" applyFont="1" applyFill="1" applyBorder="1" applyAlignment="1">
      <alignment horizontal="right"/>
    </xf>
    <xf numFmtId="43" fontId="14" fillId="5" borderId="11" xfId="0" applyNumberFormat="1" applyFont="1" applyFill="1" applyBorder="1"/>
    <xf numFmtId="3" fontId="12" fillId="7" borderId="11" xfId="0" applyNumberFormat="1" applyFont="1" applyFill="1" applyBorder="1"/>
    <xf numFmtId="166" fontId="12" fillId="4" borderId="11" xfId="3" applyNumberFormat="1" applyFont="1" applyFill="1" applyBorder="1"/>
    <xf numFmtId="0" fontId="15" fillId="8" borderId="8" xfId="0" applyFont="1" applyFill="1" applyBorder="1"/>
    <xf numFmtId="0" fontId="0" fillId="0" borderId="8" xfId="0" applyBorder="1"/>
    <xf numFmtId="0" fontId="0" fillId="0" borderId="9" xfId="0" applyBorder="1"/>
    <xf numFmtId="0" fontId="15" fillId="0" borderId="8" xfId="0" applyFont="1" applyBorder="1"/>
    <xf numFmtId="0" fontId="0" fillId="8" borderId="8" xfId="0" applyFill="1" applyBorder="1"/>
    <xf numFmtId="0" fontId="0" fillId="8" borderId="9" xfId="0" applyFill="1" applyBorder="1"/>
    <xf numFmtId="0" fontId="13" fillId="8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8" borderId="10" xfId="0" applyNumberFormat="1" applyFont="1" applyFill="1" applyBorder="1" applyAlignment="1">
      <alignment horizontal="center" vertical="center"/>
    </xf>
    <xf numFmtId="0" fontId="13" fillId="8" borderId="13" xfId="0" applyNumberFormat="1" applyFont="1" applyFill="1" applyBorder="1" applyAlignment="1">
      <alignment horizontal="center" vertical="center"/>
    </xf>
    <xf numFmtId="3" fontId="22" fillId="0" borderId="6" xfId="0" applyNumberFormat="1" applyFont="1" applyBorder="1"/>
    <xf numFmtId="164" fontId="6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right"/>
    </xf>
    <xf numFmtId="0" fontId="19" fillId="9" borderId="3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right"/>
    </xf>
    <xf numFmtId="0" fontId="7" fillId="9" borderId="0" xfId="0" applyFont="1" applyFill="1"/>
    <xf numFmtId="0" fontId="7" fillId="9" borderId="0" xfId="0" applyNumberFormat="1" applyFont="1" applyFill="1"/>
    <xf numFmtId="4" fontId="7" fillId="9" borderId="0" xfId="0" applyNumberFormat="1" applyFont="1" applyFill="1"/>
    <xf numFmtId="43" fontId="14" fillId="9" borderId="11" xfId="0" applyNumberFormat="1" applyFont="1" applyFill="1" applyBorder="1"/>
    <xf numFmtId="43" fontId="4" fillId="0" borderId="1" xfId="2" applyFont="1" applyFill="1" applyBorder="1"/>
    <xf numFmtId="0" fontId="26" fillId="2" borderId="0" xfId="1" applyFont="1" applyFill="1" applyAlignment="1">
      <alignment horizontal="center" vertical="center"/>
    </xf>
    <xf numFmtId="0" fontId="26" fillId="2" borderId="0" xfId="1" applyFont="1" applyFill="1" applyAlignment="1">
      <alignment horizontal="center"/>
    </xf>
    <xf numFmtId="4" fontId="26" fillId="2" borderId="0" xfId="0" applyNumberFormat="1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11" fillId="0" borderId="3" xfId="0" applyFont="1" applyBorder="1"/>
    <xf numFmtId="165" fontId="14" fillId="4" borderId="11" xfId="2" applyNumberFormat="1" applyFont="1" applyFill="1" applyBorder="1"/>
    <xf numFmtId="4" fontId="12" fillId="6" borderId="11" xfId="0" applyNumberFormat="1" applyFont="1" applyFill="1" applyBorder="1"/>
    <xf numFmtId="165" fontId="8" fillId="3" borderId="3" xfId="0" applyNumberFormat="1" applyFont="1" applyFill="1" applyBorder="1"/>
    <xf numFmtId="43" fontId="8" fillId="9" borderId="11" xfId="0" applyNumberFormat="1" applyFont="1" applyFill="1" applyBorder="1"/>
  </cellXfs>
  <cellStyles count="4">
    <cellStyle name="Comma" xfId="2" builtinId="3"/>
    <cellStyle name="Normal" xfId="0" builtinId="0"/>
    <cellStyle name="Normal 2" xfId="1"/>
    <cellStyle name="Percent" xfId="3" builtinId="5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Black"/>
        <scheme val="none"/>
      </font>
      <numFmt numFmtId="4" formatCode="#,##0.0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Black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Black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Black"/>
        <scheme val="none"/>
      </font>
      <numFmt numFmtId="2" formatCode="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Black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00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4:O428" totalsRowShown="0" headerRowDxfId="17" dataDxfId="16" tableBorderDxfId="15">
  <autoFilter ref="A4:O428"/>
  <sortState ref="A5:O132">
    <sortCondition ref="B4:B428"/>
  </sortState>
  <tableColumns count="15">
    <tableColumn id="1" name="Column1" dataDxfId="14"/>
    <tableColumn id="2" name="Column2" dataDxfId="13"/>
    <tableColumn id="3" name="Column3" dataDxfId="12"/>
    <tableColumn id="4" name="Column4" dataDxfId="11"/>
    <tableColumn id="5" name="Column5" dataDxfId="10"/>
    <tableColumn id="6" name="Column6" dataDxfId="9"/>
    <tableColumn id="7" name="Column7" dataDxfId="8"/>
    <tableColumn id="8" name="Column8" dataDxfId="7"/>
    <tableColumn id="9" name="Column9" dataDxfId="6"/>
    <tableColumn id="10" name="Column10" dataDxfId="5"/>
    <tableColumn id="11" name="Column11" dataDxfId="4">
      <calculatedColumnFormula>D5-E5-F5-G5-H5-I5-J5</calculatedColumnFormula>
    </tableColumn>
    <tableColumn id="12" name="Column12" dataDxfId="3">
      <calculatedColumnFormula>ROUND((K5/C5),2)</calculatedColumnFormula>
    </tableColumn>
    <tableColumn id="13" name="Column13" dataDxfId="2">
      <calculatedColumnFormula>ROUND((L5-M$2),2)</calculatedColumnFormula>
    </tableColumn>
    <tableColumn id="14" name="Column14" dataDxfId="1" dataCellStyle="Comma">
      <calculatedColumnFormula>M5*C5</calculatedColumnFormula>
    </tableColumn>
    <tableColumn id="15" name="Column15" dataDxfId="0">
      <calculatedColumnFormula>Table1[[#This Row],[Column14]]*O$2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>
      <selection sqref="A1:XFD1"/>
    </sheetView>
  </sheetViews>
  <sheetFormatPr defaultRowHeight="14.4" x14ac:dyDescent="0.3"/>
  <cols>
    <col min="1" max="1" width="7.109375" bestFit="1" customWidth="1"/>
    <col min="2" max="2" width="13.109375" bestFit="1" customWidth="1"/>
    <col min="3" max="3" width="12.109375" bestFit="1" customWidth="1"/>
    <col min="4" max="4" width="13.33203125" bestFit="1" customWidth="1"/>
    <col min="5" max="10" width="13.44140625" bestFit="1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8"/>
  <sheetViews>
    <sheetView tabSelected="1" zoomScale="110" zoomScaleNormal="110" workbookViewId="0">
      <pane ySplit="3" topLeftCell="A4" activePane="bottomLeft" state="frozen"/>
      <selection pane="bottomLeft" activeCell="L7" sqref="L7"/>
    </sheetView>
  </sheetViews>
  <sheetFormatPr defaultRowHeight="14.4" x14ac:dyDescent="0.3"/>
  <cols>
    <col min="1" max="1" width="6.109375" style="6" customWidth="1"/>
    <col min="2" max="2" width="26.6640625" bestFit="1" customWidth="1"/>
    <col min="3" max="3" width="10.5546875" style="3" customWidth="1"/>
    <col min="4" max="4" width="14" style="5" hidden="1" customWidth="1"/>
    <col min="5" max="10" width="13.5546875" style="5" hidden="1" customWidth="1"/>
    <col min="11" max="11" width="14.6640625" style="24" customWidth="1"/>
    <col min="12" max="12" width="14.5546875" style="24" customWidth="1"/>
    <col min="13" max="13" width="13.109375" style="24" customWidth="1"/>
    <col min="14" max="14" width="14.33203125" style="25" customWidth="1"/>
    <col min="15" max="15" width="12.5546875" style="25" customWidth="1"/>
    <col min="16" max="16" width="1.21875" hidden="1" customWidth="1"/>
    <col min="17" max="17" width="4.33203125" hidden="1" customWidth="1"/>
    <col min="18" max="18" width="1.109375" hidden="1" customWidth="1"/>
    <col min="19" max="19" width="6.5546875" customWidth="1"/>
  </cols>
  <sheetData>
    <row r="1" spans="1:18" ht="53.4" thickBot="1" x14ac:dyDescent="0.35">
      <c r="A1" s="124" t="s">
        <v>486</v>
      </c>
      <c r="B1" s="125" t="s">
        <v>491</v>
      </c>
      <c r="C1" s="104" t="s">
        <v>443</v>
      </c>
      <c r="D1" s="27" t="s">
        <v>444</v>
      </c>
      <c r="E1" s="28" t="s">
        <v>445</v>
      </c>
      <c r="F1" s="28" t="s">
        <v>446</v>
      </c>
      <c r="G1" s="28" t="s">
        <v>447</v>
      </c>
      <c r="H1" s="28" t="s">
        <v>448</v>
      </c>
      <c r="I1" s="28" t="s">
        <v>449</v>
      </c>
      <c r="J1" s="28" t="s">
        <v>450</v>
      </c>
      <c r="K1" s="7" t="s">
        <v>458</v>
      </c>
      <c r="L1" s="22" t="s">
        <v>459</v>
      </c>
      <c r="M1" s="23" t="s">
        <v>460</v>
      </c>
      <c r="N1" s="23" t="s">
        <v>461</v>
      </c>
      <c r="O1" s="23" t="s">
        <v>485</v>
      </c>
    </row>
    <row r="2" spans="1:18" ht="15" thickBot="1" x14ac:dyDescent="0.35">
      <c r="A2" s="126"/>
      <c r="B2" s="127" t="s">
        <v>442</v>
      </c>
      <c r="C2" s="123">
        <f t="shared" ref="C2:J2" si="0">C430</f>
        <v>854419</v>
      </c>
      <c r="D2" s="95">
        <f t="shared" si="0"/>
        <v>361278141.26000017</v>
      </c>
      <c r="E2" s="8">
        <f t="shared" si="0"/>
        <v>695297.57999999984</v>
      </c>
      <c r="F2" s="8">
        <f t="shared" si="0"/>
        <v>460190.38999999996</v>
      </c>
      <c r="G2" s="8">
        <f t="shared" si="0"/>
        <v>2235494.31</v>
      </c>
      <c r="H2" s="8">
        <f t="shared" si="0"/>
        <v>580</v>
      </c>
      <c r="I2" s="8">
        <f t="shared" si="0"/>
        <v>0</v>
      </c>
      <c r="J2" s="8">
        <f t="shared" si="0"/>
        <v>0</v>
      </c>
      <c r="K2" s="144">
        <f>K431</f>
        <v>357886578.98000002</v>
      </c>
      <c r="L2" s="145">
        <f>K433</f>
        <v>418.87</v>
      </c>
      <c r="M2" s="29">
        <f>K434</f>
        <v>628.30999999999995</v>
      </c>
      <c r="N2" s="26">
        <f>N435</f>
        <v>12422116.710000001</v>
      </c>
      <c r="O2" s="73">
        <f>N437</f>
        <v>0.60376183665722449</v>
      </c>
    </row>
    <row r="3" spans="1:18" s="140" customFormat="1" ht="7.8" customHeight="1" x14ac:dyDescent="0.3">
      <c r="A3" s="135" t="s">
        <v>0</v>
      </c>
      <c r="B3" s="136" t="s">
        <v>1</v>
      </c>
      <c r="C3" s="136" t="s">
        <v>2</v>
      </c>
      <c r="D3" s="137" t="s">
        <v>3</v>
      </c>
      <c r="E3" s="136" t="s">
        <v>4</v>
      </c>
      <c r="F3" s="136" t="s">
        <v>5</v>
      </c>
      <c r="G3" s="136" t="s">
        <v>6</v>
      </c>
      <c r="H3" s="136" t="s">
        <v>7</v>
      </c>
      <c r="I3" s="136" t="s">
        <v>8</v>
      </c>
      <c r="J3" s="136" t="s">
        <v>9</v>
      </c>
      <c r="K3" s="138"/>
      <c r="L3" s="138"/>
      <c r="M3" s="138"/>
      <c r="N3" s="139"/>
      <c r="O3" s="139"/>
    </row>
    <row r="4" spans="1:18" s="103" customFormat="1" ht="12" hidden="1" x14ac:dyDescent="0.3">
      <c r="A4" s="96" t="s">
        <v>462</v>
      </c>
      <c r="B4" s="97" t="s">
        <v>463</v>
      </c>
      <c r="C4" s="98" t="s">
        <v>464</v>
      </c>
      <c r="D4" s="99" t="s">
        <v>465</v>
      </c>
      <c r="E4" s="99" t="s">
        <v>466</v>
      </c>
      <c r="F4" s="99" t="s">
        <v>467</v>
      </c>
      <c r="G4" s="99" t="s">
        <v>468</v>
      </c>
      <c r="H4" s="99" t="s">
        <v>469</v>
      </c>
      <c r="I4" s="99" t="s">
        <v>470</v>
      </c>
      <c r="J4" s="99" t="s">
        <v>471</v>
      </c>
      <c r="K4" s="100" t="s">
        <v>472</v>
      </c>
      <c r="L4" s="101" t="s">
        <v>473</v>
      </c>
      <c r="M4" s="102" t="s">
        <v>474</v>
      </c>
      <c r="N4" s="32" t="s">
        <v>475</v>
      </c>
      <c r="O4" s="25" t="s">
        <v>476</v>
      </c>
    </row>
    <row r="5" spans="1:18" ht="15.6" x14ac:dyDescent="0.4">
      <c r="A5" s="33">
        <v>84</v>
      </c>
      <c r="B5" s="34" t="s">
        <v>14</v>
      </c>
      <c r="C5" s="35">
        <v>220</v>
      </c>
      <c r="D5" s="36">
        <v>204848.08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7">
        <f t="shared" ref="K5:K36" si="1">D5-E5-F5-G5-H5-I5-J5</f>
        <v>204848.08</v>
      </c>
      <c r="L5" s="30">
        <f t="shared" ref="L5:L36" si="2">ROUND((K5/C5),2)</f>
        <v>931.13</v>
      </c>
      <c r="M5" s="31">
        <f t="shared" ref="M5:M36" si="3">ROUND((L5-M$2),2)</f>
        <v>302.82</v>
      </c>
      <c r="N5" s="134">
        <f t="shared" ref="N5:N36" si="4">M5*C5</f>
        <v>66620.399999999994</v>
      </c>
      <c r="O5" s="102">
        <f>Table1[[#This Row],[Column14]]*O$2</f>
        <v>40222.855062838957</v>
      </c>
      <c r="P5" t="s">
        <v>451</v>
      </c>
      <c r="Q5" s="39">
        <v>1</v>
      </c>
      <c r="R5" s="39">
        <v>1</v>
      </c>
    </row>
    <row r="6" spans="1:18" ht="15.6" x14ac:dyDescent="0.4">
      <c r="A6" s="33">
        <v>91</v>
      </c>
      <c r="B6" s="34" t="s">
        <v>15</v>
      </c>
      <c r="C6" s="35">
        <v>613</v>
      </c>
      <c r="D6" s="36">
        <v>389961.63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7">
        <f t="shared" si="1"/>
        <v>389961.63</v>
      </c>
      <c r="L6" s="30">
        <f t="shared" si="2"/>
        <v>636.15</v>
      </c>
      <c r="M6" s="31">
        <f t="shared" si="3"/>
        <v>7.84</v>
      </c>
      <c r="N6" s="134">
        <f t="shared" si="4"/>
        <v>4805.92</v>
      </c>
      <c r="O6" s="102">
        <f>Table1[[#This Row],[Column14]]*O$2</f>
        <v>2901.6310860276885</v>
      </c>
      <c r="Q6" s="39">
        <f>Q5+1</f>
        <v>2</v>
      </c>
      <c r="R6" s="39">
        <f>R5+1</f>
        <v>2</v>
      </c>
    </row>
    <row r="7" spans="1:18" ht="15.6" x14ac:dyDescent="0.4">
      <c r="A7" s="33">
        <v>105</v>
      </c>
      <c r="B7" s="34" t="s">
        <v>16</v>
      </c>
      <c r="C7" s="35">
        <v>465</v>
      </c>
      <c r="D7" s="36">
        <v>346261.35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7">
        <f t="shared" si="1"/>
        <v>346261.35</v>
      </c>
      <c r="L7" s="30">
        <f t="shared" si="2"/>
        <v>744.65</v>
      </c>
      <c r="M7" s="31">
        <f t="shared" si="3"/>
        <v>116.34</v>
      </c>
      <c r="N7" s="134">
        <f t="shared" si="4"/>
        <v>54098.1</v>
      </c>
      <c r="O7" s="102">
        <f>Table1[[#This Row],[Column14]]*O$2</f>
        <v>32662.368215666196</v>
      </c>
      <c r="Q7" s="39">
        <f t="shared" ref="Q7:R70" si="5">Q6+1</f>
        <v>3</v>
      </c>
      <c r="R7" s="39">
        <f t="shared" si="5"/>
        <v>3</v>
      </c>
    </row>
    <row r="8" spans="1:18" ht="15.6" x14ac:dyDescent="0.4">
      <c r="A8" s="33">
        <v>140</v>
      </c>
      <c r="B8" s="34" t="s">
        <v>20</v>
      </c>
      <c r="C8" s="35">
        <v>2464</v>
      </c>
      <c r="D8" s="36">
        <v>1558783</v>
      </c>
      <c r="E8" s="36">
        <v>460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7">
        <f t="shared" si="1"/>
        <v>1558323</v>
      </c>
      <c r="L8" s="30">
        <f t="shared" si="2"/>
        <v>632.44000000000005</v>
      </c>
      <c r="M8" s="31">
        <f t="shared" si="3"/>
        <v>4.13</v>
      </c>
      <c r="N8" s="134">
        <f t="shared" si="4"/>
        <v>10176.32</v>
      </c>
      <c r="O8" s="102">
        <f>Table1[[#This Row],[Column14]]*O$2</f>
        <v>6144.0736536116465</v>
      </c>
      <c r="Q8" s="39">
        <f t="shared" si="5"/>
        <v>4</v>
      </c>
      <c r="R8" s="39">
        <f t="shared" si="5"/>
        <v>4</v>
      </c>
    </row>
    <row r="9" spans="1:18" ht="15.6" x14ac:dyDescent="0.4">
      <c r="A9" s="33">
        <v>161</v>
      </c>
      <c r="B9" s="34" t="s">
        <v>23</v>
      </c>
      <c r="C9" s="35">
        <v>347</v>
      </c>
      <c r="D9" s="36">
        <v>232431.29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7">
        <f t="shared" si="1"/>
        <v>232431.29</v>
      </c>
      <c r="L9" s="30">
        <f t="shared" si="2"/>
        <v>669.83</v>
      </c>
      <c r="M9" s="31">
        <f t="shared" si="3"/>
        <v>41.52</v>
      </c>
      <c r="N9" s="134">
        <f t="shared" si="4"/>
        <v>14407.44</v>
      </c>
      <c r="O9" s="102">
        <f>Table1[[#This Row],[Column14]]*O$2</f>
        <v>8698.6624359287634</v>
      </c>
      <c r="Q9" s="39">
        <f t="shared" si="5"/>
        <v>5</v>
      </c>
      <c r="R9" s="39">
        <f t="shared" si="5"/>
        <v>5</v>
      </c>
    </row>
    <row r="10" spans="1:18" ht="15.6" x14ac:dyDescent="0.4">
      <c r="A10" s="33">
        <v>170</v>
      </c>
      <c r="B10" s="34" t="s">
        <v>24</v>
      </c>
      <c r="C10" s="35">
        <v>2184</v>
      </c>
      <c r="D10" s="36">
        <v>1458024.03</v>
      </c>
      <c r="E10" s="36">
        <v>0</v>
      </c>
      <c r="F10" s="36">
        <v>1259.73</v>
      </c>
      <c r="G10" s="36">
        <v>0</v>
      </c>
      <c r="H10" s="36">
        <v>0</v>
      </c>
      <c r="I10" s="36">
        <v>0</v>
      </c>
      <c r="J10" s="36">
        <v>0</v>
      </c>
      <c r="K10" s="37">
        <f t="shared" si="1"/>
        <v>1456764.3</v>
      </c>
      <c r="L10" s="30">
        <f t="shared" si="2"/>
        <v>667.02</v>
      </c>
      <c r="M10" s="31">
        <f t="shared" si="3"/>
        <v>38.71</v>
      </c>
      <c r="N10" s="134">
        <f t="shared" si="4"/>
        <v>84542.64</v>
      </c>
      <c r="O10" s="102">
        <f>Table1[[#This Row],[Column14]]*O$2</f>
        <v>51043.619602250532</v>
      </c>
      <c r="Q10" s="39">
        <f t="shared" si="5"/>
        <v>6</v>
      </c>
      <c r="R10" s="47">
        <f t="shared" si="5"/>
        <v>6</v>
      </c>
    </row>
    <row r="11" spans="1:18" ht="15.6" x14ac:dyDescent="0.4">
      <c r="A11" s="33">
        <v>196</v>
      </c>
      <c r="B11" s="34" t="s">
        <v>26</v>
      </c>
      <c r="C11" s="35">
        <v>430</v>
      </c>
      <c r="D11" s="36">
        <v>513082.55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7">
        <f t="shared" si="1"/>
        <v>513082.55</v>
      </c>
      <c r="L11" s="30">
        <f t="shared" si="2"/>
        <v>1193.22</v>
      </c>
      <c r="M11" s="31">
        <f t="shared" si="3"/>
        <v>564.91</v>
      </c>
      <c r="N11" s="134">
        <f t="shared" si="4"/>
        <v>242911.3</v>
      </c>
      <c r="O11" s="102">
        <f>Table1[[#This Row],[Column14]]*O$2</f>
        <v>146660.57263279404</v>
      </c>
      <c r="Q11" s="39">
        <f t="shared" si="5"/>
        <v>7</v>
      </c>
      <c r="R11" s="39">
        <v>1</v>
      </c>
    </row>
    <row r="12" spans="1:18" ht="15.6" x14ac:dyDescent="0.4">
      <c r="A12" s="33">
        <v>203</v>
      </c>
      <c r="B12" s="34" t="s">
        <v>27</v>
      </c>
      <c r="C12" s="35">
        <v>815</v>
      </c>
      <c r="D12" s="36">
        <v>587476.14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7">
        <f t="shared" si="1"/>
        <v>587476.14</v>
      </c>
      <c r="L12" s="30">
        <f t="shared" si="2"/>
        <v>720.83</v>
      </c>
      <c r="M12" s="31">
        <f t="shared" si="3"/>
        <v>92.52</v>
      </c>
      <c r="N12" s="134">
        <f t="shared" si="4"/>
        <v>75403.8</v>
      </c>
      <c r="O12" s="102">
        <f>Table1[[#This Row],[Column14]]*O$2</f>
        <v>45525.936778934025</v>
      </c>
      <c r="Q12" s="39">
        <f t="shared" si="5"/>
        <v>8</v>
      </c>
      <c r="R12" s="39">
        <f t="shared" si="5"/>
        <v>2</v>
      </c>
    </row>
    <row r="13" spans="1:18" ht="15.6" x14ac:dyDescent="0.4">
      <c r="A13" s="33">
        <v>217</v>
      </c>
      <c r="B13" s="34" t="s">
        <v>28</v>
      </c>
      <c r="C13" s="35">
        <v>628</v>
      </c>
      <c r="D13" s="36">
        <v>407945.74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7">
        <f t="shared" si="1"/>
        <v>407945.74</v>
      </c>
      <c r="L13" s="30">
        <f t="shared" si="2"/>
        <v>649.6</v>
      </c>
      <c r="M13" s="31">
        <f t="shared" si="3"/>
        <v>21.29</v>
      </c>
      <c r="N13" s="134">
        <f t="shared" si="4"/>
        <v>13370.119999999999</v>
      </c>
      <c r="O13" s="102">
        <f>Table1[[#This Row],[Column14]]*O$2</f>
        <v>8072.3682075274901</v>
      </c>
      <c r="Q13" s="39">
        <f t="shared" si="5"/>
        <v>9</v>
      </c>
      <c r="R13" s="39">
        <f t="shared" si="5"/>
        <v>3</v>
      </c>
    </row>
    <row r="14" spans="1:18" ht="15.6" x14ac:dyDescent="0.4">
      <c r="A14" s="33">
        <v>308</v>
      </c>
      <c r="B14" s="34" t="s">
        <v>34</v>
      </c>
      <c r="C14" s="35">
        <v>1440</v>
      </c>
      <c r="D14" s="36">
        <v>915229.04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7">
        <f t="shared" si="1"/>
        <v>915229.04</v>
      </c>
      <c r="L14" s="30">
        <f t="shared" si="2"/>
        <v>635.58000000000004</v>
      </c>
      <c r="M14" s="31">
        <f t="shared" si="3"/>
        <v>7.27</v>
      </c>
      <c r="N14" s="134">
        <f t="shared" si="4"/>
        <v>10468.799999999999</v>
      </c>
      <c r="O14" s="102">
        <f>Table1[[#This Row],[Column14]]*O$2</f>
        <v>6320.6619155971512</v>
      </c>
      <c r="Q14" s="39">
        <f t="shared" si="5"/>
        <v>10</v>
      </c>
      <c r="R14" s="39">
        <f t="shared" si="5"/>
        <v>4</v>
      </c>
    </row>
    <row r="15" spans="1:18" ht="15.6" x14ac:dyDescent="0.4">
      <c r="A15" s="33">
        <v>315</v>
      </c>
      <c r="B15" s="34" t="s">
        <v>35</v>
      </c>
      <c r="C15" s="35">
        <v>416</v>
      </c>
      <c r="D15" s="36">
        <v>450589.67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7">
        <f t="shared" si="1"/>
        <v>450589.67</v>
      </c>
      <c r="L15" s="30">
        <f t="shared" si="2"/>
        <v>1083.1500000000001</v>
      </c>
      <c r="M15" s="31">
        <f t="shared" si="3"/>
        <v>454.84</v>
      </c>
      <c r="N15" s="134">
        <f t="shared" si="4"/>
        <v>189213.44</v>
      </c>
      <c r="O15" s="102">
        <f>Table1[[#This Row],[Column14]]*O$2</f>
        <v>114239.85405463155</v>
      </c>
      <c r="Q15" s="39">
        <f t="shared" si="5"/>
        <v>11</v>
      </c>
      <c r="R15" s="39">
        <f t="shared" si="5"/>
        <v>5</v>
      </c>
    </row>
    <row r="16" spans="1:18" ht="15.6" x14ac:dyDescent="0.4">
      <c r="A16" s="33">
        <v>364</v>
      </c>
      <c r="B16" s="34" t="s">
        <v>38</v>
      </c>
      <c r="C16" s="35">
        <v>358</v>
      </c>
      <c r="D16" s="36">
        <v>253949.46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7">
        <f t="shared" si="1"/>
        <v>253949.46</v>
      </c>
      <c r="L16" s="30">
        <f t="shared" si="2"/>
        <v>709.36</v>
      </c>
      <c r="M16" s="31">
        <f t="shared" si="3"/>
        <v>81.05</v>
      </c>
      <c r="N16" s="134">
        <f t="shared" si="4"/>
        <v>29015.899999999998</v>
      </c>
      <c r="O16" s="102">
        <f>Table1[[#This Row],[Column14]]*O$2</f>
        <v>17518.69307626236</v>
      </c>
      <c r="Q16" s="39">
        <f t="shared" si="5"/>
        <v>12</v>
      </c>
      <c r="R16" s="39">
        <f t="shared" si="5"/>
        <v>6</v>
      </c>
    </row>
    <row r="17" spans="1:18" ht="15.6" x14ac:dyDescent="0.4">
      <c r="A17" s="33">
        <v>441</v>
      </c>
      <c r="B17" s="34" t="s">
        <v>43</v>
      </c>
      <c r="C17" s="35">
        <v>245</v>
      </c>
      <c r="D17" s="36">
        <v>289993.13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7">
        <f t="shared" si="1"/>
        <v>289993.13</v>
      </c>
      <c r="L17" s="30">
        <f t="shared" si="2"/>
        <v>1183.6500000000001</v>
      </c>
      <c r="M17" s="31">
        <f t="shared" si="3"/>
        <v>555.34</v>
      </c>
      <c r="N17" s="134">
        <f t="shared" si="4"/>
        <v>136058.30000000002</v>
      </c>
      <c r="O17" s="102">
        <f>Table1[[#This Row],[Column14]]*O$2</f>
        <v>82146.809100459664</v>
      </c>
      <c r="Q17" s="39">
        <f t="shared" si="5"/>
        <v>13</v>
      </c>
      <c r="R17" s="39">
        <f t="shared" si="5"/>
        <v>7</v>
      </c>
    </row>
    <row r="18" spans="1:18" ht="15.6" x14ac:dyDescent="0.4">
      <c r="A18" s="33">
        <v>2240</v>
      </c>
      <c r="B18" s="34" t="s">
        <v>148</v>
      </c>
      <c r="C18" s="35">
        <v>389</v>
      </c>
      <c r="D18" s="36">
        <v>323474.06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7">
        <f t="shared" si="1"/>
        <v>323474.06</v>
      </c>
      <c r="L18" s="30">
        <f t="shared" si="2"/>
        <v>831.55</v>
      </c>
      <c r="M18" s="31">
        <f t="shared" si="3"/>
        <v>203.24</v>
      </c>
      <c r="N18" s="134">
        <f t="shared" si="4"/>
        <v>79060.36</v>
      </c>
      <c r="O18" s="102">
        <f>Table1[[#This Row],[Column14]]*O$2</f>
        <v>47733.628160381362</v>
      </c>
      <c r="Q18" s="39">
        <f t="shared" si="5"/>
        <v>14</v>
      </c>
      <c r="R18" s="39">
        <f t="shared" si="5"/>
        <v>8</v>
      </c>
    </row>
    <row r="19" spans="1:18" ht="15.6" x14ac:dyDescent="0.4">
      <c r="A19" s="33">
        <v>485</v>
      </c>
      <c r="B19" s="34" t="s">
        <v>46</v>
      </c>
      <c r="C19" s="35">
        <v>648</v>
      </c>
      <c r="D19" s="36">
        <v>456462.78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7">
        <f t="shared" si="1"/>
        <v>456462.78</v>
      </c>
      <c r="L19" s="30">
        <f t="shared" si="2"/>
        <v>704.42</v>
      </c>
      <c r="M19" s="31">
        <f t="shared" si="3"/>
        <v>76.11</v>
      </c>
      <c r="N19" s="134">
        <f t="shared" si="4"/>
        <v>49319.28</v>
      </c>
      <c r="O19" s="102">
        <f>Table1[[#This Row],[Column14]]*O$2</f>
        <v>29777.099075411919</v>
      </c>
      <c r="Q19" s="39">
        <f t="shared" si="5"/>
        <v>15</v>
      </c>
      <c r="R19" s="39">
        <f t="shared" si="5"/>
        <v>9</v>
      </c>
    </row>
    <row r="20" spans="1:18" ht="15.6" x14ac:dyDescent="0.4">
      <c r="A20" s="33">
        <v>497</v>
      </c>
      <c r="B20" s="34" t="s">
        <v>48</v>
      </c>
      <c r="C20" s="35">
        <v>1235</v>
      </c>
      <c r="D20" s="36">
        <v>797098.9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7">
        <f t="shared" si="1"/>
        <v>797098.9</v>
      </c>
      <c r="L20" s="30">
        <f t="shared" si="2"/>
        <v>645.41999999999996</v>
      </c>
      <c r="M20" s="31">
        <f t="shared" si="3"/>
        <v>17.11</v>
      </c>
      <c r="N20" s="134">
        <f t="shared" si="4"/>
        <v>21130.85</v>
      </c>
      <c r="O20" s="102">
        <f>Table1[[#This Row],[Column14]]*O$2</f>
        <v>12758.000806128312</v>
      </c>
      <c r="Q20" s="39">
        <f t="shared" si="5"/>
        <v>16</v>
      </c>
      <c r="R20" s="39">
        <f t="shared" si="5"/>
        <v>10</v>
      </c>
    </row>
    <row r="21" spans="1:18" ht="15.6" x14ac:dyDescent="0.4">
      <c r="A21" s="33">
        <v>623</v>
      </c>
      <c r="B21" s="34" t="s">
        <v>52</v>
      </c>
      <c r="C21" s="35">
        <v>445</v>
      </c>
      <c r="D21" s="36">
        <v>368562.32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7">
        <f t="shared" si="1"/>
        <v>368562.32</v>
      </c>
      <c r="L21" s="30">
        <f t="shared" si="2"/>
        <v>828.23</v>
      </c>
      <c r="M21" s="31">
        <f t="shared" si="3"/>
        <v>199.92</v>
      </c>
      <c r="N21" s="134">
        <f t="shared" si="4"/>
        <v>88964.4</v>
      </c>
      <c r="O21" s="102">
        <f>Table1[[#This Row],[Column14]]*O$2</f>
        <v>53713.309541107978</v>
      </c>
      <c r="Q21" s="39">
        <f t="shared" si="5"/>
        <v>17</v>
      </c>
      <c r="R21" s="39">
        <f t="shared" si="5"/>
        <v>11</v>
      </c>
    </row>
    <row r="22" spans="1:18" ht="15.6" x14ac:dyDescent="0.4">
      <c r="A22" s="33">
        <v>657</v>
      </c>
      <c r="B22" s="34" t="s">
        <v>54</v>
      </c>
      <c r="C22" s="35">
        <v>125</v>
      </c>
      <c r="D22" s="36">
        <v>108895.67999999999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7">
        <f t="shared" si="1"/>
        <v>108895.67999999999</v>
      </c>
      <c r="L22" s="30">
        <f t="shared" si="2"/>
        <v>871.17</v>
      </c>
      <c r="M22" s="31">
        <f t="shared" si="3"/>
        <v>242.86</v>
      </c>
      <c r="N22" s="134">
        <f t="shared" si="4"/>
        <v>30357.5</v>
      </c>
      <c r="O22" s="102">
        <f>Table1[[#This Row],[Column14]]*O$2</f>
        <v>18328.699956321692</v>
      </c>
      <c r="Q22" s="39">
        <f t="shared" si="5"/>
        <v>18</v>
      </c>
      <c r="R22" s="39">
        <f t="shared" si="5"/>
        <v>12</v>
      </c>
    </row>
    <row r="23" spans="1:18" ht="15.6" x14ac:dyDescent="0.4">
      <c r="A23" s="33">
        <v>840</v>
      </c>
      <c r="B23" s="34" t="s">
        <v>62</v>
      </c>
      <c r="C23" s="35">
        <v>202</v>
      </c>
      <c r="D23" s="36">
        <v>150080.07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7">
        <f t="shared" si="1"/>
        <v>150080.07</v>
      </c>
      <c r="L23" s="30">
        <f t="shared" si="2"/>
        <v>742.97</v>
      </c>
      <c r="M23" s="31">
        <f t="shared" si="3"/>
        <v>114.66</v>
      </c>
      <c r="N23" s="134">
        <f t="shared" si="4"/>
        <v>23161.32</v>
      </c>
      <c r="O23" s="102">
        <f>Table1[[#This Row],[Column14]]*O$2</f>
        <v>13983.921102605707</v>
      </c>
      <c r="Q23" s="39">
        <f t="shared" si="5"/>
        <v>19</v>
      </c>
      <c r="R23" s="39">
        <f t="shared" si="5"/>
        <v>13</v>
      </c>
    </row>
    <row r="24" spans="1:18" ht="15.6" x14ac:dyDescent="0.4">
      <c r="A24" s="33">
        <v>870</v>
      </c>
      <c r="B24" s="34" t="s">
        <v>63</v>
      </c>
      <c r="C24" s="35">
        <v>859</v>
      </c>
      <c r="D24" s="36">
        <v>551940.5</v>
      </c>
      <c r="E24" s="36">
        <v>0</v>
      </c>
      <c r="F24" s="36">
        <v>18</v>
      </c>
      <c r="G24" s="36">
        <v>0</v>
      </c>
      <c r="H24" s="36">
        <v>0</v>
      </c>
      <c r="I24" s="36">
        <v>0</v>
      </c>
      <c r="J24" s="36">
        <v>0</v>
      </c>
      <c r="K24" s="37">
        <f t="shared" si="1"/>
        <v>551922.5</v>
      </c>
      <c r="L24" s="30">
        <f t="shared" si="2"/>
        <v>642.52</v>
      </c>
      <c r="M24" s="31">
        <f t="shared" si="3"/>
        <v>14.21</v>
      </c>
      <c r="N24" s="134">
        <f t="shared" si="4"/>
        <v>12206.390000000001</v>
      </c>
      <c r="O24" s="102">
        <f>Table1[[#This Row],[Column14]]*O$2</f>
        <v>7369.7524453543792</v>
      </c>
      <c r="Q24" s="39">
        <f t="shared" si="5"/>
        <v>20</v>
      </c>
      <c r="R24" s="39">
        <f t="shared" si="5"/>
        <v>14</v>
      </c>
    </row>
    <row r="25" spans="1:18" ht="15.6" x14ac:dyDescent="0.4">
      <c r="A25" s="33">
        <v>910</v>
      </c>
      <c r="B25" s="34" t="s">
        <v>67</v>
      </c>
      <c r="C25" s="35">
        <v>1421</v>
      </c>
      <c r="D25" s="36">
        <v>958817.43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7">
        <f t="shared" si="1"/>
        <v>958817.43</v>
      </c>
      <c r="L25" s="30">
        <f t="shared" si="2"/>
        <v>674.75</v>
      </c>
      <c r="M25" s="31">
        <f t="shared" si="3"/>
        <v>46.44</v>
      </c>
      <c r="N25" s="134">
        <f t="shared" si="4"/>
        <v>65991.239999999991</v>
      </c>
      <c r="O25" s="102">
        <f>Table1[[#This Row],[Column14]]*O$2</f>
        <v>39842.992265687695</v>
      </c>
      <c r="Q25" s="39">
        <f t="shared" si="5"/>
        <v>21</v>
      </c>
      <c r="R25" s="39">
        <f t="shared" si="5"/>
        <v>15</v>
      </c>
    </row>
    <row r="26" spans="1:18" ht="15.6" x14ac:dyDescent="0.4">
      <c r="A26" s="33">
        <v>994</v>
      </c>
      <c r="B26" s="34" t="s">
        <v>69</v>
      </c>
      <c r="C26" s="35">
        <v>217</v>
      </c>
      <c r="D26" s="36">
        <v>188701.17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7">
        <f t="shared" si="1"/>
        <v>188701.17</v>
      </c>
      <c r="L26" s="30">
        <f t="shared" si="2"/>
        <v>869.59</v>
      </c>
      <c r="M26" s="31">
        <f t="shared" si="3"/>
        <v>241.28</v>
      </c>
      <c r="N26" s="134">
        <f t="shared" si="4"/>
        <v>52357.760000000002</v>
      </c>
      <c r="O26" s="102">
        <f>Table1[[#This Row],[Column14]]*O$2</f>
        <v>31611.617340858164</v>
      </c>
      <c r="Q26" s="39">
        <f t="shared" si="5"/>
        <v>22</v>
      </c>
      <c r="R26" s="39">
        <f t="shared" si="5"/>
        <v>16</v>
      </c>
    </row>
    <row r="27" spans="1:18" ht="15.6" x14ac:dyDescent="0.4">
      <c r="A27" s="33">
        <v>1071</v>
      </c>
      <c r="B27" s="34" t="s">
        <v>72</v>
      </c>
      <c r="C27" s="35">
        <v>756</v>
      </c>
      <c r="D27" s="36">
        <v>567018.91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7">
        <f t="shared" si="1"/>
        <v>567018.91</v>
      </c>
      <c r="L27" s="30">
        <f t="shared" si="2"/>
        <v>750.03</v>
      </c>
      <c r="M27" s="31">
        <f t="shared" si="3"/>
        <v>121.72</v>
      </c>
      <c r="N27" s="134">
        <f t="shared" si="4"/>
        <v>92020.319999999992</v>
      </c>
      <c r="O27" s="102">
        <f>Table1[[#This Row],[Column14]]*O$2</f>
        <v>55558.357412985526</v>
      </c>
      <c r="Q27" s="39">
        <f t="shared" si="5"/>
        <v>23</v>
      </c>
      <c r="R27" s="39">
        <f t="shared" si="5"/>
        <v>17</v>
      </c>
    </row>
    <row r="28" spans="1:18" ht="15.6" x14ac:dyDescent="0.4">
      <c r="A28" s="33">
        <v>1080</v>
      </c>
      <c r="B28" s="34" t="s">
        <v>73</v>
      </c>
      <c r="C28" s="35">
        <v>1017</v>
      </c>
      <c r="D28" s="36">
        <v>969746.44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7">
        <f t="shared" si="1"/>
        <v>969746.44</v>
      </c>
      <c r="L28" s="30">
        <f t="shared" si="2"/>
        <v>953.54</v>
      </c>
      <c r="M28" s="31">
        <f t="shared" si="3"/>
        <v>325.23</v>
      </c>
      <c r="N28" s="134">
        <f t="shared" si="4"/>
        <v>330758.91000000003</v>
      </c>
      <c r="O28" s="102">
        <f>Table1[[#This Row],[Column14]]*O$2</f>
        <v>199699.60699234164</v>
      </c>
      <c r="Q28" s="39">
        <f t="shared" si="5"/>
        <v>24</v>
      </c>
      <c r="R28" s="47">
        <f t="shared" si="5"/>
        <v>18</v>
      </c>
    </row>
    <row r="29" spans="1:18" ht="15.6" x14ac:dyDescent="0.4">
      <c r="A29" s="33">
        <v>1127</v>
      </c>
      <c r="B29" s="34" t="s">
        <v>77</v>
      </c>
      <c r="C29" s="35">
        <v>617</v>
      </c>
      <c r="D29" s="36">
        <v>397535.14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7">
        <f t="shared" si="1"/>
        <v>397535.14</v>
      </c>
      <c r="L29" s="30">
        <f t="shared" si="2"/>
        <v>644.29999999999995</v>
      </c>
      <c r="M29" s="31">
        <f t="shared" si="3"/>
        <v>15.99</v>
      </c>
      <c r="N29" s="134">
        <f t="shared" si="4"/>
        <v>9865.83</v>
      </c>
      <c r="O29" s="102">
        <f>Table1[[#This Row],[Column14]]*O$2</f>
        <v>5956.6116409479455</v>
      </c>
      <c r="Q29" s="39">
        <f t="shared" si="5"/>
        <v>25</v>
      </c>
      <c r="R29" s="39">
        <v>1</v>
      </c>
    </row>
    <row r="30" spans="1:18" ht="15.6" x14ac:dyDescent="0.4">
      <c r="A30" s="33">
        <v>1155</v>
      </c>
      <c r="B30" s="34" t="s">
        <v>80</v>
      </c>
      <c r="C30" s="35">
        <v>672</v>
      </c>
      <c r="D30" s="36">
        <v>518829.06</v>
      </c>
      <c r="E30" s="36">
        <v>7383.38</v>
      </c>
      <c r="F30" s="36">
        <v>1075.28</v>
      </c>
      <c r="G30" s="36">
        <v>20</v>
      </c>
      <c r="H30" s="36">
        <v>0</v>
      </c>
      <c r="I30" s="36">
        <v>0</v>
      </c>
      <c r="J30" s="36">
        <v>0</v>
      </c>
      <c r="K30" s="37">
        <f t="shared" si="1"/>
        <v>510350.39999999997</v>
      </c>
      <c r="L30" s="30">
        <f t="shared" si="2"/>
        <v>759.45</v>
      </c>
      <c r="M30" s="31">
        <f t="shared" si="3"/>
        <v>131.13999999999999</v>
      </c>
      <c r="N30" s="134">
        <f t="shared" si="4"/>
        <v>88126.079999999987</v>
      </c>
      <c r="O30" s="102">
        <f>Table1[[#This Row],[Column14]]*O$2</f>
        <v>53207.163918201491</v>
      </c>
      <c r="Q30" s="39">
        <f t="shared" si="5"/>
        <v>26</v>
      </c>
      <c r="R30" s="39">
        <f t="shared" si="5"/>
        <v>2</v>
      </c>
    </row>
    <row r="31" spans="1:18" ht="15.6" x14ac:dyDescent="0.4">
      <c r="A31" s="33">
        <v>1162</v>
      </c>
      <c r="B31" s="34" t="s">
        <v>81</v>
      </c>
      <c r="C31" s="35">
        <v>977</v>
      </c>
      <c r="D31" s="36">
        <v>717072.74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7">
        <f t="shared" si="1"/>
        <v>717072.74</v>
      </c>
      <c r="L31" s="30">
        <f t="shared" si="2"/>
        <v>733.95</v>
      </c>
      <c r="M31" s="31">
        <f t="shared" si="3"/>
        <v>105.64</v>
      </c>
      <c r="N31" s="134">
        <f t="shared" si="4"/>
        <v>103210.28</v>
      </c>
      <c r="O31" s="102">
        <f>Table1[[#This Row],[Column14]]*O$2</f>
        <v>62314.4282147064</v>
      </c>
      <c r="Q31" s="39">
        <f t="shared" si="5"/>
        <v>27</v>
      </c>
      <c r="R31" s="39">
        <f t="shared" si="5"/>
        <v>3</v>
      </c>
    </row>
    <row r="32" spans="1:18" ht="15.6" x14ac:dyDescent="0.4">
      <c r="A32" s="33">
        <v>1169</v>
      </c>
      <c r="B32" s="34" t="s">
        <v>82</v>
      </c>
      <c r="C32" s="35">
        <v>698</v>
      </c>
      <c r="D32" s="36">
        <v>464633.67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7">
        <f t="shared" si="1"/>
        <v>464633.67</v>
      </c>
      <c r="L32" s="30">
        <f t="shared" si="2"/>
        <v>665.66</v>
      </c>
      <c r="M32" s="31">
        <f t="shared" si="3"/>
        <v>37.35</v>
      </c>
      <c r="N32" s="134">
        <f t="shared" si="4"/>
        <v>26070.3</v>
      </c>
      <c r="O32" s="102">
        <f>Table1[[#This Row],[Column14]]*O$2</f>
        <v>15740.252210204839</v>
      </c>
      <c r="Q32" s="39">
        <f t="shared" si="5"/>
        <v>28</v>
      </c>
      <c r="R32" s="39">
        <f t="shared" si="5"/>
        <v>4</v>
      </c>
    </row>
    <row r="33" spans="1:18" ht="15.6" x14ac:dyDescent="0.4">
      <c r="A33" s="33">
        <v>1204</v>
      </c>
      <c r="B33" s="34" t="s">
        <v>85</v>
      </c>
      <c r="C33" s="35">
        <v>430</v>
      </c>
      <c r="D33" s="36">
        <v>292520.40999999997</v>
      </c>
      <c r="E33" s="36">
        <v>0</v>
      </c>
      <c r="F33" s="36">
        <v>688.52</v>
      </c>
      <c r="G33" s="36">
        <v>0</v>
      </c>
      <c r="H33" s="36">
        <v>0</v>
      </c>
      <c r="I33" s="36">
        <v>0</v>
      </c>
      <c r="J33" s="36">
        <v>0</v>
      </c>
      <c r="K33" s="37">
        <f t="shared" si="1"/>
        <v>291831.88999999996</v>
      </c>
      <c r="L33" s="30">
        <f t="shared" si="2"/>
        <v>678.68</v>
      </c>
      <c r="M33" s="31">
        <f t="shared" si="3"/>
        <v>50.37</v>
      </c>
      <c r="N33" s="134">
        <f t="shared" si="4"/>
        <v>21659.1</v>
      </c>
      <c r="O33" s="102">
        <f>Table1[[#This Row],[Column14]]*O$2</f>
        <v>13076.937996342491</v>
      </c>
      <c r="Q33" s="39">
        <f t="shared" si="5"/>
        <v>29</v>
      </c>
      <c r="R33" s="39">
        <f t="shared" si="5"/>
        <v>5</v>
      </c>
    </row>
    <row r="34" spans="1:18" ht="15.6" x14ac:dyDescent="0.4">
      <c r="A34" s="33">
        <v>1260</v>
      </c>
      <c r="B34" s="34" t="s">
        <v>90</v>
      </c>
      <c r="C34" s="35">
        <v>949</v>
      </c>
      <c r="D34" s="36">
        <v>665410.06999999995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7">
        <f t="shared" si="1"/>
        <v>665410.06999999995</v>
      </c>
      <c r="L34" s="30">
        <f t="shared" si="2"/>
        <v>701.17</v>
      </c>
      <c r="M34" s="31">
        <f t="shared" si="3"/>
        <v>72.86</v>
      </c>
      <c r="N34" s="134">
        <f t="shared" si="4"/>
        <v>69144.14</v>
      </c>
      <c r="O34" s="102">
        <f>Table1[[#This Row],[Column14]]*O$2</f>
        <v>41746.59296048426</v>
      </c>
      <c r="Q34" s="39">
        <f t="shared" si="5"/>
        <v>30</v>
      </c>
      <c r="R34" s="39">
        <f t="shared" si="5"/>
        <v>6</v>
      </c>
    </row>
    <row r="35" spans="1:18" ht="15.6" x14ac:dyDescent="0.4">
      <c r="A35" s="33">
        <v>1421</v>
      </c>
      <c r="B35" s="34" t="s">
        <v>98</v>
      </c>
      <c r="C35" s="35">
        <v>580</v>
      </c>
      <c r="D35" s="36">
        <v>529668.78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7">
        <f t="shared" si="1"/>
        <v>529668.78</v>
      </c>
      <c r="L35" s="30">
        <f t="shared" si="2"/>
        <v>913.22</v>
      </c>
      <c r="M35" s="31">
        <f t="shared" si="3"/>
        <v>284.91000000000003</v>
      </c>
      <c r="N35" s="134">
        <f t="shared" si="4"/>
        <v>165247.80000000002</v>
      </c>
      <c r="O35" s="102">
        <f>Table1[[#This Row],[Column14]]*O$2</f>
        <v>99770.315231565706</v>
      </c>
      <c r="Q35" s="39">
        <f t="shared" si="5"/>
        <v>31</v>
      </c>
      <c r="R35" s="39">
        <f t="shared" si="5"/>
        <v>7</v>
      </c>
    </row>
    <row r="36" spans="1:18" ht="15.6" x14ac:dyDescent="0.4">
      <c r="A36" s="33">
        <v>2744</v>
      </c>
      <c r="B36" s="34" t="s">
        <v>183</v>
      </c>
      <c r="C36" s="35">
        <v>845</v>
      </c>
      <c r="D36" s="36">
        <v>551888.64000000001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7">
        <f t="shared" si="1"/>
        <v>551888.64000000001</v>
      </c>
      <c r="L36" s="30">
        <f t="shared" si="2"/>
        <v>653.12</v>
      </c>
      <c r="M36" s="31">
        <f t="shared" si="3"/>
        <v>24.81</v>
      </c>
      <c r="N36" s="134">
        <f t="shared" si="4"/>
        <v>20964.45</v>
      </c>
      <c r="O36" s="102">
        <f>Table1[[#This Row],[Column14]]*O$2</f>
        <v>12657.53483650855</v>
      </c>
      <c r="Q36" s="39">
        <f t="shared" si="5"/>
        <v>32</v>
      </c>
      <c r="R36" s="39">
        <f t="shared" si="5"/>
        <v>8</v>
      </c>
    </row>
    <row r="37" spans="1:18" ht="15.6" x14ac:dyDescent="0.4">
      <c r="A37" s="33">
        <v>1491</v>
      </c>
      <c r="B37" s="34" t="s">
        <v>101</v>
      </c>
      <c r="C37" s="35">
        <v>417</v>
      </c>
      <c r="D37" s="36">
        <v>608528.35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7">
        <f t="shared" ref="K37:K68" si="6">D37-E37-F37-G37-H37-I37-J37</f>
        <v>608528.35</v>
      </c>
      <c r="L37" s="30">
        <f t="shared" ref="L37:L68" si="7">ROUND((K37/C37),2)</f>
        <v>1459.3</v>
      </c>
      <c r="M37" s="31">
        <f t="shared" ref="M37:M68" si="8">ROUND((L37-M$2),2)</f>
        <v>830.99</v>
      </c>
      <c r="N37" s="134">
        <f t="shared" ref="N37:N68" si="9">M37*C37</f>
        <v>346522.83</v>
      </c>
      <c r="O37" s="102">
        <f>Table1[[#This Row],[Column14]]*O$2</f>
        <v>209217.26028445919</v>
      </c>
      <c r="Q37" s="39">
        <f t="shared" si="5"/>
        <v>33</v>
      </c>
      <c r="R37" s="39">
        <f t="shared" si="5"/>
        <v>9</v>
      </c>
    </row>
    <row r="38" spans="1:18" ht="15.6" x14ac:dyDescent="0.4">
      <c r="A38" s="33">
        <v>1499</v>
      </c>
      <c r="B38" s="34" t="s">
        <v>102</v>
      </c>
      <c r="C38" s="35">
        <v>956</v>
      </c>
      <c r="D38" s="36">
        <v>966642.43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7">
        <f t="shared" si="6"/>
        <v>966642.43</v>
      </c>
      <c r="L38" s="30">
        <f t="shared" si="7"/>
        <v>1011.13</v>
      </c>
      <c r="M38" s="31">
        <f t="shared" si="8"/>
        <v>382.82</v>
      </c>
      <c r="N38" s="134">
        <f t="shared" si="9"/>
        <v>365975.92</v>
      </c>
      <c r="O38" s="102">
        <f>Table1[[#This Row],[Column14]]*O$2</f>
        <v>220962.29363151744</v>
      </c>
      <c r="Q38" s="39">
        <f t="shared" si="5"/>
        <v>34</v>
      </c>
      <c r="R38" s="39">
        <f t="shared" si="5"/>
        <v>10</v>
      </c>
    </row>
    <row r="39" spans="1:18" ht="15.6" x14ac:dyDescent="0.4">
      <c r="A39" s="33">
        <v>1561</v>
      </c>
      <c r="B39" s="34" t="s">
        <v>106</v>
      </c>
      <c r="C39" s="35">
        <v>671</v>
      </c>
      <c r="D39" s="36">
        <v>486034.11</v>
      </c>
      <c r="E39" s="36">
        <v>1458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7">
        <f t="shared" si="6"/>
        <v>484576.11</v>
      </c>
      <c r="L39" s="30">
        <f t="shared" si="7"/>
        <v>722.17</v>
      </c>
      <c r="M39" s="31">
        <f t="shared" si="8"/>
        <v>93.86</v>
      </c>
      <c r="N39" s="134">
        <f t="shared" si="9"/>
        <v>62980.06</v>
      </c>
      <c r="O39" s="102">
        <f>Table1[[#This Row],[Column14]]*O$2</f>
        <v>38024.956698382193</v>
      </c>
      <c r="Q39" s="39">
        <f t="shared" si="5"/>
        <v>35</v>
      </c>
      <c r="R39" s="39">
        <f t="shared" si="5"/>
        <v>11</v>
      </c>
    </row>
    <row r="40" spans="1:18" ht="15.6" x14ac:dyDescent="0.4">
      <c r="A40" s="33">
        <v>1582</v>
      </c>
      <c r="B40" s="34" t="s">
        <v>108</v>
      </c>
      <c r="C40" s="35">
        <v>331</v>
      </c>
      <c r="D40" s="36">
        <v>353916.53</v>
      </c>
      <c r="E40" s="36">
        <v>0</v>
      </c>
      <c r="F40" s="36">
        <v>5</v>
      </c>
      <c r="G40" s="36">
        <v>0</v>
      </c>
      <c r="H40" s="36">
        <v>0</v>
      </c>
      <c r="I40" s="36">
        <v>0</v>
      </c>
      <c r="J40" s="36">
        <v>0</v>
      </c>
      <c r="K40" s="37">
        <f t="shared" si="6"/>
        <v>353911.53</v>
      </c>
      <c r="L40" s="30">
        <f t="shared" si="7"/>
        <v>1069.22</v>
      </c>
      <c r="M40" s="31">
        <f t="shared" si="8"/>
        <v>440.91</v>
      </c>
      <c r="N40" s="134">
        <f t="shared" si="9"/>
        <v>145941.21000000002</v>
      </c>
      <c r="O40" s="102">
        <f>Table1[[#This Row],[Column14]]*O$2</f>
        <v>88113.732993577709</v>
      </c>
      <c r="Q40" s="39">
        <f t="shared" si="5"/>
        <v>36</v>
      </c>
      <c r="R40" s="39">
        <f t="shared" si="5"/>
        <v>12</v>
      </c>
    </row>
    <row r="41" spans="1:18" ht="15.6" x14ac:dyDescent="0.4">
      <c r="A41" s="33">
        <v>1659</v>
      </c>
      <c r="B41" s="34" t="s">
        <v>113</v>
      </c>
      <c r="C41" s="35">
        <v>1714</v>
      </c>
      <c r="D41" s="36">
        <v>1223246.25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7">
        <f t="shared" si="6"/>
        <v>1223246.25</v>
      </c>
      <c r="L41" s="30">
        <f t="shared" si="7"/>
        <v>713.68</v>
      </c>
      <c r="M41" s="31">
        <f t="shared" si="8"/>
        <v>85.37</v>
      </c>
      <c r="N41" s="134">
        <f t="shared" si="9"/>
        <v>146324.18000000002</v>
      </c>
      <c r="O41" s="102">
        <f>Table1[[#This Row],[Column14]]*O$2</f>
        <v>88344.955664162335</v>
      </c>
      <c r="Q41" s="39">
        <f t="shared" si="5"/>
        <v>37</v>
      </c>
      <c r="R41" s="47">
        <f t="shared" si="5"/>
        <v>13</v>
      </c>
    </row>
    <row r="42" spans="1:18" ht="15.6" x14ac:dyDescent="0.4">
      <c r="A42" s="33">
        <v>1666</v>
      </c>
      <c r="B42" s="34" t="s">
        <v>114</v>
      </c>
      <c r="C42" s="35">
        <v>331</v>
      </c>
      <c r="D42" s="36">
        <v>208805.83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7">
        <f t="shared" si="6"/>
        <v>208805.83</v>
      </c>
      <c r="L42" s="30">
        <f t="shared" si="7"/>
        <v>630.83000000000004</v>
      </c>
      <c r="M42" s="31">
        <f t="shared" si="8"/>
        <v>2.52</v>
      </c>
      <c r="N42" s="134">
        <f t="shared" si="9"/>
        <v>834.12</v>
      </c>
      <c r="O42" s="102">
        <f>Table1[[#This Row],[Column14]]*O$2</f>
        <v>503.60982319252412</v>
      </c>
      <c r="Q42" s="39">
        <f t="shared" si="5"/>
        <v>38</v>
      </c>
      <c r="R42" s="39">
        <v>1</v>
      </c>
    </row>
    <row r="43" spans="1:18" ht="15.6" x14ac:dyDescent="0.4">
      <c r="A43" s="33">
        <v>1687</v>
      </c>
      <c r="B43" s="34" t="s">
        <v>116</v>
      </c>
      <c r="C43" s="35">
        <v>235</v>
      </c>
      <c r="D43" s="36">
        <v>162220.42000000001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7">
        <f t="shared" si="6"/>
        <v>162220.42000000001</v>
      </c>
      <c r="L43" s="30">
        <f t="shared" si="7"/>
        <v>690.3</v>
      </c>
      <c r="M43" s="31">
        <f t="shared" si="8"/>
        <v>61.99</v>
      </c>
      <c r="N43" s="134">
        <f t="shared" si="9"/>
        <v>14567.65</v>
      </c>
      <c r="O43" s="102">
        <f>Table1[[#This Row],[Column14]]*O$2</f>
        <v>8795.3911197796169</v>
      </c>
      <c r="Q43" s="39">
        <f t="shared" si="5"/>
        <v>39</v>
      </c>
      <c r="R43" s="39">
        <f t="shared" si="5"/>
        <v>2</v>
      </c>
    </row>
    <row r="44" spans="1:18" ht="15.6" x14ac:dyDescent="0.4">
      <c r="A44" s="33">
        <v>5757</v>
      </c>
      <c r="B44" s="34" t="s">
        <v>377</v>
      </c>
      <c r="C44" s="35">
        <v>594</v>
      </c>
      <c r="D44" s="36">
        <v>586753.63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7">
        <f t="shared" si="6"/>
        <v>586753.63</v>
      </c>
      <c r="L44" s="30">
        <f t="shared" si="7"/>
        <v>987.8</v>
      </c>
      <c r="M44" s="31">
        <f t="shared" si="8"/>
        <v>359.49</v>
      </c>
      <c r="N44" s="134">
        <f t="shared" si="9"/>
        <v>213537.06</v>
      </c>
      <c r="O44" s="102">
        <f>Table1[[#This Row],[Column14]]*O$2</f>
        <v>128925.52753998394</v>
      </c>
      <c r="Q44" s="39">
        <f t="shared" si="5"/>
        <v>40</v>
      </c>
      <c r="R44" s="39">
        <f t="shared" si="5"/>
        <v>3</v>
      </c>
    </row>
    <row r="45" spans="1:18" ht="15.6" x14ac:dyDescent="0.4">
      <c r="A45" s="33">
        <v>1855</v>
      </c>
      <c r="B45" s="34" t="s">
        <v>122</v>
      </c>
      <c r="C45" s="35">
        <v>476</v>
      </c>
      <c r="D45" s="36">
        <v>348158.21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7">
        <f t="shared" si="6"/>
        <v>348158.21</v>
      </c>
      <c r="L45" s="30">
        <f t="shared" si="7"/>
        <v>731.42</v>
      </c>
      <c r="M45" s="31">
        <f t="shared" si="8"/>
        <v>103.11</v>
      </c>
      <c r="N45" s="134">
        <f t="shared" si="9"/>
        <v>49080.36</v>
      </c>
      <c r="O45" s="102">
        <f>Table1[[#This Row],[Column14]]*O$2</f>
        <v>29632.848297397773</v>
      </c>
      <c r="Q45" s="39">
        <f t="shared" si="5"/>
        <v>41</v>
      </c>
      <c r="R45" s="39">
        <f t="shared" si="5"/>
        <v>4</v>
      </c>
    </row>
    <row r="46" spans="1:18" ht="15.6" x14ac:dyDescent="0.4">
      <c r="A46" s="33">
        <v>1870</v>
      </c>
      <c r="B46" s="34" t="s">
        <v>124</v>
      </c>
      <c r="C46" s="35">
        <v>212</v>
      </c>
      <c r="D46" s="36">
        <v>144136.48000000001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f t="shared" si="6"/>
        <v>144136.48000000001</v>
      </c>
      <c r="L46" s="30">
        <f t="shared" si="7"/>
        <v>679.89</v>
      </c>
      <c r="M46" s="31">
        <f t="shared" si="8"/>
        <v>51.58</v>
      </c>
      <c r="N46" s="134">
        <f t="shared" si="9"/>
        <v>10934.96</v>
      </c>
      <c r="O46" s="102">
        <f>Table1[[#This Row],[Column14]]*O$2</f>
        <v>6602.1115333732832</v>
      </c>
      <c r="Q46" s="39">
        <f t="shared" si="5"/>
        <v>42</v>
      </c>
      <c r="R46" s="39">
        <f t="shared" si="5"/>
        <v>5</v>
      </c>
    </row>
    <row r="47" spans="1:18" ht="15.6" x14ac:dyDescent="0.4">
      <c r="A47" s="33">
        <v>4843</v>
      </c>
      <c r="B47" s="34" t="s">
        <v>325</v>
      </c>
      <c r="C47" s="35">
        <v>163</v>
      </c>
      <c r="D47" s="36">
        <v>140171.26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7">
        <f t="shared" si="6"/>
        <v>140171.26</v>
      </c>
      <c r="L47" s="30">
        <f t="shared" si="7"/>
        <v>859.95</v>
      </c>
      <c r="M47" s="31">
        <f t="shared" si="8"/>
        <v>231.64</v>
      </c>
      <c r="N47" s="134">
        <f t="shared" si="9"/>
        <v>37757.32</v>
      </c>
      <c r="O47" s="102">
        <f>Table1[[#This Row],[Column14]]*O$2</f>
        <v>22796.428870454554</v>
      </c>
      <c r="Q47" s="39">
        <f t="shared" si="5"/>
        <v>43</v>
      </c>
      <c r="R47" s="39">
        <f t="shared" si="5"/>
        <v>6</v>
      </c>
    </row>
    <row r="48" spans="1:18" ht="15.6" x14ac:dyDescent="0.4">
      <c r="A48" s="33">
        <v>2114</v>
      </c>
      <c r="B48" s="34" t="s">
        <v>137</v>
      </c>
      <c r="C48" s="35">
        <v>583</v>
      </c>
      <c r="D48" s="36">
        <v>577798.11</v>
      </c>
      <c r="E48" s="36">
        <v>0</v>
      </c>
      <c r="F48" s="36">
        <v>3369</v>
      </c>
      <c r="G48" s="36">
        <v>0</v>
      </c>
      <c r="H48" s="36">
        <v>0</v>
      </c>
      <c r="I48" s="36">
        <v>0</v>
      </c>
      <c r="J48" s="36">
        <v>0</v>
      </c>
      <c r="K48" s="37">
        <f t="shared" si="6"/>
        <v>574429.11</v>
      </c>
      <c r="L48" s="30">
        <f t="shared" si="7"/>
        <v>985.3</v>
      </c>
      <c r="M48" s="31">
        <f t="shared" si="8"/>
        <v>356.99</v>
      </c>
      <c r="N48" s="134">
        <f t="shared" si="9"/>
        <v>208125.17</v>
      </c>
      <c r="O48" s="102">
        <f>Table1[[#This Row],[Column14]]*O$2</f>
        <v>125658.03489379708</v>
      </c>
      <c r="Q48" s="39">
        <f t="shared" si="5"/>
        <v>44</v>
      </c>
      <c r="R48" s="39">
        <f t="shared" si="5"/>
        <v>7</v>
      </c>
    </row>
    <row r="49" spans="1:18" ht="15.6" x14ac:dyDescent="0.4">
      <c r="A49" s="33">
        <v>2128</v>
      </c>
      <c r="B49" s="34" t="s">
        <v>138</v>
      </c>
      <c r="C49" s="35">
        <v>596</v>
      </c>
      <c r="D49" s="36">
        <v>535642.31000000006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7">
        <f t="shared" si="6"/>
        <v>535642.31000000006</v>
      </c>
      <c r="L49" s="30">
        <f t="shared" si="7"/>
        <v>898.73</v>
      </c>
      <c r="M49" s="31">
        <f t="shared" si="8"/>
        <v>270.42</v>
      </c>
      <c r="N49" s="134">
        <f t="shared" si="9"/>
        <v>161170.32</v>
      </c>
      <c r="O49" s="102">
        <f>Table1[[#This Row],[Column14]]*O$2</f>
        <v>97308.488417832603</v>
      </c>
      <c r="Q49" s="39">
        <f t="shared" si="5"/>
        <v>45</v>
      </c>
      <c r="R49" s="39">
        <f t="shared" si="5"/>
        <v>8</v>
      </c>
    </row>
    <row r="50" spans="1:18" ht="15.6" x14ac:dyDescent="0.4">
      <c r="A50" s="33">
        <v>2135</v>
      </c>
      <c r="B50" s="34" t="s">
        <v>139</v>
      </c>
      <c r="C50" s="35">
        <v>422</v>
      </c>
      <c r="D50" s="36">
        <v>435410.65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7">
        <f t="shared" si="6"/>
        <v>435410.65</v>
      </c>
      <c r="L50" s="30">
        <f t="shared" si="7"/>
        <v>1031.78</v>
      </c>
      <c r="M50" s="31">
        <f t="shared" si="8"/>
        <v>403.47</v>
      </c>
      <c r="N50" s="134">
        <f t="shared" si="9"/>
        <v>170264.34000000003</v>
      </c>
      <c r="O50" s="102">
        <f>Table1[[#This Row],[Column14]]*O$2</f>
        <v>102799.11063563015</v>
      </c>
      <c r="Q50" s="39">
        <f t="shared" si="5"/>
        <v>46</v>
      </c>
      <c r="R50" s="39">
        <f t="shared" si="5"/>
        <v>9</v>
      </c>
    </row>
    <row r="51" spans="1:18" ht="15.6" x14ac:dyDescent="0.4">
      <c r="A51" s="33">
        <v>2142</v>
      </c>
      <c r="B51" s="34" t="s">
        <v>140</v>
      </c>
      <c r="C51" s="35">
        <v>171</v>
      </c>
      <c r="D51" s="36">
        <v>121435.86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7">
        <f t="shared" si="6"/>
        <v>121435.86</v>
      </c>
      <c r="L51" s="30">
        <f t="shared" si="7"/>
        <v>710.15</v>
      </c>
      <c r="M51" s="31">
        <f t="shared" si="8"/>
        <v>81.84</v>
      </c>
      <c r="N51" s="134">
        <f t="shared" si="9"/>
        <v>13994.640000000001</v>
      </c>
      <c r="O51" s="102">
        <f>Table1[[#This Row],[Column14]]*O$2</f>
        <v>8449.4295497566618</v>
      </c>
      <c r="Q51" s="39">
        <f t="shared" si="5"/>
        <v>47</v>
      </c>
      <c r="R51" s="39">
        <f t="shared" si="5"/>
        <v>10</v>
      </c>
    </row>
    <row r="52" spans="1:18" ht="15.6" x14ac:dyDescent="0.4">
      <c r="A52" s="33">
        <v>2212</v>
      </c>
      <c r="B52" s="34" t="s">
        <v>144</v>
      </c>
      <c r="C52" s="35">
        <v>110</v>
      </c>
      <c r="D52" s="36">
        <v>85414.79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7">
        <f t="shared" si="6"/>
        <v>85414.79</v>
      </c>
      <c r="L52" s="30">
        <f t="shared" si="7"/>
        <v>776.5</v>
      </c>
      <c r="M52" s="31">
        <f t="shared" si="8"/>
        <v>148.19</v>
      </c>
      <c r="N52" s="134">
        <f t="shared" si="9"/>
        <v>16300.9</v>
      </c>
      <c r="O52" s="102">
        <f>Table1[[#This Row],[Column14]]*O$2</f>
        <v>9841.8613231657509</v>
      </c>
      <c r="Q52" s="39">
        <f t="shared" si="5"/>
        <v>48</v>
      </c>
      <c r="R52" s="39">
        <f t="shared" si="5"/>
        <v>11</v>
      </c>
    </row>
    <row r="53" spans="1:18" ht="15.6" x14ac:dyDescent="0.4">
      <c r="A53" s="33">
        <v>2233</v>
      </c>
      <c r="B53" s="34" t="s">
        <v>147</v>
      </c>
      <c r="C53" s="35">
        <v>860</v>
      </c>
      <c r="D53" s="36">
        <v>623205.35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7">
        <f t="shared" si="6"/>
        <v>623205.35</v>
      </c>
      <c r="L53" s="30">
        <f t="shared" si="7"/>
        <v>724.66</v>
      </c>
      <c r="M53" s="31">
        <f t="shared" si="8"/>
        <v>96.35</v>
      </c>
      <c r="N53" s="134">
        <f t="shared" si="9"/>
        <v>82861</v>
      </c>
      <c r="O53" s="102">
        <f>Table1[[#This Row],[Column14]]*O$2</f>
        <v>50028.309547254277</v>
      </c>
      <c r="Q53" s="39">
        <f t="shared" si="5"/>
        <v>49</v>
      </c>
      <c r="R53" s="39">
        <f t="shared" si="5"/>
        <v>12</v>
      </c>
    </row>
    <row r="54" spans="1:18" ht="15.6" x14ac:dyDescent="0.4">
      <c r="A54" s="33">
        <v>2394</v>
      </c>
      <c r="B54" s="34" t="s">
        <v>153</v>
      </c>
      <c r="C54" s="35">
        <v>411</v>
      </c>
      <c r="D54" s="36">
        <v>318713.77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7">
        <f t="shared" si="6"/>
        <v>318713.77</v>
      </c>
      <c r="L54" s="30">
        <f t="shared" si="7"/>
        <v>775.46</v>
      </c>
      <c r="M54" s="31">
        <f t="shared" si="8"/>
        <v>147.15</v>
      </c>
      <c r="N54" s="134">
        <f t="shared" si="9"/>
        <v>60478.65</v>
      </c>
      <c r="O54" s="102">
        <f>Table1[[#This Row],[Column14]]*O$2</f>
        <v>36514.700802549451</v>
      </c>
      <c r="Q54" s="39">
        <f t="shared" si="5"/>
        <v>50</v>
      </c>
      <c r="R54" s="39">
        <f t="shared" si="5"/>
        <v>13</v>
      </c>
    </row>
    <row r="55" spans="1:18" ht="15.6" x14ac:dyDescent="0.4">
      <c r="A55" s="33">
        <v>2415</v>
      </c>
      <c r="B55" s="34" t="s">
        <v>154</v>
      </c>
      <c r="C55" s="35">
        <v>273</v>
      </c>
      <c r="D55" s="36">
        <v>178688.33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7">
        <f t="shared" si="6"/>
        <v>178688.33</v>
      </c>
      <c r="L55" s="30">
        <f t="shared" si="7"/>
        <v>654.54</v>
      </c>
      <c r="M55" s="31">
        <f t="shared" si="8"/>
        <v>26.23</v>
      </c>
      <c r="N55" s="134">
        <f t="shared" si="9"/>
        <v>7160.79</v>
      </c>
      <c r="O55" s="102">
        <f>Table1[[#This Row],[Column14]]*O$2</f>
        <v>4323.4117223166868</v>
      </c>
      <c r="Q55" s="39">
        <f t="shared" si="5"/>
        <v>51</v>
      </c>
      <c r="R55" s="39">
        <f t="shared" si="5"/>
        <v>14</v>
      </c>
    </row>
    <row r="56" spans="1:18" ht="15.6" x14ac:dyDescent="0.4">
      <c r="A56" s="33">
        <v>2478</v>
      </c>
      <c r="B56" s="34" t="s">
        <v>161</v>
      </c>
      <c r="C56" s="35">
        <v>1822</v>
      </c>
      <c r="D56" s="36">
        <v>1265356.72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7">
        <f t="shared" si="6"/>
        <v>1265356.72</v>
      </c>
      <c r="L56" s="30">
        <f t="shared" si="7"/>
        <v>694.49</v>
      </c>
      <c r="M56" s="31">
        <f t="shared" si="8"/>
        <v>66.180000000000007</v>
      </c>
      <c r="N56" s="134">
        <f t="shared" si="9"/>
        <v>120579.96</v>
      </c>
      <c r="O56" s="102">
        <f>Table1[[#This Row],[Column14]]*O$2</f>
        <v>72801.578113654672</v>
      </c>
      <c r="Q56" s="39">
        <f t="shared" si="5"/>
        <v>52</v>
      </c>
      <c r="R56" s="39">
        <f t="shared" si="5"/>
        <v>15</v>
      </c>
    </row>
    <row r="57" spans="1:18" ht="15.6" x14ac:dyDescent="0.4">
      <c r="A57" s="33">
        <v>2523</v>
      </c>
      <c r="B57" s="34" t="s">
        <v>163</v>
      </c>
      <c r="C57" s="35">
        <v>68</v>
      </c>
      <c r="D57" s="36">
        <v>69541.41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7">
        <f t="shared" si="6"/>
        <v>69541.41</v>
      </c>
      <c r="L57" s="30">
        <f t="shared" si="7"/>
        <v>1022.67</v>
      </c>
      <c r="M57" s="31">
        <f t="shared" si="8"/>
        <v>394.36</v>
      </c>
      <c r="N57" s="134">
        <f t="shared" si="9"/>
        <v>26816.48</v>
      </c>
      <c r="O57" s="102">
        <f>Table1[[#This Row],[Column14]]*O$2</f>
        <v>16190.767217481727</v>
      </c>
      <c r="Q57" s="39">
        <f t="shared" si="5"/>
        <v>53</v>
      </c>
      <c r="R57" s="39">
        <f t="shared" si="5"/>
        <v>16</v>
      </c>
    </row>
    <row r="58" spans="1:18" ht="15.6" x14ac:dyDescent="0.4">
      <c r="A58" s="33">
        <v>2541</v>
      </c>
      <c r="B58" s="34" t="s">
        <v>166</v>
      </c>
      <c r="C58" s="35">
        <v>503</v>
      </c>
      <c r="D58" s="36">
        <v>337174.09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7">
        <f t="shared" si="6"/>
        <v>337174.09</v>
      </c>
      <c r="L58" s="30">
        <f t="shared" si="7"/>
        <v>670.33</v>
      </c>
      <c r="M58" s="31">
        <f t="shared" si="8"/>
        <v>42.02</v>
      </c>
      <c r="N58" s="134">
        <f t="shared" si="9"/>
        <v>21136.06</v>
      </c>
      <c r="O58" s="102">
        <f>Table1[[#This Row],[Column14]]*O$2</f>
        <v>12761.146405297297</v>
      </c>
      <c r="Q58" s="39">
        <f t="shared" si="5"/>
        <v>54</v>
      </c>
      <c r="R58" s="47">
        <f t="shared" si="5"/>
        <v>17</v>
      </c>
    </row>
    <row r="59" spans="1:18" ht="15.6" x14ac:dyDescent="0.4">
      <c r="A59" s="33">
        <v>2605</v>
      </c>
      <c r="B59" s="34" t="s">
        <v>171</v>
      </c>
      <c r="C59" s="35">
        <v>867</v>
      </c>
      <c r="D59" s="36">
        <v>567357.6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7">
        <f t="shared" si="6"/>
        <v>567357.6</v>
      </c>
      <c r="L59" s="30">
        <f t="shared" si="7"/>
        <v>654.39</v>
      </c>
      <c r="M59" s="31">
        <f t="shared" si="8"/>
        <v>26.08</v>
      </c>
      <c r="N59" s="134">
        <f t="shared" si="9"/>
        <v>22611.359999999997</v>
      </c>
      <c r="O59" s="102">
        <f>Table1[[#This Row],[Column14]]*O$2</f>
        <v>13651.876242917699</v>
      </c>
      <c r="Q59" s="39">
        <f t="shared" si="5"/>
        <v>55</v>
      </c>
      <c r="R59" s="39">
        <v>1</v>
      </c>
    </row>
    <row r="60" spans="1:18" ht="15.6" x14ac:dyDescent="0.4">
      <c r="A60" s="33">
        <v>2618</v>
      </c>
      <c r="B60" s="34" t="s">
        <v>173</v>
      </c>
      <c r="C60" s="35">
        <v>611</v>
      </c>
      <c r="D60" s="36">
        <v>627904.96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7">
        <f t="shared" si="6"/>
        <v>627904.96</v>
      </c>
      <c r="L60" s="30">
        <f t="shared" si="7"/>
        <v>1027.67</v>
      </c>
      <c r="M60" s="31">
        <f t="shared" si="8"/>
        <v>399.36</v>
      </c>
      <c r="N60" s="134">
        <f t="shared" si="9"/>
        <v>244008.96000000002</v>
      </c>
      <c r="O60" s="102">
        <f>Table1[[#This Row],[Column14]]*O$2</f>
        <v>147323.29785041924</v>
      </c>
      <c r="Q60" s="39">
        <f t="shared" si="5"/>
        <v>56</v>
      </c>
      <c r="R60" s="39">
        <f t="shared" si="5"/>
        <v>2</v>
      </c>
    </row>
    <row r="61" spans="1:18" ht="15.6" x14ac:dyDescent="0.4">
      <c r="A61" s="33">
        <v>2632</v>
      </c>
      <c r="B61" s="34" t="s">
        <v>175</v>
      </c>
      <c r="C61" s="35">
        <v>378</v>
      </c>
      <c r="D61" s="36">
        <v>308590.12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7">
        <f t="shared" si="6"/>
        <v>308590.12</v>
      </c>
      <c r="L61" s="30">
        <f t="shared" si="7"/>
        <v>816.38</v>
      </c>
      <c r="M61" s="31">
        <f t="shared" si="8"/>
        <v>188.07</v>
      </c>
      <c r="N61" s="134">
        <f t="shared" si="9"/>
        <v>71090.459999999992</v>
      </c>
      <c r="O61" s="102">
        <f>Table1[[#This Row],[Column14]]*O$2</f>
        <v>42921.706698406946</v>
      </c>
      <c r="Q61" s="39">
        <f t="shared" si="5"/>
        <v>57</v>
      </c>
      <c r="R61" s="39">
        <f t="shared" si="5"/>
        <v>3</v>
      </c>
    </row>
    <row r="62" spans="1:18" ht="15.6" x14ac:dyDescent="0.4">
      <c r="A62" s="33">
        <v>2660</v>
      </c>
      <c r="B62" s="34" t="s">
        <v>178</v>
      </c>
      <c r="C62" s="35">
        <v>318</v>
      </c>
      <c r="D62" s="36">
        <v>226289.31</v>
      </c>
      <c r="E62" s="36">
        <v>0</v>
      </c>
      <c r="F62" s="36">
        <v>0</v>
      </c>
      <c r="G62" s="36">
        <v>2303.69</v>
      </c>
      <c r="H62" s="36">
        <v>0</v>
      </c>
      <c r="I62" s="36">
        <v>0</v>
      </c>
      <c r="J62" s="36">
        <v>0</v>
      </c>
      <c r="K62" s="37">
        <f t="shared" si="6"/>
        <v>223985.62</v>
      </c>
      <c r="L62" s="30">
        <f t="shared" si="7"/>
        <v>704.36</v>
      </c>
      <c r="M62" s="31">
        <f t="shared" si="8"/>
        <v>76.05</v>
      </c>
      <c r="N62" s="134">
        <f t="shared" si="9"/>
        <v>24183.899999999998</v>
      </c>
      <c r="O62" s="102">
        <f>Table1[[#This Row],[Column14]]*O$2</f>
        <v>14601.315881534651</v>
      </c>
      <c r="Q62" s="39">
        <f t="shared" si="5"/>
        <v>58</v>
      </c>
      <c r="R62" s="39">
        <f t="shared" si="5"/>
        <v>4</v>
      </c>
    </row>
    <row r="63" spans="1:18" ht="15.6" x14ac:dyDescent="0.4">
      <c r="A63" s="33">
        <v>1848</v>
      </c>
      <c r="B63" s="34" t="s">
        <v>121</v>
      </c>
      <c r="C63" s="35">
        <v>550</v>
      </c>
      <c r="D63" s="36">
        <v>545136.41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7">
        <f t="shared" si="6"/>
        <v>545136.41</v>
      </c>
      <c r="L63" s="30">
        <f t="shared" si="7"/>
        <v>991.16</v>
      </c>
      <c r="M63" s="31">
        <f t="shared" si="8"/>
        <v>362.85</v>
      </c>
      <c r="N63" s="134">
        <f t="shared" si="9"/>
        <v>199567.5</v>
      </c>
      <c r="O63" s="102">
        <f>Table1[[#This Row],[Column14]]*O$2</f>
        <v>120491.24033709065</v>
      </c>
      <c r="Q63" s="39">
        <f t="shared" si="5"/>
        <v>59</v>
      </c>
      <c r="R63" s="39">
        <f t="shared" si="5"/>
        <v>5</v>
      </c>
    </row>
    <row r="64" spans="1:18" ht="15.6" x14ac:dyDescent="0.4">
      <c r="A64" s="33">
        <v>2856</v>
      </c>
      <c r="B64" s="34" t="s">
        <v>192</v>
      </c>
      <c r="C64" s="35">
        <v>820</v>
      </c>
      <c r="D64" s="36">
        <v>641295.1</v>
      </c>
      <c r="E64" s="36">
        <v>0</v>
      </c>
      <c r="F64" s="36">
        <v>0</v>
      </c>
      <c r="G64" s="36">
        <v>1348.57</v>
      </c>
      <c r="H64" s="36">
        <v>0</v>
      </c>
      <c r="I64" s="36">
        <v>0</v>
      </c>
      <c r="J64" s="36">
        <v>0</v>
      </c>
      <c r="K64" s="37">
        <f t="shared" si="6"/>
        <v>639946.53</v>
      </c>
      <c r="L64" s="30">
        <f t="shared" si="7"/>
        <v>780.42</v>
      </c>
      <c r="M64" s="31">
        <f t="shared" si="8"/>
        <v>152.11000000000001</v>
      </c>
      <c r="N64" s="134">
        <f t="shared" si="9"/>
        <v>124730.20000000001</v>
      </c>
      <c r="O64" s="102">
        <f>Table1[[#This Row],[Column14]]*O$2</f>
        <v>75307.334638622953</v>
      </c>
      <c r="Q64" s="39">
        <f t="shared" si="5"/>
        <v>60</v>
      </c>
      <c r="R64" s="39">
        <f t="shared" si="5"/>
        <v>6</v>
      </c>
    </row>
    <row r="65" spans="1:18" ht="15.6" x14ac:dyDescent="0.4">
      <c r="A65" s="33">
        <v>2863</v>
      </c>
      <c r="B65" s="34" t="s">
        <v>193</v>
      </c>
      <c r="C65" s="35">
        <v>233</v>
      </c>
      <c r="D65" s="36">
        <v>152267.25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7">
        <f t="shared" si="6"/>
        <v>152267.25</v>
      </c>
      <c r="L65" s="30">
        <f t="shared" si="7"/>
        <v>653.51</v>
      </c>
      <c r="M65" s="31">
        <f t="shared" si="8"/>
        <v>25.2</v>
      </c>
      <c r="N65" s="134">
        <f t="shared" si="9"/>
        <v>5871.5999999999995</v>
      </c>
      <c r="O65" s="102">
        <f>Table1[[#This Row],[Column14]]*O$2</f>
        <v>3545.0480001165588</v>
      </c>
      <c r="Q65" s="39">
        <f t="shared" si="5"/>
        <v>61</v>
      </c>
      <c r="R65" s="39">
        <f t="shared" si="5"/>
        <v>7</v>
      </c>
    </row>
    <row r="66" spans="1:18" ht="15.6" x14ac:dyDescent="0.4">
      <c r="A66" s="33">
        <v>2891</v>
      </c>
      <c r="B66" s="34" t="s">
        <v>196</v>
      </c>
      <c r="C66" s="35">
        <v>330</v>
      </c>
      <c r="D66" s="36">
        <v>444336.24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7">
        <f t="shared" si="6"/>
        <v>444336.24</v>
      </c>
      <c r="L66" s="30">
        <f t="shared" si="7"/>
        <v>1346.47</v>
      </c>
      <c r="M66" s="31">
        <f t="shared" si="8"/>
        <v>718.16</v>
      </c>
      <c r="N66" s="134">
        <f t="shared" si="9"/>
        <v>236992.8</v>
      </c>
      <c r="O66" s="102">
        <f>Table1[[#This Row],[Column14]]*O$2</f>
        <v>143087.20820253826</v>
      </c>
      <c r="Q66" s="39">
        <f t="shared" si="5"/>
        <v>62</v>
      </c>
      <c r="R66" s="39">
        <f t="shared" si="5"/>
        <v>8</v>
      </c>
    </row>
    <row r="67" spans="1:18" ht="15.6" x14ac:dyDescent="0.4">
      <c r="A67" s="33">
        <v>3647</v>
      </c>
      <c r="B67" s="34" t="s">
        <v>242</v>
      </c>
      <c r="C67" s="35">
        <v>696</v>
      </c>
      <c r="D67" s="36">
        <v>874780.07</v>
      </c>
      <c r="E67" s="36">
        <v>0</v>
      </c>
      <c r="F67" s="36">
        <v>81504.100000000006</v>
      </c>
      <c r="G67" s="36">
        <v>0</v>
      </c>
      <c r="H67" s="36">
        <v>0</v>
      </c>
      <c r="I67" s="36">
        <v>0</v>
      </c>
      <c r="J67" s="36">
        <v>0</v>
      </c>
      <c r="K67" s="37">
        <f t="shared" si="6"/>
        <v>793275.97</v>
      </c>
      <c r="L67" s="30">
        <f t="shared" si="7"/>
        <v>1139.76</v>
      </c>
      <c r="M67" s="31">
        <f t="shared" si="8"/>
        <v>511.45</v>
      </c>
      <c r="N67" s="134">
        <f t="shared" si="9"/>
        <v>355969.2</v>
      </c>
      <c r="O67" s="102">
        <f>Table1[[#This Row],[Column14]]*O$2</f>
        <v>214920.61798540287</v>
      </c>
      <c r="Q67" s="39">
        <f t="shared" si="5"/>
        <v>63</v>
      </c>
      <c r="R67" s="39">
        <f t="shared" si="5"/>
        <v>9</v>
      </c>
    </row>
    <row r="68" spans="1:18" ht="15.6" x14ac:dyDescent="0.4">
      <c r="A68" s="33">
        <v>2940</v>
      </c>
      <c r="B68" s="34" t="s">
        <v>199</v>
      </c>
      <c r="C68" s="35">
        <v>211</v>
      </c>
      <c r="D68" s="36">
        <v>137018.82999999999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7">
        <f t="shared" si="6"/>
        <v>137018.82999999999</v>
      </c>
      <c r="L68" s="30">
        <f t="shared" si="7"/>
        <v>649.38</v>
      </c>
      <c r="M68" s="31">
        <f t="shared" si="8"/>
        <v>21.07</v>
      </c>
      <c r="N68" s="134">
        <f t="shared" si="9"/>
        <v>4445.7700000000004</v>
      </c>
      <c r="O68" s="102">
        <f>Table1[[#This Row],[Column14]]*O$2</f>
        <v>2684.1862605555893</v>
      </c>
      <c r="Q68" s="39">
        <f t="shared" si="5"/>
        <v>64</v>
      </c>
      <c r="R68" s="39">
        <f t="shared" si="5"/>
        <v>10</v>
      </c>
    </row>
    <row r="69" spans="1:18" ht="15.6" x14ac:dyDescent="0.4">
      <c r="A69" s="33">
        <v>3094</v>
      </c>
      <c r="B69" s="34" t="s">
        <v>202</v>
      </c>
      <c r="C69" s="35">
        <v>93</v>
      </c>
      <c r="D69" s="36">
        <v>87024.49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7">
        <f t="shared" ref="K69:K100" si="10">D69-E69-F69-G69-H69-I69-J69</f>
        <v>87024.49</v>
      </c>
      <c r="L69" s="30">
        <f t="shared" ref="L69:L100" si="11">ROUND((K69/C69),2)</f>
        <v>935.75</v>
      </c>
      <c r="M69" s="31">
        <f t="shared" ref="M69:M100" si="12">ROUND((L69-M$2),2)</f>
        <v>307.44</v>
      </c>
      <c r="N69" s="134">
        <f t="shared" ref="N69:N100" si="13">M69*C69</f>
        <v>28591.919999999998</v>
      </c>
      <c r="O69" s="102">
        <f>Table1[[#This Row],[Column14]]*O$2</f>
        <v>17262.710132756431</v>
      </c>
      <c r="Q69" s="39">
        <f t="shared" si="5"/>
        <v>65</v>
      </c>
      <c r="R69" s="39">
        <f t="shared" si="5"/>
        <v>11</v>
      </c>
    </row>
    <row r="70" spans="1:18" ht="15.6" x14ac:dyDescent="0.4">
      <c r="A70" s="33">
        <v>3213</v>
      </c>
      <c r="B70" s="34" t="s">
        <v>208</v>
      </c>
      <c r="C70" s="35">
        <v>495</v>
      </c>
      <c r="D70" s="36">
        <v>371802.51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7">
        <f t="shared" si="10"/>
        <v>371802.51</v>
      </c>
      <c r="L70" s="30">
        <f t="shared" si="11"/>
        <v>751.12</v>
      </c>
      <c r="M70" s="31">
        <f t="shared" si="12"/>
        <v>122.81</v>
      </c>
      <c r="N70" s="134">
        <f t="shared" si="13"/>
        <v>60790.950000000004</v>
      </c>
      <c r="O70" s="102">
        <f>Table1[[#This Row],[Column14]]*O$2</f>
        <v>36703.255624137506</v>
      </c>
      <c r="Q70" s="39">
        <f t="shared" si="5"/>
        <v>66</v>
      </c>
      <c r="R70" s="39">
        <f t="shared" si="5"/>
        <v>12</v>
      </c>
    </row>
    <row r="71" spans="1:18" ht="15.6" x14ac:dyDescent="0.4">
      <c r="A71" s="33">
        <v>3276</v>
      </c>
      <c r="B71" s="34" t="s">
        <v>211</v>
      </c>
      <c r="C71" s="35">
        <v>764</v>
      </c>
      <c r="D71" s="36">
        <v>512897.93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7">
        <f t="shared" si="10"/>
        <v>512897.93</v>
      </c>
      <c r="L71" s="30">
        <f t="shared" si="11"/>
        <v>671.33</v>
      </c>
      <c r="M71" s="31">
        <f t="shared" si="12"/>
        <v>43.02</v>
      </c>
      <c r="N71" s="134">
        <f t="shared" si="13"/>
        <v>32867.279999999999</v>
      </c>
      <c r="O71" s="102">
        <f>Table1[[#This Row],[Column14]]*O$2</f>
        <v>19844.009338727261</v>
      </c>
      <c r="Q71" s="39">
        <f t="shared" ref="Q71:R134" si="14">Q70+1</f>
        <v>67</v>
      </c>
      <c r="R71" s="39">
        <f t="shared" si="14"/>
        <v>13</v>
      </c>
    </row>
    <row r="72" spans="1:18" ht="15.6" x14ac:dyDescent="0.4">
      <c r="A72" s="33">
        <v>3297</v>
      </c>
      <c r="B72" s="34" t="s">
        <v>213</v>
      </c>
      <c r="C72" s="35">
        <v>1306</v>
      </c>
      <c r="D72" s="36">
        <v>1199059.75</v>
      </c>
      <c r="E72" s="36">
        <v>0</v>
      </c>
      <c r="F72" s="36">
        <v>17257.37</v>
      </c>
      <c r="G72" s="36">
        <v>0</v>
      </c>
      <c r="H72" s="36">
        <v>0</v>
      </c>
      <c r="I72" s="36">
        <v>0</v>
      </c>
      <c r="J72" s="36">
        <v>0</v>
      </c>
      <c r="K72" s="37">
        <f t="shared" si="10"/>
        <v>1181802.3799999999</v>
      </c>
      <c r="L72" s="30">
        <f t="shared" si="11"/>
        <v>904.9</v>
      </c>
      <c r="M72" s="31">
        <f t="shared" si="12"/>
        <v>276.58999999999997</v>
      </c>
      <c r="N72" s="134">
        <f t="shared" si="13"/>
        <v>361226.54</v>
      </c>
      <c r="O72" s="102">
        <f>Table1[[#This Row],[Column14]]*O$2</f>
        <v>218094.79923973436</v>
      </c>
      <c r="Q72" s="39">
        <f t="shared" si="14"/>
        <v>68</v>
      </c>
      <c r="R72" s="39">
        <f t="shared" si="14"/>
        <v>14</v>
      </c>
    </row>
    <row r="73" spans="1:18" ht="15.6" x14ac:dyDescent="0.4">
      <c r="A73" s="33">
        <v>3304</v>
      </c>
      <c r="B73" s="34" t="s">
        <v>214</v>
      </c>
      <c r="C73" s="35">
        <v>658</v>
      </c>
      <c r="D73" s="36">
        <v>570372.81000000006</v>
      </c>
      <c r="E73" s="36">
        <v>270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7">
        <f t="shared" si="10"/>
        <v>570102.81000000006</v>
      </c>
      <c r="L73" s="30">
        <f t="shared" si="11"/>
        <v>866.42</v>
      </c>
      <c r="M73" s="31">
        <f t="shared" si="12"/>
        <v>238.11</v>
      </c>
      <c r="N73" s="134">
        <f t="shared" si="13"/>
        <v>156676.38</v>
      </c>
      <c r="O73" s="102">
        <f>Table1[[#This Row],[Column14]]*O$2</f>
        <v>94595.218949605231</v>
      </c>
      <c r="Q73" s="39">
        <f t="shared" si="14"/>
        <v>69</v>
      </c>
      <c r="R73" s="39">
        <f t="shared" si="14"/>
        <v>15</v>
      </c>
    </row>
    <row r="74" spans="1:18" ht="15.6" x14ac:dyDescent="0.4">
      <c r="A74" s="33">
        <v>3427</v>
      </c>
      <c r="B74" s="34" t="s">
        <v>224</v>
      </c>
      <c r="C74" s="35">
        <v>288</v>
      </c>
      <c r="D74" s="36">
        <v>206370.93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7">
        <f t="shared" si="10"/>
        <v>206370.93</v>
      </c>
      <c r="L74" s="30">
        <f t="shared" si="11"/>
        <v>716.57</v>
      </c>
      <c r="M74" s="31">
        <f t="shared" si="12"/>
        <v>88.26</v>
      </c>
      <c r="N74" s="134">
        <f t="shared" si="13"/>
        <v>25418.880000000001</v>
      </c>
      <c r="O74" s="102">
        <f>Table1[[#This Row],[Column14]]*O$2</f>
        <v>15346.949674569591</v>
      </c>
      <c r="Q74" s="39">
        <f t="shared" si="14"/>
        <v>70</v>
      </c>
      <c r="R74" s="39">
        <f t="shared" si="14"/>
        <v>16</v>
      </c>
    </row>
    <row r="75" spans="1:18" ht="15.6" x14ac:dyDescent="0.4">
      <c r="A75" s="33">
        <v>3434</v>
      </c>
      <c r="B75" s="34" t="s">
        <v>227</v>
      </c>
      <c r="C75" s="35">
        <v>901</v>
      </c>
      <c r="D75" s="36">
        <v>585851.18999999994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7">
        <f t="shared" si="10"/>
        <v>585851.18999999994</v>
      </c>
      <c r="L75" s="30">
        <f t="shared" si="11"/>
        <v>650.22</v>
      </c>
      <c r="M75" s="31">
        <f t="shared" si="12"/>
        <v>21.91</v>
      </c>
      <c r="N75" s="134">
        <f t="shared" si="13"/>
        <v>19740.91</v>
      </c>
      <c r="O75" s="102">
        <f>Table1[[#This Row],[Column14]]*O$2</f>
        <v>11918.808078884969</v>
      </c>
      <c r="Q75" s="39">
        <f t="shared" si="14"/>
        <v>71</v>
      </c>
      <c r="R75" s="39">
        <f t="shared" si="14"/>
        <v>17</v>
      </c>
    </row>
    <row r="76" spans="1:18" ht="15.6" x14ac:dyDescent="0.4">
      <c r="A76" s="33">
        <v>3484</v>
      </c>
      <c r="B76" s="34" t="s">
        <v>231</v>
      </c>
      <c r="C76" s="35">
        <v>141</v>
      </c>
      <c r="D76" s="36">
        <v>178280.43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7">
        <f t="shared" si="10"/>
        <v>178280.43</v>
      </c>
      <c r="L76" s="30">
        <f t="shared" si="11"/>
        <v>1264.4000000000001</v>
      </c>
      <c r="M76" s="31">
        <f t="shared" si="12"/>
        <v>636.09</v>
      </c>
      <c r="N76" s="134">
        <f t="shared" si="13"/>
        <v>89688.69</v>
      </c>
      <c r="O76" s="102">
        <f>Table1[[#This Row],[Column14]]*O$2</f>
        <v>54150.608201780444</v>
      </c>
      <c r="Q76" s="39">
        <f t="shared" si="14"/>
        <v>72</v>
      </c>
      <c r="R76" s="39">
        <f t="shared" si="14"/>
        <v>18</v>
      </c>
    </row>
    <row r="77" spans="1:18" ht="15.6" x14ac:dyDescent="0.4">
      <c r="A77" s="33">
        <v>3500</v>
      </c>
      <c r="B77" s="34" t="s">
        <v>232</v>
      </c>
      <c r="C77" s="35">
        <v>2792</v>
      </c>
      <c r="D77" s="36">
        <v>1930523.87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7">
        <f t="shared" si="10"/>
        <v>1930523.87</v>
      </c>
      <c r="L77" s="30">
        <f t="shared" si="11"/>
        <v>691.45</v>
      </c>
      <c r="M77" s="31">
        <f t="shared" si="12"/>
        <v>63.14</v>
      </c>
      <c r="N77" s="134">
        <f t="shared" si="13"/>
        <v>176286.88</v>
      </c>
      <c r="O77" s="102">
        <f>Table1[[#This Row],[Column14]]*O$2</f>
        <v>106435.29044737174</v>
      </c>
      <c r="Q77" s="39">
        <f t="shared" si="14"/>
        <v>73</v>
      </c>
      <c r="R77" s="39">
        <f t="shared" si="14"/>
        <v>19</v>
      </c>
    </row>
    <row r="78" spans="1:18" ht="15.6" x14ac:dyDescent="0.4">
      <c r="A78" s="33">
        <v>3640</v>
      </c>
      <c r="B78" s="34" t="s">
        <v>241</v>
      </c>
      <c r="C78" s="35">
        <v>548</v>
      </c>
      <c r="D78" s="36">
        <v>638691.19999999995</v>
      </c>
      <c r="E78" s="36">
        <v>0</v>
      </c>
      <c r="F78" s="36">
        <v>0</v>
      </c>
      <c r="G78" s="36">
        <v>113685</v>
      </c>
      <c r="H78" s="36">
        <v>0</v>
      </c>
      <c r="I78" s="36">
        <v>0</v>
      </c>
      <c r="J78" s="36">
        <v>0</v>
      </c>
      <c r="K78" s="37">
        <f t="shared" si="10"/>
        <v>525006.19999999995</v>
      </c>
      <c r="L78" s="30">
        <f t="shared" si="11"/>
        <v>958.04</v>
      </c>
      <c r="M78" s="31">
        <f t="shared" si="12"/>
        <v>329.73</v>
      </c>
      <c r="N78" s="134">
        <f t="shared" si="13"/>
        <v>180692.04</v>
      </c>
      <c r="O78" s="102">
        <f>Table1[[#This Row],[Column14]]*O$2</f>
        <v>109094.95793974068</v>
      </c>
      <c r="Q78" s="39">
        <f t="shared" si="14"/>
        <v>74</v>
      </c>
      <c r="R78" s="39">
        <f t="shared" si="14"/>
        <v>20</v>
      </c>
    </row>
    <row r="79" spans="1:18" ht="15.6" x14ac:dyDescent="0.4">
      <c r="A79" s="33">
        <v>3689</v>
      </c>
      <c r="B79" s="34" t="s">
        <v>248</v>
      </c>
      <c r="C79" s="35">
        <v>741</v>
      </c>
      <c r="D79" s="36">
        <v>543003.15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7">
        <f t="shared" si="10"/>
        <v>543003.15</v>
      </c>
      <c r="L79" s="30">
        <f t="shared" si="11"/>
        <v>732.8</v>
      </c>
      <c r="M79" s="31">
        <f t="shared" si="12"/>
        <v>104.49</v>
      </c>
      <c r="N79" s="134">
        <f t="shared" si="13"/>
        <v>77427.09</v>
      </c>
      <c r="O79" s="102">
        <f>Table1[[#This Row],[Column14]]*O$2</f>
        <v>46747.522065424215</v>
      </c>
      <c r="Q79" s="39">
        <f t="shared" si="14"/>
        <v>75</v>
      </c>
      <c r="R79" s="39">
        <f t="shared" si="14"/>
        <v>21</v>
      </c>
    </row>
    <row r="80" spans="1:18" ht="15.6" x14ac:dyDescent="0.4">
      <c r="A80" s="33">
        <v>3906</v>
      </c>
      <c r="B80" s="34" t="s">
        <v>259</v>
      </c>
      <c r="C80" s="35">
        <v>1249</v>
      </c>
      <c r="D80" s="36">
        <v>814916.65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7">
        <f t="shared" si="10"/>
        <v>814916.65</v>
      </c>
      <c r="L80" s="30">
        <f t="shared" si="11"/>
        <v>652.46</v>
      </c>
      <c r="M80" s="31">
        <f t="shared" si="12"/>
        <v>24.15</v>
      </c>
      <c r="N80" s="134">
        <f t="shared" si="13"/>
        <v>30163.35</v>
      </c>
      <c r="O80" s="102">
        <f>Table1[[#This Row],[Column14]]*O$2</f>
        <v>18211.479595734691</v>
      </c>
      <c r="Q80" s="39">
        <f t="shared" si="14"/>
        <v>76</v>
      </c>
      <c r="R80" s="39">
        <f t="shared" si="14"/>
        <v>22</v>
      </c>
    </row>
    <row r="81" spans="1:18" ht="15.6" x14ac:dyDescent="0.4">
      <c r="A81" s="33">
        <v>3913</v>
      </c>
      <c r="B81" s="34" t="s">
        <v>260</v>
      </c>
      <c r="C81" s="35">
        <v>218</v>
      </c>
      <c r="D81" s="36">
        <v>143874.29999999999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7">
        <f t="shared" si="10"/>
        <v>143874.29999999999</v>
      </c>
      <c r="L81" s="30">
        <f t="shared" si="11"/>
        <v>659.97</v>
      </c>
      <c r="M81" s="31">
        <f t="shared" si="12"/>
        <v>31.66</v>
      </c>
      <c r="N81" s="134">
        <f t="shared" si="13"/>
        <v>6901.88</v>
      </c>
      <c r="O81" s="102">
        <f>Table1[[#This Row],[Column14]]*O$2</f>
        <v>4167.0917451877649</v>
      </c>
      <c r="Q81" s="39">
        <f t="shared" si="14"/>
        <v>77</v>
      </c>
      <c r="R81" s="39">
        <f t="shared" si="14"/>
        <v>23</v>
      </c>
    </row>
    <row r="82" spans="1:18" ht="15.6" x14ac:dyDescent="0.4">
      <c r="A82" s="33">
        <v>3934</v>
      </c>
      <c r="B82" s="34" t="s">
        <v>263</v>
      </c>
      <c r="C82" s="35">
        <v>877</v>
      </c>
      <c r="D82" s="36">
        <v>633696.73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7">
        <f t="shared" si="10"/>
        <v>633696.73</v>
      </c>
      <c r="L82" s="30">
        <f t="shared" si="11"/>
        <v>722.57</v>
      </c>
      <c r="M82" s="31">
        <f t="shared" si="12"/>
        <v>94.26</v>
      </c>
      <c r="N82" s="134">
        <f t="shared" si="13"/>
        <v>82666.02</v>
      </c>
      <c r="O82" s="102">
        <f>Table1[[#This Row],[Column14]]*O$2</f>
        <v>49910.588064342854</v>
      </c>
      <c r="Q82" s="39">
        <f t="shared" si="14"/>
        <v>78</v>
      </c>
      <c r="R82" s="39">
        <f t="shared" si="14"/>
        <v>24</v>
      </c>
    </row>
    <row r="83" spans="1:18" ht="15.6" x14ac:dyDescent="0.4">
      <c r="A83" s="33">
        <v>3948</v>
      </c>
      <c r="B83" s="34" t="s">
        <v>265</v>
      </c>
      <c r="C83" s="35">
        <v>618</v>
      </c>
      <c r="D83" s="36">
        <v>391339.66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7">
        <f t="shared" si="10"/>
        <v>391339.66</v>
      </c>
      <c r="L83" s="30">
        <f t="shared" si="11"/>
        <v>633.24</v>
      </c>
      <c r="M83" s="31">
        <f t="shared" si="12"/>
        <v>4.93</v>
      </c>
      <c r="N83" s="134">
        <f t="shared" si="13"/>
        <v>3046.74</v>
      </c>
      <c r="O83" s="102">
        <f>Table1[[#This Row],[Column14]]*O$2</f>
        <v>1839.505338217032</v>
      </c>
      <c r="Q83" s="39">
        <f t="shared" si="14"/>
        <v>79</v>
      </c>
      <c r="R83" s="39">
        <f t="shared" si="14"/>
        <v>25</v>
      </c>
    </row>
    <row r="84" spans="1:18" ht="15.6" x14ac:dyDescent="0.4">
      <c r="A84" s="33">
        <v>2016</v>
      </c>
      <c r="B84" s="34" t="s">
        <v>133</v>
      </c>
      <c r="C84" s="35">
        <v>451</v>
      </c>
      <c r="D84" s="36">
        <v>306874.64</v>
      </c>
      <c r="E84" s="36">
        <v>480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7">
        <f t="shared" si="10"/>
        <v>306394.64</v>
      </c>
      <c r="L84" s="30">
        <f t="shared" si="11"/>
        <v>679.37</v>
      </c>
      <c r="M84" s="31">
        <f t="shared" si="12"/>
        <v>51.06</v>
      </c>
      <c r="N84" s="134">
        <f t="shared" si="13"/>
        <v>23028.06</v>
      </c>
      <c r="O84" s="102">
        <f>Table1[[#This Row],[Column14]]*O$2</f>
        <v>13903.463800252766</v>
      </c>
      <c r="Q84" s="39">
        <f t="shared" si="14"/>
        <v>80</v>
      </c>
      <c r="R84" s="39">
        <f t="shared" si="14"/>
        <v>26</v>
      </c>
    </row>
    <row r="85" spans="1:18" ht="15.6" x14ac:dyDescent="0.4">
      <c r="A85" s="33">
        <v>616</v>
      </c>
      <c r="B85" s="34" t="s">
        <v>51</v>
      </c>
      <c r="C85" s="35">
        <v>153</v>
      </c>
      <c r="D85" s="36">
        <v>277419.69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7">
        <f t="shared" si="10"/>
        <v>277419.69</v>
      </c>
      <c r="L85" s="30">
        <f t="shared" si="11"/>
        <v>1813.2</v>
      </c>
      <c r="M85" s="31">
        <f t="shared" si="12"/>
        <v>1184.8900000000001</v>
      </c>
      <c r="N85" s="134">
        <f t="shared" si="13"/>
        <v>181288.17</v>
      </c>
      <c r="O85" s="102">
        <f>Table1[[#This Row],[Column14]]*O$2</f>
        <v>109454.87848342715</v>
      </c>
      <c r="Q85" s="39">
        <f t="shared" si="14"/>
        <v>81</v>
      </c>
      <c r="R85" s="39">
        <f t="shared" si="14"/>
        <v>27</v>
      </c>
    </row>
    <row r="86" spans="1:18" ht="15.6" x14ac:dyDescent="0.4">
      <c r="A86" s="33">
        <v>1526</v>
      </c>
      <c r="B86" s="34" t="s">
        <v>103</v>
      </c>
      <c r="C86" s="35">
        <v>1302</v>
      </c>
      <c r="D86" s="36">
        <v>1060441.57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7">
        <f t="shared" si="10"/>
        <v>1060441.57</v>
      </c>
      <c r="L86" s="30">
        <f t="shared" si="11"/>
        <v>814.47</v>
      </c>
      <c r="M86" s="31">
        <f t="shared" si="12"/>
        <v>186.16</v>
      </c>
      <c r="N86" s="134">
        <f t="shared" si="13"/>
        <v>242380.32</v>
      </c>
      <c r="O86" s="102">
        <f>Table1[[#This Row],[Column14]]*O$2</f>
        <v>146339.9871727658</v>
      </c>
      <c r="Q86" s="39">
        <f t="shared" si="14"/>
        <v>82</v>
      </c>
      <c r="R86" s="47">
        <v>1</v>
      </c>
    </row>
    <row r="87" spans="1:18" ht="15.6" x14ac:dyDescent="0.4">
      <c r="A87" s="33">
        <v>3654</v>
      </c>
      <c r="B87" s="34" t="s">
        <v>243</v>
      </c>
      <c r="C87" s="35">
        <v>373</v>
      </c>
      <c r="D87" s="36">
        <v>341427.32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7">
        <f t="shared" si="10"/>
        <v>341427.32</v>
      </c>
      <c r="L87" s="30">
        <f t="shared" si="11"/>
        <v>915.35</v>
      </c>
      <c r="M87" s="31">
        <f t="shared" si="12"/>
        <v>287.04000000000002</v>
      </c>
      <c r="N87" s="134">
        <f t="shared" si="13"/>
        <v>107065.92000000001</v>
      </c>
      <c r="O87" s="102">
        <f>Table1[[#This Row],[Column14]]*O$2</f>
        <v>64642.316502595473</v>
      </c>
      <c r="Q87" s="39">
        <f t="shared" si="14"/>
        <v>83</v>
      </c>
      <c r="R87" s="39">
        <f t="shared" si="14"/>
        <v>2</v>
      </c>
    </row>
    <row r="88" spans="1:18" ht="15.6" x14ac:dyDescent="0.4">
      <c r="A88" s="33">
        <v>3990</v>
      </c>
      <c r="B88" s="34" t="s">
        <v>271</v>
      </c>
      <c r="C88" s="35">
        <v>722</v>
      </c>
      <c r="D88" s="36">
        <v>657753.37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7">
        <f t="shared" si="10"/>
        <v>657753.37</v>
      </c>
      <c r="L88" s="30">
        <f t="shared" si="11"/>
        <v>911.02</v>
      </c>
      <c r="M88" s="31">
        <f t="shared" si="12"/>
        <v>282.70999999999998</v>
      </c>
      <c r="N88" s="134">
        <f t="shared" si="13"/>
        <v>204116.62</v>
      </c>
      <c r="O88" s="102">
        <f>Table1[[#This Row],[Column14]]*O$2</f>
        <v>123237.82538346476</v>
      </c>
      <c r="Q88" s="39">
        <f t="shared" si="14"/>
        <v>84</v>
      </c>
      <c r="R88" s="39">
        <f t="shared" si="14"/>
        <v>3</v>
      </c>
    </row>
    <row r="89" spans="1:18" ht="15.6" x14ac:dyDescent="0.4">
      <c r="A89" s="33">
        <v>4011</v>
      </c>
      <c r="B89" s="34" t="s">
        <v>272</v>
      </c>
      <c r="C89" s="35">
        <v>89</v>
      </c>
      <c r="D89" s="36">
        <v>62192.61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7">
        <f t="shared" si="10"/>
        <v>62192.61</v>
      </c>
      <c r="L89" s="30">
        <f t="shared" si="11"/>
        <v>698.79</v>
      </c>
      <c r="M89" s="31">
        <f t="shared" si="12"/>
        <v>70.48</v>
      </c>
      <c r="N89" s="134">
        <f t="shared" si="13"/>
        <v>6272.72</v>
      </c>
      <c r="O89" s="102">
        <f>Table1[[#This Row],[Column14]]*O$2</f>
        <v>3787.2289480365052</v>
      </c>
      <c r="Q89" s="39">
        <f t="shared" si="14"/>
        <v>85</v>
      </c>
      <c r="R89" s="39">
        <f t="shared" si="14"/>
        <v>4</v>
      </c>
    </row>
    <row r="90" spans="1:18" ht="15.6" x14ac:dyDescent="0.4">
      <c r="A90" s="33">
        <v>4207</v>
      </c>
      <c r="B90" s="34" t="s">
        <v>286</v>
      </c>
      <c r="C90" s="35">
        <v>516</v>
      </c>
      <c r="D90" s="36">
        <v>409072.59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7">
        <f t="shared" si="10"/>
        <v>409072.59</v>
      </c>
      <c r="L90" s="30">
        <f t="shared" si="11"/>
        <v>792.78</v>
      </c>
      <c r="M90" s="31">
        <f t="shared" si="12"/>
        <v>164.47</v>
      </c>
      <c r="N90" s="134">
        <f t="shared" si="13"/>
        <v>84866.52</v>
      </c>
      <c r="O90" s="102">
        <f>Table1[[#This Row],[Column14]]*O$2</f>
        <v>51239.165985907079</v>
      </c>
      <c r="Q90" s="39">
        <f t="shared" si="14"/>
        <v>86</v>
      </c>
      <c r="R90" s="39">
        <f t="shared" si="14"/>
        <v>5</v>
      </c>
    </row>
    <row r="91" spans="1:18" ht="15.6" x14ac:dyDescent="0.4">
      <c r="A91" s="33">
        <v>4235</v>
      </c>
      <c r="B91" s="34" t="s">
        <v>289</v>
      </c>
      <c r="C91" s="35">
        <v>170</v>
      </c>
      <c r="D91" s="36">
        <v>112555.45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7">
        <f t="shared" si="10"/>
        <v>112555.45</v>
      </c>
      <c r="L91" s="30">
        <f t="shared" si="11"/>
        <v>662.09</v>
      </c>
      <c r="M91" s="31">
        <f t="shared" si="12"/>
        <v>33.78</v>
      </c>
      <c r="N91" s="134">
        <f t="shared" si="13"/>
        <v>5742.6</v>
      </c>
      <c r="O91" s="102">
        <f>Table1[[#This Row],[Column14]]*O$2</f>
        <v>3467.1627231877774</v>
      </c>
      <c r="Q91" s="39">
        <f t="shared" si="14"/>
        <v>87</v>
      </c>
      <c r="R91" s="39">
        <f t="shared" si="14"/>
        <v>6</v>
      </c>
    </row>
    <row r="92" spans="1:18" ht="15.6" x14ac:dyDescent="0.4">
      <c r="A92" s="33">
        <v>490</v>
      </c>
      <c r="B92" s="34" t="s">
        <v>47</v>
      </c>
      <c r="C92" s="35">
        <v>452</v>
      </c>
      <c r="D92" s="36">
        <v>332822.45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7">
        <f t="shared" si="10"/>
        <v>332822.45</v>
      </c>
      <c r="L92" s="30">
        <f t="shared" si="11"/>
        <v>736.33</v>
      </c>
      <c r="M92" s="31">
        <f t="shared" si="12"/>
        <v>108.02</v>
      </c>
      <c r="N92" s="134">
        <f t="shared" si="13"/>
        <v>48825.04</v>
      </c>
      <c r="O92" s="102">
        <f>Table1[[#This Row],[Column14]]*O$2</f>
        <v>29478.695825262454</v>
      </c>
      <c r="Q92" s="39">
        <f t="shared" si="14"/>
        <v>88</v>
      </c>
      <c r="R92" s="39">
        <f t="shared" si="14"/>
        <v>7</v>
      </c>
    </row>
    <row r="93" spans="1:18" ht="15.6" x14ac:dyDescent="0.4">
      <c r="A93" s="33">
        <v>4330</v>
      </c>
      <c r="B93" s="34" t="s">
        <v>294</v>
      </c>
      <c r="C93" s="35">
        <v>143</v>
      </c>
      <c r="D93" s="36">
        <v>141161.45000000001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7">
        <f t="shared" si="10"/>
        <v>141161.45000000001</v>
      </c>
      <c r="L93" s="30">
        <f t="shared" si="11"/>
        <v>987.14</v>
      </c>
      <c r="M93" s="31">
        <f t="shared" si="12"/>
        <v>358.83</v>
      </c>
      <c r="N93" s="134">
        <f t="shared" si="13"/>
        <v>51312.689999999995</v>
      </c>
      <c r="O93" s="102">
        <f>Table1[[#This Row],[Column14]]*O$2</f>
        <v>30980.643958222794</v>
      </c>
      <c r="Q93" s="39">
        <f t="shared" si="14"/>
        <v>89</v>
      </c>
      <c r="R93" s="39">
        <f t="shared" si="14"/>
        <v>8</v>
      </c>
    </row>
    <row r="94" spans="1:18" ht="15.6" x14ac:dyDescent="0.4">
      <c r="A94" s="33">
        <v>4347</v>
      </c>
      <c r="B94" s="34" t="s">
        <v>295</v>
      </c>
      <c r="C94" s="35">
        <v>816</v>
      </c>
      <c r="D94" s="36">
        <v>657200.68000000005</v>
      </c>
      <c r="E94" s="36">
        <v>0</v>
      </c>
      <c r="F94" s="36">
        <v>9278.83</v>
      </c>
      <c r="G94" s="36">
        <v>0</v>
      </c>
      <c r="H94" s="36">
        <v>0</v>
      </c>
      <c r="I94" s="36">
        <v>0</v>
      </c>
      <c r="J94" s="36">
        <v>0</v>
      </c>
      <c r="K94" s="37">
        <f t="shared" si="10"/>
        <v>647921.85000000009</v>
      </c>
      <c r="L94" s="30">
        <f t="shared" si="11"/>
        <v>794.02</v>
      </c>
      <c r="M94" s="31">
        <f t="shared" si="12"/>
        <v>165.71</v>
      </c>
      <c r="N94" s="134">
        <f t="shared" si="13"/>
        <v>135219.36000000002</v>
      </c>
      <c r="O94" s="102">
        <f>Table1[[#This Row],[Column14]]*O$2</f>
        <v>81640.289145214439</v>
      </c>
      <c r="Q94" s="39">
        <f t="shared" si="14"/>
        <v>90</v>
      </c>
      <c r="R94" s="39">
        <f t="shared" si="14"/>
        <v>9</v>
      </c>
    </row>
    <row r="95" spans="1:18" ht="15.6" x14ac:dyDescent="0.4">
      <c r="A95" s="33">
        <v>4368</v>
      </c>
      <c r="B95" s="34" t="s">
        <v>296</v>
      </c>
      <c r="C95" s="35">
        <v>590</v>
      </c>
      <c r="D95" s="36">
        <v>453420.08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7">
        <f t="shared" si="10"/>
        <v>453420.08</v>
      </c>
      <c r="L95" s="30">
        <f t="shared" si="11"/>
        <v>768.51</v>
      </c>
      <c r="M95" s="31">
        <f t="shared" si="12"/>
        <v>140.19999999999999</v>
      </c>
      <c r="N95" s="134">
        <f t="shared" si="13"/>
        <v>82718</v>
      </c>
      <c r="O95" s="102">
        <f>Table1[[#This Row],[Column14]]*O$2</f>
        <v>49941.971604612292</v>
      </c>
      <c r="Q95" s="39">
        <f t="shared" si="14"/>
        <v>91</v>
      </c>
      <c r="R95" s="39">
        <f t="shared" si="14"/>
        <v>10</v>
      </c>
    </row>
    <row r="96" spans="1:18" ht="15.6" x14ac:dyDescent="0.4">
      <c r="A96" s="33">
        <v>4459</v>
      </c>
      <c r="B96" s="34" t="s">
        <v>299</v>
      </c>
      <c r="C96" s="35">
        <v>284</v>
      </c>
      <c r="D96" s="36">
        <v>210626.71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7">
        <f t="shared" si="10"/>
        <v>210626.71</v>
      </c>
      <c r="L96" s="30">
        <f t="shared" si="11"/>
        <v>741.64</v>
      </c>
      <c r="M96" s="31">
        <f t="shared" si="12"/>
        <v>113.33</v>
      </c>
      <c r="N96" s="134">
        <f t="shared" si="13"/>
        <v>32185.72</v>
      </c>
      <c r="O96" s="102">
        <f>Table1[[#This Row],[Column14]]*O$2</f>
        <v>19432.509421335166</v>
      </c>
      <c r="Q96" s="39">
        <f t="shared" si="14"/>
        <v>92</v>
      </c>
      <c r="R96" s="39">
        <f t="shared" si="14"/>
        <v>11</v>
      </c>
    </row>
    <row r="97" spans="1:18" ht="15.6" x14ac:dyDescent="0.4">
      <c r="A97" s="33">
        <v>4529</v>
      </c>
      <c r="B97" s="34" t="s">
        <v>305</v>
      </c>
      <c r="C97" s="35">
        <v>338</v>
      </c>
      <c r="D97" s="36">
        <v>237258.68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7">
        <f t="shared" si="10"/>
        <v>237258.68</v>
      </c>
      <c r="L97" s="30">
        <f t="shared" si="11"/>
        <v>701.95</v>
      </c>
      <c r="M97" s="31">
        <f t="shared" si="12"/>
        <v>73.64</v>
      </c>
      <c r="N97" s="134">
        <f t="shared" si="13"/>
        <v>24890.32</v>
      </c>
      <c r="O97" s="102">
        <f>Table1[[#This Row],[Column14]]*O$2</f>
        <v>15027.825318186047</v>
      </c>
      <c r="Q97" s="39">
        <f t="shared" si="14"/>
        <v>93</v>
      </c>
      <c r="R97" s="39">
        <f t="shared" si="14"/>
        <v>12</v>
      </c>
    </row>
    <row r="98" spans="1:18" ht="15.6" x14ac:dyDescent="0.4">
      <c r="A98" s="33">
        <v>4557</v>
      </c>
      <c r="B98" s="34" t="s">
        <v>308</v>
      </c>
      <c r="C98" s="35">
        <v>335</v>
      </c>
      <c r="D98" s="36">
        <v>257547.02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7">
        <f t="shared" si="10"/>
        <v>257547.02</v>
      </c>
      <c r="L98" s="30">
        <f t="shared" si="11"/>
        <v>768.8</v>
      </c>
      <c r="M98" s="31">
        <f t="shared" si="12"/>
        <v>140.49</v>
      </c>
      <c r="N98" s="134">
        <f t="shared" si="13"/>
        <v>47064.15</v>
      </c>
      <c r="O98" s="102">
        <f>Table1[[#This Row],[Column14]]*O$2</f>
        <v>28415.537644711112</v>
      </c>
      <c r="Q98" s="39">
        <f t="shared" si="14"/>
        <v>94</v>
      </c>
      <c r="R98" s="39">
        <f t="shared" si="14"/>
        <v>13</v>
      </c>
    </row>
    <row r="99" spans="1:18" ht="15.6" x14ac:dyDescent="0.4">
      <c r="A99" s="33">
        <v>4571</v>
      </c>
      <c r="B99" s="34" t="s">
        <v>309</v>
      </c>
      <c r="C99" s="35">
        <v>435</v>
      </c>
      <c r="D99" s="36">
        <v>315860.01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7">
        <f t="shared" si="10"/>
        <v>315860.01</v>
      </c>
      <c r="L99" s="30">
        <f t="shared" si="11"/>
        <v>726.11</v>
      </c>
      <c r="M99" s="31">
        <f t="shared" si="12"/>
        <v>97.8</v>
      </c>
      <c r="N99" s="134">
        <f t="shared" si="13"/>
        <v>42543</v>
      </c>
      <c r="O99" s="102">
        <f>Table1[[#This Row],[Column14]]*O$2</f>
        <v>25685.839816908301</v>
      </c>
      <c r="Q99" s="39">
        <f t="shared" si="14"/>
        <v>95</v>
      </c>
      <c r="R99" s="39">
        <f t="shared" si="14"/>
        <v>14</v>
      </c>
    </row>
    <row r="100" spans="1:18" ht="15.6" x14ac:dyDescent="0.4">
      <c r="A100" s="33">
        <v>4760</v>
      </c>
      <c r="B100" s="34" t="s">
        <v>320</v>
      </c>
      <c r="C100" s="35">
        <v>651</v>
      </c>
      <c r="D100" s="36">
        <v>496609.61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7">
        <f t="shared" si="10"/>
        <v>496609.61</v>
      </c>
      <c r="L100" s="30">
        <f t="shared" si="11"/>
        <v>762.84</v>
      </c>
      <c r="M100" s="31">
        <f t="shared" si="12"/>
        <v>134.53</v>
      </c>
      <c r="N100" s="134">
        <f t="shared" si="13"/>
        <v>87579.03</v>
      </c>
      <c r="O100" s="102">
        <f>Table1[[#This Row],[Column14]]*O$2</f>
        <v>52876.876005458165</v>
      </c>
      <c r="Q100" s="39">
        <f t="shared" si="14"/>
        <v>96</v>
      </c>
      <c r="R100" s="39">
        <f t="shared" si="14"/>
        <v>15</v>
      </c>
    </row>
    <row r="101" spans="1:18" ht="15.6" x14ac:dyDescent="0.4">
      <c r="A101" s="33">
        <v>4820</v>
      </c>
      <c r="B101" s="34" t="s">
        <v>324</v>
      </c>
      <c r="C101" s="35">
        <v>475</v>
      </c>
      <c r="D101" s="36">
        <v>377068.42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7">
        <f t="shared" ref="K101:K132" si="15">D101-E101-F101-G101-H101-I101-J101</f>
        <v>377068.42</v>
      </c>
      <c r="L101" s="30">
        <f t="shared" ref="L101:L132" si="16">ROUND((K101/C101),2)</f>
        <v>793.83</v>
      </c>
      <c r="M101" s="31">
        <f t="shared" ref="M101:M132" si="17">ROUND((L101-M$2),2)</f>
        <v>165.52</v>
      </c>
      <c r="N101" s="134">
        <f t="shared" ref="N101:N132" si="18">M101*C101</f>
        <v>78622</v>
      </c>
      <c r="O101" s="102">
        <f>Table1[[#This Row],[Column14]]*O$2</f>
        <v>47468.963121664303</v>
      </c>
      <c r="Q101" s="39">
        <f t="shared" si="14"/>
        <v>97</v>
      </c>
      <c r="R101" s="39">
        <f t="shared" si="14"/>
        <v>16</v>
      </c>
    </row>
    <row r="102" spans="1:18" ht="15.6" x14ac:dyDescent="0.4">
      <c r="A102" s="33">
        <v>4904</v>
      </c>
      <c r="B102" s="34" t="s">
        <v>330</v>
      </c>
      <c r="C102" s="35">
        <v>530</v>
      </c>
      <c r="D102" s="36">
        <v>548793.94999999995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7">
        <f t="shared" si="15"/>
        <v>548793.94999999995</v>
      </c>
      <c r="L102" s="30">
        <f t="shared" si="16"/>
        <v>1035.46</v>
      </c>
      <c r="M102" s="31">
        <f t="shared" si="17"/>
        <v>407.15</v>
      </c>
      <c r="N102" s="134">
        <f t="shared" si="18"/>
        <v>215789.5</v>
      </c>
      <c r="O102" s="102">
        <f>Table1[[#This Row],[Column14]]*O$2</f>
        <v>130285.46485134415</v>
      </c>
      <c r="Q102" s="39">
        <f t="shared" si="14"/>
        <v>98</v>
      </c>
      <c r="R102" s="39">
        <f t="shared" si="14"/>
        <v>17</v>
      </c>
    </row>
    <row r="103" spans="1:18" ht="15.6" x14ac:dyDescent="0.4">
      <c r="A103" s="33">
        <v>5124</v>
      </c>
      <c r="B103" s="34" t="s">
        <v>340</v>
      </c>
      <c r="C103" s="35">
        <v>291</v>
      </c>
      <c r="D103" s="36">
        <v>257366.19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7">
        <f t="shared" si="15"/>
        <v>257366.19</v>
      </c>
      <c r="L103" s="30">
        <f t="shared" si="16"/>
        <v>884.42</v>
      </c>
      <c r="M103" s="31">
        <f t="shared" si="17"/>
        <v>256.11</v>
      </c>
      <c r="N103" s="134">
        <f t="shared" si="18"/>
        <v>74528.010000000009</v>
      </c>
      <c r="O103" s="102">
        <f>Table1[[#This Row],[Column14]]*O$2</f>
        <v>44997.168200007996</v>
      </c>
      <c r="Q103" s="39">
        <f t="shared" si="14"/>
        <v>99</v>
      </c>
      <c r="R103" s="39">
        <f t="shared" si="14"/>
        <v>18</v>
      </c>
    </row>
    <row r="104" spans="1:18" ht="15.6" x14ac:dyDescent="0.4">
      <c r="A104" s="33">
        <v>5306</v>
      </c>
      <c r="B104" s="34" t="s">
        <v>347</v>
      </c>
      <c r="C104" s="35">
        <v>628</v>
      </c>
      <c r="D104" s="36">
        <v>534182.26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7">
        <f t="shared" si="15"/>
        <v>534182.26</v>
      </c>
      <c r="L104" s="30">
        <f t="shared" si="16"/>
        <v>850.61</v>
      </c>
      <c r="M104" s="31">
        <f t="shared" si="17"/>
        <v>222.3</v>
      </c>
      <c r="N104" s="134">
        <f t="shared" si="18"/>
        <v>139604.4</v>
      </c>
      <c r="O104" s="102">
        <f>Table1[[#This Row],[Column14]]*O$2</f>
        <v>84287.808949429833</v>
      </c>
      <c r="Q104" s="39">
        <f t="shared" si="14"/>
        <v>100</v>
      </c>
      <c r="R104" s="39">
        <f t="shared" si="14"/>
        <v>19</v>
      </c>
    </row>
    <row r="105" spans="1:18" ht="15.6" x14ac:dyDescent="0.4">
      <c r="A105" s="33">
        <v>5376</v>
      </c>
      <c r="B105" s="34" t="s">
        <v>352</v>
      </c>
      <c r="C105" s="35">
        <v>474</v>
      </c>
      <c r="D105" s="36">
        <v>400558.79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7">
        <f t="shared" si="15"/>
        <v>400558.79</v>
      </c>
      <c r="L105" s="30">
        <f t="shared" si="16"/>
        <v>845.06</v>
      </c>
      <c r="M105" s="31">
        <f t="shared" si="17"/>
        <v>216.75</v>
      </c>
      <c r="N105" s="134">
        <f t="shared" si="18"/>
        <v>102739.5</v>
      </c>
      <c r="O105" s="102">
        <f>Table1[[#This Row],[Column14]]*O$2</f>
        <v>62030.189217244915</v>
      </c>
      <c r="Q105" s="39">
        <f t="shared" si="14"/>
        <v>101</v>
      </c>
      <c r="R105" s="39">
        <f t="shared" si="14"/>
        <v>20</v>
      </c>
    </row>
    <row r="106" spans="1:18" ht="15.6" x14ac:dyDescent="0.4">
      <c r="A106" s="33">
        <v>5397</v>
      </c>
      <c r="B106" s="34" t="s">
        <v>354</v>
      </c>
      <c r="C106" s="35">
        <v>296</v>
      </c>
      <c r="D106" s="36">
        <v>219287.69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7">
        <f t="shared" si="15"/>
        <v>219287.69</v>
      </c>
      <c r="L106" s="30">
        <f t="shared" si="16"/>
        <v>740.84</v>
      </c>
      <c r="M106" s="31">
        <f t="shared" si="17"/>
        <v>112.53</v>
      </c>
      <c r="N106" s="134">
        <f t="shared" si="18"/>
        <v>33308.879999999997</v>
      </c>
      <c r="O106" s="102">
        <f>Table1[[#This Row],[Column14]]*O$2</f>
        <v>20110.630565795091</v>
      </c>
      <c r="Q106" s="39">
        <f t="shared" si="14"/>
        <v>102</v>
      </c>
      <c r="R106" s="39">
        <f t="shared" si="14"/>
        <v>21</v>
      </c>
    </row>
    <row r="107" spans="1:18" ht="15.6" x14ac:dyDescent="0.4">
      <c r="A107" s="33">
        <v>4522</v>
      </c>
      <c r="B107" s="34" t="s">
        <v>304</v>
      </c>
      <c r="C107" s="35">
        <v>200</v>
      </c>
      <c r="D107" s="36">
        <v>329849.15000000002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7">
        <f t="shared" si="15"/>
        <v>329849.15000000002</v>
      </c>
      <c r="L107" s="30">
        <f t="shared" si="16"/>
        <v>1649.25</v>
      </c>
      <c r="M107" s="31">
        <f t="shared" si="17"/>
        <v>1020.94</v>
      </c>
      <c r="N107" s="134">
        <f t="shared" si="18"/>
        <v>204188</v>
      </c>
      <c r="O107" s="102">
        <f>Table1[[#This Row],[Column14]]*O$2</f>
        <v>123280.92190336535</v>
      </c>
      <c r="Q107" s="39">
        <f t="shared" si="14"/>
        <v>103</v>
      </c>
      <c r="R107" s="39">
        <f t="shared" si="14"/>
        <v>22</v>
      </c>
    </row>
    <row r="108" spans="1:18" ht="15.6" x14ac:dyDescent="0.4">
      <c r="A108" s="33">
        <v>5474</v>
      </c>
      <c r="B108" s="34" t="s">
        <v>360</v>
      </c>
      <c r="C108" s="35">
        <v>1367</v>
      </c>
      <c r="D108" s="36">
        <v>1210644.3500000001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7">
        <f t="shared" si="15"/>
        <v>1210644.3500000001</v>
      </c>
      <c r="L108" s="30">
        <f t="shared" si="16"/>
        <v>885.62</v>
      </c>
      <c r="M108" s="31">
        <f t="shared" si="17"/>
        <v>257.31</v>
      </c>
      <c r="N108" s="134">
        <f t="shared" si="18"/>
        <v>351742.77</v>
      </c>
      <c r="O108" s="102">
        <f>Table1[[#This Row],[Column14]]*O$2</f>
        <v>212368.86084609971</v>
      </c>
      <c r="Q108" s="39">
        <f t="shared" si="14"/>
        <v>104</v>
      </c>
      <c r="R108" s="39">
        <f t="shared" si="14"/>
        <v>23</v>
      </c>
    </row>
    <row r="109" spans="1:18" ht="15.6" x14ac:dyDescent="0.4">
      <c r="A109" s="33">
        <v>5607</v>
      </c>
      <c r="B109" s="34" t="s">
        <v>364</v>
      </c>
      <c r="C109" s="35">
        <v>7461</v>
      </c>
      <c r="D109" s="36">
        <v>5366403.2699999996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7">
        <f t="shared" si="15"/>
        <v>5366403.2699999996</v>
      </c>
      <c r="L109" s="30">
        <f t="shared" si="16"/>
        <v>719.26</v>
      </c>
      <c r="M109" s="31">
        <f t="shared" si="17"/>
        <v>90.95</v>
      </c>
      <c r="N109" s="134">
        <f t="shared" si="18"/>
        <v>678577.95000000007</v>
      </c>
      <c r="O109" s="102">
        <f>Table1[[#This Row],[Column14]]*O$2</f>
        <v>409699.46940709429</v>
      </c>
      <c r="Q109" s="39">
        <f t="shared" si="14"/>
        <v>105</v>
      </c>
      <c r="R109" s="47">
        <f t="shared" si="14"/>
        <v>24</v>
      </c>
    </row>
    <row r="110" spans="1:18" ht="15.6" x14ac:dyDescent="0.4">
      <c r="A110" s="33">
        <v>5628</v>
      </c>
      <c r="B110" s="34" t="s">
        <v>367</v>
      </c>
      <c r="C110" s="35">
        <v>932</v>
      </c>
      <c r="D110" s="36">
        <v>716901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7">
        <f t="shared" si="15"/>
        <v>716901</v>
      </c>
      <c r="L110" s="30">
        <f t="shared" si="16"/>
        <v>769.21</v>
      </c>
      <c r="M110" s="31">
        <f t="shared" si="17"/>
        <v>140.9</v>
      </c>
      <c r="N110" s="134">
        <f t="shared" si="18"/>
        <v>131318.80000000002</v>
      </c>
      <c r="O110" s="102">
        <f>Table1[[#This Row],[Column14]]*O$2</f>
        <v>79285.279875622742</v>
      </c>
      <c r="Q110" s="39">
        <f t="shared" si="14"/>
        <v>106</v>
      </c>
      <c r="R110" s="39">
        <v>1</v>
      </c>
    </row>
    <row r="111" spans="1:18" ht="15.6" x14ac:dyDescent="0.4">
      <c r="A111" s="33">
        <v>5670</v>
      </c>
      <c r="B111" s="34" t="s">
        <v>371</v>
      </c>
      <c r="C111" s="35">
        <v>416</v>
      </c>
      <c r="D111" s="36">
        <v>464744.54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7">
        <f t="shared" si="15"/>
        <v>464744.54</v>
      </c>
      <c r="L111" s="30">
        <f t="shared" si="16"/>
        <v>1117.17</v>
      </c>
      <c r="M111" s="31">
        <f t="shared" si="17"/>
        <v>488.86</v>
      </c>
      <c r="N111" s="134">
        <f t="shared" si="18"/>
        <v>203365.76000000001</v>
      </c>
      <c r="O111" s="102">
        <f>Table1[[#This Row],[Column14]]*O$2</f>
        <v>122784.48477079232</v>
      </c>
      <c r="Q111" s="39">
        <f t="shared" si="14"/>
        <v>107</v>
      </c>
      <c r="R111" s="39">
        <f t="shared" si="14"/>
        <v>2</v>
      </c>
    </row>
    <row r="112" spans="1:18" ht="15.6" x14ac:dyDescent="0.4">
      <c r="A112" s="33">
        <v>5726</v>
      </c>
      <c r="B112" s="34" t="s">
        <v>372</v>
      </c>
      <c r="C112" s="35">
        <v>575</v>
      </c>
      <c r="D112" s="36">
        <v>442397.19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7">
        <f t="shared" si="15"/>
        <v>442397.19</v>
      </c>
      <c r="L112" s="30">
        <f t="shared" si="16"/>
        <v>769.39</v>
      </c>
      <c r="M112" s="31">
        <f t="shared" si="17"/>
        <v>141.08000000000001</v>
      </c>
      <c r="N112" s="134">
        <f t="shared" si="18"/>
        <v>81121</v>
      </c>
      <c r="O112" s="102">
        <f>Table1[[#This Row],[Column14]]*O$2</f>
        <v>48977.763951470712</v>
      </c>
      <c r="Q112" s="39">
        <f t="shared" si="14"/>
        <v>108</v>
      </c>
      <c r="R112" s="39">
        <f t="shared" si="14"/>
        <v>3</v>
      </c>
    </row>
    <row r="113" spans="1:18" ht="15.6" x14ac:dyDescent="0.4">
      <c r="A113" s="33">
        <v>5733</v>
      </c>
      <c r="B113" s="34" t="s">
        <v>373</v>
      </c>
      <c r="C113" s="35">
        <v>499</v>
      </c>
      <c r="D113" s="36">
        <v>537563.44999999995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7">
        <f t="shared" si="15"/>
        <v>537563.44999999995</v>
      </c>
      <c r="L113" s="30">
        <f t="shared" si="16"/>
        <v>1077.28</v>
      </c>
      <c r="M113" s="31">
        <f t="shared" si="17"/>
        <v>448.97</v>
      </c>
      <c r="N113" s="134">
        <f t="shared" si="18"/>
        <v>224036.03000000003</v>
      </c>
      <c r="O113" s="102">
        <f>Table1[[#This Row],[Column14]]*O$2</f>
        <v>135264.40495019307</v>
      </c>
      <c r="Q113" s="39">
        <f t="shared" si="14"/>
        <v>109</v>
      </c>
      <c r="R113" s="39">
        <f t="shared" si="14"/>
        <v>4</v>
      </c>
    </row>
    <row r="114" spans="1:18" ht="15.6" x14ac:dyDescent="0.4">
      <c r="A114" s="33">
        <v>5747</v>
      </c>
      <c r="B114" s="34" t="s">
        <v>375</v>
      </c>
      <c r="C114" s="35">
        <v>3098</v>
      </c>
      <c r="D114" s="36">
        <v>2107251.86</v>
      </c>
      <c r="E114" s="36">
        <v>0</v>
      </c>
      <c r="F114" s="36">
        <v>33627.81</v>
      </c>
      <c r="G114" s="36">
        <v>0</v>
      </c>
      <c r="H114" s="36">
        <v>0</v>
      </c>
      <c r="I114" s="36">
        <v>0</v>
      </c>
      <c r="J114" s="36">
        <v>0</v>
      </c>
      <c r="K114" s="37">
        <f t="shared" si="15"/>
        <v>2073624.0499999998</v>
      </c>
      <c r="L114" s="30">
        <f t="shared" si="16"/>
        <v>669.34</v>
      </c>
      <c r="M114" s="31">
        <f t="shared" si="17"/>
        <v>41.03</v>
      </c>
      <c r="N114" s="134">
        <f t="shared" si="18"/>
        <v>127110.94</v>
      </c>
      <c r="O114" s="102">
        <f>Table1[[#This Row],[Column14]]*O$2</f>
        <v>76744.734593626257</v>
      </c>
      <c r="Q114" s="39">
        <f t="shared" si="14"/>
        <v>110</v>
      </c>
      <c r="R114" s="39">
        <f t="shared" si="14"/>
        <v>5</v>
      </c>
    </row>
    <row r="115" spans="1:18" ht="15.6" x14ac:dyDescent="0.4">
      <c r="A115" s="33">
        <v>5754</v>
      </c>
      <c r="B115" s="34" t="s">
        <v>376</v>
      </c>
      <c r="C115" s="35">
        <v>1267</v>
      </c>
      <c r="D115" s="36">
        <v>871049.81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7">
        <f t="shared" si="15"/>
        <v>871049.81</v>
      </c>
      <c r="L115" s="30">
        <f t="shared" si="16"/>
        <v>687.49</v>
      </c>
      <c r="M115" s="31">
        <f t="shared" si="17"/>
        <v>59.18</v>
      </c>
      <c r="N115" s="134">
        <f t="shared" si="18"/>
        <v>74981.06</v>
      </c>
      <c r="O115" s="102">
        <f>Table1[[#This Row],[Column14]]*O$2</f>
        <v>45270.702500105544</v>
      </c>
      <c r="Q115" s="39">
        <f t="shared" si="14"/>
        <v>111</v>
      </c>
      <c r="R115" s="39">
        <f t="shared" si="14"/>
        <v>6</v>
      </c>
    </row>
    <row r="116" spans="1:18" ht="15.6" x14ac:dyDescent="0.4">
      <c r="A116" s="33">
        <v>4375</v>
      </c>
      <c r="B116" s="34" t="s">
        <v>297</v>
      </c>
      <c r="C116" s="35">
        <v>642</v>
      </c>
      <c r="D116" s="36">
        <v>450096.46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7">
        <f t="shared" si="15"/>
        <v>450096.46</v>
      </c>
      <c r="L116" s="30">
        <f t="shared" si="16"/>
        <v>701.08</v>
      </c>
      <c r="M116" s="31">
        <f t="shared" si="17"/>
        <v>72.77</v>
      </c>
      <c r="N116" s="134">
        <f t="shared" si="18"/>
        <v>46718.34</v>
      </c>
      <c r="O116" s="102">
        <f>Table1[[#This Row],[Column14]]*O$2</f>
        <v>28206.750763976674</v>
      </c>
      <c r="Q116" s="39">
        <f t="shared" si="14"/>
        <v>112</v>
      </c>
      <c r="R116" s="39">
        <f t="shared" si="14"/>
        <v>7</v>
      </c>
    </row>
    <row r="117" spans="1:18" ht="15.6" x14ac:dyDescent="0.4">
      <c r="A117" s="33">
        <v>5810</v>
      </c>
      <c r="B117" s="34" t="s">
        <v>379</v>
      </c>
      <c r="C117" s="35">
        <v>485</v>
      </c>
      <c r="D117" s="36">
        <v>313817.98</v>
      </c>
      <c r="E117" s="36">
        <v>0</v>
      </c>
      <c r="F117" s="36">
        <v>0</v>
      </c>
      <c r="G117" s="36">
        <v>3082.92</v>
      </c>
      <c r="H117" s="36">
        <v>0</v>
      </c>
      <c r="I117" s="36">
        <v>0</v>
      </c>
      <c r="J117" s="36">
        <v>0</v>
      </c>
      <c r="K117" s="37">
        <f t="shared" si="15"/>
        <v>310735.06</v>
      </c>
      <c r="L117" s="30">
        <f t="shared" si="16"/>
        <v>640.69000000000005</v>
      </c>
      <c r="M117" s="31">
        <f t="shared" si="17"/>
        <v>12.38</v>
      </c>
      <c r="N117" s="134">
        <f t="shared" si="18"/>
        <v>6004.3</v>
      </c>
      <c r="O117" s="102">
        <f>Table1[[#This Row],[Column14]]*O$2</f>
        <v>3625.1671958409729</v>
      </c>
      <c r="Q117" s="39">
        <f t="shared" si="14"/>
        <v>113</v>
      </c>
      <c r="R117" s="39">
        <f t="shared" si="14"/>
        <v>8</v>
      </c>
    </row>
    <row r="118" spans="1:18" ht="15.6" x14ac:dyDescent="0.4">
      <c r="A118" s="33">
        <v>5866</v>
      </c>
      <c r="B118" s="34" t="s">
        <v>384</v>
      </c>
      <c r="C118" s="35">
        <v>975</v>
      </c>
      <c r="D118" s="36">
        <v>756853.04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7">
        <f t="shared" si="15"/>
        <v>756853.04</v>
      </c>
      <c r="L118" s="30">
        <f t="shared" si="16"/>
        <v>776.26</v>
      </c>
      <c r="M118" s="31">
        <f t="shared" si="17"/>
        <v>147.94999999999999</v>
      </c>
      <c r="N118" s="134">
        <f t="shared" si="18"/>
        <v>144251.25</v>
      </c>
      <c r="O118" s="102">
        <f>Table1[[#This Row],[Column14]]*O$2</f>
        <v>87093.399640100455</v>
      </c>
      <c r="Q118" s="39">
        <f t="shared" si="14"/>
        <v>114</v>
      </c>
      <c r="R118" s="39">
        <f t="shared" si="14"/>
        <v>9</v>
      </c>
    </row>
    <row r="119" spans="1:18" ht="15.6" x14ac:dyDescent="0.4">
      <c r="A119" s="33">
        <v>5992</v>
      </c>
      <c r="B119" s="34" t="s">
        <v>388</v>
      </c>
      <c r="C119" s="35">
        <v>410</v>
      </c>
      <c r="D119" s="36">
        <v>259872.74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7">
        <f t="shared" si="15"/>
        <v>259872.74</v>
      </c>
      <c r="L119" s="30">
        <f t="shared" si="16"/>
        <v>633.84</v>
      </c>
      <c r="M119" s="31">
        <f t="shared" si="17"/>
        <v>5.53</v>
      </c>
      <c r="N119" s="134">
        <f t="shared" si="18"/>
        <v>2267.3000000000002</v>
      </c>
      <c r="O119" s="102">
        <f>Table1[[#This Row],[Column14]]*O$2</f>
        <v>1368.9092122529253</v>
      </c>
      <c r="Q119" s="39">
        <f t="shared" si="14"/>
        <v>115</v>
      </c>
      <c r="R119" s="39">
        <f t="shared" si="14"/>
        <v>10</v>
      </c>
    </row>
    <row r="120" spans="1:18" ht="15.6" x14ac:dyDescent="0.4">
      <c r="A120" s="33">
        <v>6027</v>
      </c>
      <c r="B120" s="34" t="s">
        <v>391</v>
      </c>
      <c r="C120" s="35">
        <v>522</v>
      </c>
      <c r="D120" s="36">
        <v>338515.75</v>
      </c>
      <c r="E120" s="36">
        <v>470.24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7">
        <f t="shared" si="15"/>
        <v>338045.51</v>
      </c>
      <c r="L120" s="30">
        <f t="shared" si="16"/>
        <v>647.6</v>
      </c>
      <c r="M120" s="31">
        <f t="shared" si="17"/>
        <v>19.29</v>
      </c>
      <c r="N120" s="134">
        <f t="shared" si="18"/>
        <v>10069.379999999999</v>
      </c>
      <c r="O120" s="102">
        <f>Table1[[#This Row],[Column14]]*O$2</f>
        <v>6079.5073627995225</v>
      </c>
      <c r="Q120" s="39">
        <f t="shared" si="14"/>
        <v>116</v>
      </c>
      <c r="R120" s="39">
        <f t="shared" si="14"/>
        <v>11</v>
      </c>
    </row>
    <row r="121" spans="1:18" ht="15.6" x14ac:dyDescent="0.4">
      <c r="A121" s="33">
        <v>6069</v>
      </c>
      <c r="B121" s="34" t="s">
        <v>392</v>
      </c>
      <c r="C121" s="35">
        <v>62</v>
      </c>
      <c r="D121" s="36">
        <v>43301.3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7">
        <f t="shared" si="15"/>
        <v>43301.3</v>
      </c>
      <c r="L121" s="30">
        <f t="shared" si="16"/>
        <v>698.41</v>
      </c>
      <c r="M121" s="31">
        <f t="shared" si="17"/>
        <v>70.099999999999994</v>
      </c>
      <c r="N121" s="134">
        <f t="shared" si="18"/>
        <v>4346.2</v>
      </c>
      <c r="O121" s="102">
        <f>Table1[[#This Row],[Column14]]*O$2</f>
        <v>2624.0696944796291</v>
      </c>
      <c r="Q121" s="39">
        <f t="shared" si="14"/>
        <v>117</v>
      </c>
      <c r="R121" s="47">
        <f t="shared" si="14"/>
        <v>12</v>
      </c>
    </row>
    <row r="122" spans="1:18" ht="15.6" x14ac:dyDescent="0.4">
      <c r="A122" s="33">
        <v>6230</v>
      </c>
      <c r="B122" s="34" t="s">
        <v>403</v>
      </c>
      <c r="C122" s="35">
        <v>508</v>
      </c>
      <c r="D122" s="36">
        <v>408244.45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7">
        <f t="shared" si="15"/>
        <v>408244.45</v>
      </c>
      <c r="L122" s="30">
        <f t="shared" si="16"/>
        <v>803.63</v>
      </c>
      <c r="M122" s="31">
        <f t="shared" si="17"/>
        <v>175.32</v>
      </c>
      <c r="N122" s="134">
        <f t="shared" si="18"/>
        <v>89062.56</v>
      </c>
      <c r="O122" s="102">
        <f>Table1[[#This Row],[Column14]]*O$2</f>
        <v>53772.574802994255</v>
      </c>
      <c r="Q122" s="39">
        <f t="shared" si="14"/>
        <v>118</v>
      </c>
      <c r="R122" s="39">
        <v>1</v>
      </c>
    </row>
    <row r="123" spans="1:18" ht="15.6" x14ac:dyDescent="0.4">
      <c r="A123" s="33">
        <v>6293</v>
      </c>
      <c r="B123" s="34" t="s">
        <v>407</v>
      </c>
      <c r="C123" s="35">
        <v>675</v>
      </c>
      <c r="D123" s="36">
        <v>505387.29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7">
        <f t="shared" si="15"/>
        <v>505387.29</v>
      </c>
      <c r="L123" s="30">
        <f t="shared" si="16"/>
        <v>748.72</v>
      </c>
      <c r="M123" s="31">
        <f t="shared" si="17"/>
        <v>120.41</v>
      </c>
      <c r="N123" s="134">
        <f t="shared" si="18"/>
        <v>81276.75</v>
      </c>
      <c r="O123" s="102">
        <f>Table1[[#This Row],[Column14]]*O$2</f>
        <v>49071.799857530073</v>
      </c>
      <c r="Q123" s="39">
        <f t="shared" si="14"/>
        <v>119</v>
      </c>
      <c r="R123" s="39">
        <f t="shared" si="14"/>
        <v>2</v>
      </c>
    </row>
    <row r="124" spans="1:18" ht="15.6" x14ac:dyDescent="0.4">
      <c r="A124" s="33">
        <v>6321</v>
      </c>
      <c r="B124" s="34" t="s">
        <v>410</v>
      </c>
      <c r="C124" s="35">
        <v>1200</v>
      </c>
      <c r="D124" s="36">
        <v>855639.45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7">
        <f t="shared" si="15"/>
        <v>855639.45</v>
      </c>
      <c r="L124" s="30">
        <f t="shared" si="16"/>
        <v>713.03</v>
      </c>
      <c r="M124" s="31">
        <f t="shared" si="17"/>
        <v>84.72</v>
      </c>
      <c r="N124" s="134">
        <f t="shared" si="18"/>
        <v>101664</v>
      </c>
      <c r="O124" s="102">
        <f>Table1[[#This Row],[Column14]]*O$2</f>
        <v>61380.843361920073</v>
      </c>
      <c r="Q124" s="39">
        <f t="shared" si="14"/>
        <v>120</v>
      </c>
      <c r="R124" s="39">
        <f t="shared" si="14"/>
        <v>3</v>
      </c>
    </row>
    <row r="125" spans="1:18" ht="15.6" x14ac:dyDescent="0.4">
      <c r="A125" s="33">
        <v>6354</v>
      </c>
      <c r="B125" s="34" t="s">
        <v>413</v>
      </c>
      <c r="C125" s="35">
        <v>312</v>
      </c>
      <c r="D125" s="36">
        <v>279328.71000000002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7">
        <f t="shared" si="15"/>
        <v>279328.71000000002</v>
      </c>
      <c r="L125" s="30">
        <f t="shared" si="16"/>
        <v>895.28</v>
      </c>
      <c r="M125" s="31">
        <f t="shared" si="17"/>
        <v>266.97000000000003</v>
      </c>
      <c r="N125" s="134">
        <f t="shared" si="18"/>
        <v>83294.640000000014</v>
      </c>
      <c r="O125" s="102">
        <f>Table1[[#This Row],[Column14]]*O$2</f>
        <v>50290.124830102322</v>
      </c>
      <c r="Q125" s="39">
        <f t="shared" si="14"/>
        <v>121</v>
      </c>
      <c r="R125" s="39">
        <f t="shared" si="14"/>
        <v>4</v>
      </c>
    </row>
    <row r="126" spans="1:18" ht="15.6" x14ac:dyDescent="0.4">
      <c r="A126" s="33">
        <v>6412</v>
      </c>
      <c r="B126" s="34" t="s">
        <v>416</v>
      </c>
      <c r="C126" s="35">
        <v>446</v>
      </c>
      <c r="D126" s="36">
        <v>432892.13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7">
        <f t="shared" si="15"/>
        <v>432892.13</v>
      </c>
      <c r="L126" s="30">
        <f t="shared" si="16"/>
        <v>970.61</v>
      </c>
      <c r="M126" s="31">
        <f t="shared" si="17"/>
        <v>342.3</v>
      </c>
      <c r="N126" s="134">
        <f t="shared" si="18"/>
        <v>152665.80000000002</v>
      </c>
      <c r="O126" s="102">
        <f>Table1[[#This Row],[Column14]]*O$2</f>
        <v>92173.78380274451</v>
      </c>
      <c r="Q126" s="39">
        <f t="shared" si="14"/>
        <v>122</v>
      </c>
      <c r="R126" s="39">
        <f t="shared" si="14"/>
        <v>5</v>
      </c>
    </row>
    <row r="127" spans="1:18" ht="15.6" x14ac:dyDescent="0.4">
      <c r="A127" s="33">
        <v>6440</v>
      </c>
      <c r="B127" s="34" t="s">
        <v>419</v>
      </c>
      <c r="C127" s="35">
        <v>175</v>
      </c>
      <c r="D127" s="36">
        <v>142549.68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7">
        <f t="shared" si="15"/>
        <v>142549.68</v>
      </c>
      <c r="L127" s="30">
        <f t="shared" si="16"/>
        <v>814.57</v>
      </c>
      <c r="M127" s="31">
        <f t="shared" si="17"/>
        <v>186.26</v>
      </c>
      <c r="N127" s="134">
        <f t="shared" si="18"/>
        <v>32595.5</v>
      </c>
      <c r="O127" s="102">
        <f>Table1[[#This Row],[Column14]]*O$2</f>
        <v>19679.918946760561</v>
      </c>
      <c r="Q127" s="39">
        <f t="shared" si="14"/>
        <v>123</v>
      </c>
      <c r="R127" s="39">
        <f t="shared" si="14"/>
        <v>6</v>
      </c>
    </row>
    <row r="128" spans="1:18" ht="15.6" x14ac:dyDescent="0.4">
      <c r="A128" s="33">
        <v>6426</v>
      </c>
      <c r="B128" s="34" t="s">
        <v>418</v>
      </c>
      <c r="C128" s="35">
        <v>763</v>
      </c>
      <c r="D128" s="36">
        <v>504878.65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7">
        <f t="shared" si="15"/>
        <v>504878.65</v>
      </c>
      <c r="L128" s="30">
        <f t="shared" si="16"/>
        <v>661.7</v>
      </c>
      <c r="M128" s="31">
        <f t="shared" si="17"/>
        <v>33.39</v>
      </c>
      <c r="N128" s="134">
        <f t="shared" si="18"/>
        <v>25476.57</v>
      </c>
      <c r="O128" s="102">
        <f>Table1[[#This Row],[Column14]]*O$2</f>
        <v>15381.780694926345</v>
      </c>
      <c r="Q128" s="39">
        <f t="shared" si="14"/>
        <v>124</v>
      </c>
      <c r="R128" s="39">
        <f t="shared" si="14"/>
        <v>7</v>
      </c>
    </row>
    <row r="129" spans="1:18" ht="15.6" x14ac:dyDescent="0.4">
      <c r="A129" s="33">
        <v>6615</v>
      </c>
      <c r="B129" s="34" t="s">
        <v>426</v>
      </c>
      <c r="C129" s="35">
        <v>320</v>
      </c>
      <c r="D129" s="36">
        <v>242241.36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7">
        <f t="shared" si="15"/>
        <v>242241.36</v>
      </c>
      <c r="L129" s="30">
        <f t="shared" si="16"/>
        <v>757</v>
      </c>
      <c r="M129" s="31">
        <f t="shared" si="17"/>
        <v>128.69</v>
      </c>
      <c r="N129" s="134">
        <f t="shared" si="18"/>
        <v>41180.800000000003</v>
      </c>
      <c r="O129" s="102">
        <f>Table1[[#This Row],[Column14]]*O$2</f>
        <v>24863.395443013833</v>
      </c>
      <c r="Q129" s="39">
        <f t="shared" si="14"/>
        <v>125</v>
      </c>
      <c r="R129" s="39">
        <f t="shared" si="14"/>
        <v>8</v>
      </c>
    </row>
    <row r="130" spans="1:18" ht="15.6" x14ac:dyDescent="0.4">
      <c r="A130" s="33">
        <v>469</v>
      </c>
      <c r="B130" s="34" t="s">
        <v>44</v>
      </c>
      <c r="C130" s="35">
        <v>798</v>
      </c>
      <c r="D130" s="36">
        <v>587551.68000000005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7">
        <f t="shared" si="15"/>
        <v>587551.68000000005</v>
      </c>
      <c r="L130" s="30">
        <f t="shared" si="16"/>
        <v>736.28</v>
      </c>
      <c r="M130" s="31">
        <f t="shared" si="17"/>
        <v>107.97</v>
      </c>
      <c r="N130" s="134">
        <f t="shared" si="18"/>
        <v>86160.06</v>
      </c>
      <c r="O130" s="102">
        <f>Table1[[#This Row],[Column14]]*O$2</f>
        <v>52020.156072096659</v>
      </c>
      <c r="Q130" s="39">
        <f t="shared" si="14"/>
        <v>126</v>
      </c>
      <c r="R130" s="39">
        <f t="shared" si="14"/>
        <v>9</v>
      </c>
    </row>
    <row r="131" spans="1:18" ht="15.6" x14ac:dyDescent="0.4">
      <c r="A131" s="33">
        <v>6713</v>
      </c>
      <c r="B131" s="34" t="s">
        <v>430</v>
      </c>
      <c r="C131" s="35">
        <v>373</v>
      </c>
      <c r="D131" s="36">
        <v>353292.95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7">
        <f t="shared" si="15"/>
        <v>353292.95</v>
      </c>
      <c r="L131" s="30">
        <f t="shared" si="16"/>
        <v>947.17</v>
      </c>
      <c r="M131" s="31">
        <f t="shared" si="17"/>
        <v>318.86</v>
      </c>
      <c r="N131" s="134">
        <f t="shared" si="18"/>
        <v>118934.78</v>
      </c>
      <c r="O131" s="102">
        <f>Table1[[#This Row],[Column14]]*O$2</f>
        <v>71808.281215222931</v>
      </c>
      <c r="Q131" s="39">
        <f t="shared" si="14"/>
        <v>127</v>
      </c>
      <c r="R131" s="47">
        <f t="shared" si="14"/>
        <v>10</v>
      </c>
    </row>
    <row r="132" spans="1:18" ht="15.6" x14ac:dyDescent="0.4">
      <c r="A132" s="33">
        <v>6720</v>
      </c>
      <c r="B132" s="34" t="s">
        <v>431</v>
      </c>
      <c r="C132" s="35">
        <v>453</v>
      </c>
      <c r="D132" s="36">
        <v>366931.53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7">
        <f t="shared" si="15"/>
        <v>366931.53</v>
      </c>
      <c r="L132" s="30">
        <f t="shared" si="16"/>
        <v>810</v>
      </c>
      <c r="M132" s="31">
        <f t="shared" si="17"/>
        <v>181.69</v>
      </c>
      <c r="N132" s="134">
        <f t="shared" si="18"/>
        <v>82305.569999999992</v>
      </c>
      <c r="O132" s="102">
        <f>Table1[[#This Row],[Column14]]*O$2</f>
        <v>49692.96211031975</v>
      </c>
      <c r="Q132" s="39">
        <f t="shared" si="14"/>
        <v>128</v>
      </c>
      <c r="R132" s="47">
        <v>1</v>
      </c>
    </row>
    <row r="133" spans="1:18" ht="16.2" hidden="1" x14ac:dyDescent="0.4">
      <c r="A133" s="87">
        <v>7</v>
      </c>
      <c r="B133" s="88" t="s">
        <v>10</v>
      </c>
      <c r="C133" s="89">
        <v>705</v>
      </c>
      <c r="D133" s="90">
        <v>307378.77</v>
      </c>
      <c r="E133" s="90">
        <v>0</v>
      </c>
      <c r="F133" s="90">
        <v>0</v>
      </c>
      <c r="G133" s="90">
        <v>0</v>
      </c>
      <c r="H133" s="90">
        <v>0</v>
      </c>
      <c r="I133" s="90">
        <v>0</v>
      </c>
      <c r="J133" s="90">
        <v>0</v>
      </c>
      <c r="K133" s="91">
        <f t="shared" ref="K133:K196" si="19">D133-E133-F133-G133-H133-I133-J133</f>
        <v>307378.77</v>
      </c>
      <c r="L133" s="81">
        <f t="shared" ref="L133:L196" si="20">ROUND((K133/C133),2)</f>
        <v>436</v>
      </c>
      <c r="M133" s="82">
        <v>0</v>
      </c>
      <c r="N133" s="92">
        <f t="shared" ref="N133:N196" si="21">M133*C133</f>
        <v>0</v>
      </c>
      <c r="O133" s="93">
        <f>Table1[[#This Row],[Column14]]*O$2</f>
        <v>0</v>
      </c>
      <c r="Q133" s="39">
        <v>1</v>
      </c>
    </row>
    <row r="134" spans="1:18" ht="16.2" hidden="1" x14ac:dyDescent="0.4">
      <c r="A134" s="87">
        <v>14</v>
      </c>
      <c r="B134" s="88" t="s">
        <v>11</v>
      </c>
      <c r="C134" s="89">
        <v>1663</v>
      </c>
      <c r="D134" s="90">
        <v>987289.09</v>
      </c>
      <c r="E134" s="90">
        <v>0</v>
      </c>
      <c r="F134" s="90">
        <v>0</v>
      </c>
      <c r="G134" s="90">
        <v>0</v>
      </c>
      <c r="H134" s="90">
        <v>0</v>
      </c>
      <c r="I134" s="90">
        <v>0</v>
      </c>
      <c r="J134" s="90">
        <v>0</v>
      </c>
      <c r="K134" s="91">
        <f t="shared" si="19"/>
        <v>987289.09</v>
      </c>
      <c r="L134" s="81">
        <f t="shared" si="20"/>
        <v>593.67999999999995</v>
      </c>
      <c r="M134" s="82">
        <v>0</v>
      </c>
      <c r="N134" s="92">
        <f t="shared" si="21"/>
        <v>0</v>
      </c>
      <c r="O134" s="94">
        <f>Table1[[#This Row],[Column14]]*O$2</f>
        <v>0</v>
      </c>
      <c r="Q134" s="39">
        <f t="shared" si="14"/>
        <v>2</v>
      </c>
    </row>
    <row r="135" spans="1:18" ht="16.2" hidden="1" x14ac:dyDescent="0.4">
      <c r="A135" s="87">
        <v>63</v>
      </c>
      <c r="B135" s="88" t="s">
        <v>12</v>
      </c>
      <c r="C135" s="89">
        <v>426</v>
      </c>
      <c r="D135" s="90">
        <v>213515</v>
      </c>
      <c r="E135" s="90">
        <v>0</v>
      </c>
      <c r="F135" s="90">
        <v>0</v>
      </c>
      <c r="G135" s="90">
        <v>0</v>
      </c>
      <c r="H135" s="90">
        <v>0</v>
      </c>
      <c r="I135" s="90">
        <v>0</v>
      </c>
      <c r="J135" s="90">
        <v>0</v>
      </c>
      <c r="K135" s="91">
        <f t="shared" si="19"/>
        <v>213515</v>
      </c>
      <c r="L135" s="81">
        <f t="shared" si="20"/>
        <v>501.21</v>
      </c>
      <c r="M135" s="82">
        <v>0</v>
      </c>
      <c r="N135" s="92">
        <f t="shared" si="21"/>
        <v>0</v>
      </c>
      <c r="O135" s="94">
        <f>Table1[[#This Row],[Column14]]*O$2</f>
        <v>0</v>
      </c>
      <c r="Q135" s="39">
        <f t="shared" ref="Q135:Q198" si="22">Q134+1</f>
        <v>3</v>
      </c>
    </row>
    <row r="136" spans="1:18" ht="16.2" hidden="1" x14ac:dyDescent="0.4">
      <c r="A136" s="87">
        <v>70</v>
      </c>
      <c r="B136" s="88" t="s">
        <v>13</v>
      </c>
      <c r="C136" s="89">
        <v>723</v>
      </c>
      <c r="D136" s="90">
        <v>210726.95</v>
      </c>
      <c r="E136" s="90">
        <v>0</v>
      </c>
      <c r="F136" s="90">
        <v>0</v>
      </c>
      <c r="G136" s="90">
        <v>0</v>
      </c>
      <c r="H136" s="90">
        <v>0</v>
      </c>
      <c r="I136" s="90">
        <v>0</v>
      </c>
      <c r="J136" s="90">
        <v>0</v>
      </c>
      <c r="K136" s="91">
        <f t="shared" si="19"/>
        <v>210726.95</v>
      </c>
      <c r="L136" s="81">
        <f t="shared" si="20"/>
        <v>291.45999999999998</v>
      </c>
      <c r="M136" s="82">
        <v>0</v>
      </c>
      <c r="N136" s="92">
        <f t="shared" si="21"/>
        <v>0</v>
      </c>
      <c r="O136" s="94">
        <f>Table1[[#This Row],[Column14]]*O$2</f>
        <v>0</v>
      </c>
      <c r="Q136" s="39">
        <f t="shared" si="22"/>
        <v>4</v>
      </c>
    </row>
    <row r="137" spans="1:18" s="83" customFormat="1" ht="13.8" hidden="1" customHeight="1" x14ac:dyDescent="0.4">
      <c r="A137" s="87">
        <v>112</v>
      </c>
      <c r="B137" s="88" t="s">
        <v>17</v>
      </c>
      <c r="C137" s="89">
        <v>1473</v>
      </c>
      <c r="D137" s="90">
        <v>710925.75</v>
      </c>
      <c r="E137" s="90">
        <v>0</v>
      </c>
      <c r="F137" s="90">
        <v>0</v>
      </c>
      <c r="G137" s="90">
        <v>0</v>
      </c>
      <c r="H137" s="90">
        <v>0</v>
      </c>
      <c r="I137" s="90">
        <v>0</v>
      </c>
      <c r="J137" s="90">
        <v>0</v>
      </c>
      <c r="K137" s="91">
        <f t="shared" si="19"/>
        <v>710925.75</v>
      </c>
      <c r="L137" s="81">
        <f t="shared" si="20"/>
        <v>482.64</v>
      </c>
      <c r="M137" s="82">
        <v>0</v>
      </c>
      <c r="N137" s="92">
        <f t="shared" si="21"/>
        <v>0</v>
      </c>
      <c r="O137" s="94">
        <f>Table1[[#This Row],[Column14]]*O$2</f>
        <v>0</v>
      </c>
      <c r="Q137" s="84">
        <f t="shared" si="22"/>
        <v>5</v>
      </c>
    </row>
    <row r="138" spans="1:18" s="83" customFormat="1" ht="13.8" hidden="1" customHeight="1" x14ac:dyDescent="0.4">
      <c r="A138" s="87">
        <v>119</v>
      </c>
      <c r="B138" s="88" t="s">
        <v>18</v>
      </c>
      <c r="C138" s="89">
        <v>1597</v>
      </c>
      <c r="D138" s="90">
        <v>799400.42</v>
      </c>
      <c r="E138" s="90">
        <v>0</v>
      </c>
      <c r="F138" s="90">
        <v>0</v>
      </c>
      <c r="G138" s="90">
        <v>874.52</v>
      </c>
      <c r="H138" s="90">
        <v>0</v>
      </c>
      <c r="I138" s="90">
        <v>0</v>
      </c>
      <c r="J138" s="90">
        <v>0</v>
      </c>
      <c r="K138" s="91">
        <f t="shared" si="19"/>
        <v>798525.9</v>
      </c>
      <c r="L138" s="81">
        <f t="shared" si="20"/>
        <v>500.02</v>
      </c>
      <c r="M138" s="82">
        <v>0</v>
      </c>
      <c r="N138" s="92">
        <f t="shared" si="21"/>
        <v>0</v>
      </c>
      <c r="O138" s="94">
        <f>Table1[[#This Row],[Column14]]*O$2</f>
        <v>0</v>
      </c>
      <c r="Q138" s="84">
        <f t="shared" si="22"/>
        <v>6</v>
      </c>
    </row>
    <row r="139" spans="1:18" s="83" customFormat="1" ht="13.8" hidden="1" customHeight="1" x14ac:dyDescent="0.4">
      <c r="A139" s="87">
        <v>147</v>
      </c>
      <c r="B139" s="88" t="s">
        <v>21</v>
      </c>
      <c r="C139" s="89">
        <v>15099</v>
      </c>
      <c r="D139" s="90">
        <v>2828046.98</v>
      </c>
      <c r="E139" s="90">
        <v>0</v>
      </c>
      <c r="F139" s="90">
        <v>0</v>
      </c>
      <c r="G139" s="90">
        <v>0</v>
      </c>
      <c r="H139" s="90">
        <v>0</v>
      </c>
      <c r="I139" s="90">
        <v>0</v>
      </c>
      <c r="J139" s="90">
        <v>0</v>
      </c>
      <c r="K139" s="91">
        <f t="shared" si="19"/>
        <v>2828046.98</v>
      </c>
      <c r="L139" s="81">
        <f t="shared" si="20"/>
        <v>187.3</v>
      </c>
      <c r="M139" s="82">
        <v>0</v>
      </c>
      <c r="N139" s="92">
        <f t="shared" si="21"/>
        <v>0</v>
      </c>
      <c r="O139" s="94">
        <f>Table1[[#This Row],[Column14]]*O$2</f>
        <v>0</v>
      </c>
      <c r="Q139" s="84">
        <f t="shared" si="22"/>
        <v>7</v>
      </c>
    </row>
    <row r="140" spans="1:18" s="83" customFormat="1" ht="13.8" hidden="1" customHeight="1" x14ac:dyDescent="0.4">
      <c r="A140" s="87">
        <v>154</v>
      </c>
      <c r="B140" s="88" t="s">
        <v>22</v>
      </c>
      <c r="C140" s="89">
        <v>1190</v>
      </c>
      <c r="D140" s="90">
        <v>572852.06000000006</v>
      </c>
      <c r="E140" s="90">
        <v>0</v>
      </c>
      <c r="F140" s="90">
        <v>10266.93</v>
      </c>
      <c r="G140" s="90">
        <v>0</v>
      </c>
      <c r="H140" s="90">
        <v>0</v>
      </c>
      <c r="I140" s="90">
        <v>0</v>
      </c>
      <c r="J140" s="90">
        <v>0</v>
      </c>
      <c r="K140" s="91">
        <f t="shared" si="19"/>
        <v>562585.13</v>
      </c>
      <c r="L140" s="81">
        <f t="shared" si="20"/>
        <v>472.76</v>
      </c>
      <c r="M140" s="82">
        <v>0</v>
      </c>
      <c r="N140" s="92">
        <f t="shared" si="21"/>
        <v>0</v>
      </c>
      <c r="O140" s="94">
        <f>Table1[[#This Row],[Column14]]*O$2</f>
        <v>0</v>
      </c>
      <c r="Q140" s="84">
        <f t="shared" si="22"/>
        <v>8</v>
      </c>
    </row>
    <row r="141" spans="1:18" s="83" customFormat="1" ht="13.8" hidden="1" customHeight="1" x14ac:dyDescent="0.4">
      <c r="A141" s="87">
        <v>2450</v>
      </c>
      <c r="B141" s="88" t="s">
        <v>159</v>
      </c>
      <c r="C141" s="89">
        <v>2222</v>
      </c>
      <c r="D141" s="90">
        <v>724250.9</v>
      </c>
      <c r="E141" s="90">
        <v>1200</v>
      </c>
      <c r="F141" s="90">
        <v>0</v>
      </c>
      <c r="G141" s="90">
        <v>0</v>
      </c>
      <c r="H141" s="90">
        <v>0</v>
      </c>
      <c r="I141" s="90">
        <v>0</v>
      </c>
      <c r="J141" s="90">
        <v>0</v>
      </c>
      <c r="K141" s="91">
        <f t="shared" si="19"/>
        <v>723050.9</v>
      </c>
      <c r="L141" s="81">
        <f t="shared" si="20"/>
        <v>325.41000000000003</v>
      </c>
      <c r="M141" s="82">
        <v>0</v>
      </c>
      <c r="N141" s="92">
        <f t="shared" si="21"/>
        <v>0</v>
      </c>
      <c r="O141" s="94">
        <f>Table1[[#This Row],[Column14]]*O$2</f>
        <v>0</v>
      </c>
      <c r="Q141" s="84">
        <f t="shared" si="22"/>
        <v>9</v>
      </c>
    </row>
    <row r="142" spans="1:18" s="83" customFormat="1" ht="13.8" hidden="1" customHeight="1" x14ac:dyDescent="0.4">
      <c r="A142" s="87">
        <v>182</v>
      </c>
      <c r="B142" s="88" t="s">
        <v>25</v>
      </c>
      <c r="C142" s="89">
        <v>2361</v>
      </c>
      <c r="D142" s="90">
        <v>943256.46</v>
      </c>
      <c r="E142" s="90">
        <v>0</v>
      </c>
      <c r="F142" s="90">
        <v>1004.51</v>
      </c>
      <c r="G142" s="90">
        <v>0</v>
      </c>
      <c r="H142" s="90">
        <v>0</v>
      </c>
      <c r="I142" s="90">
        <v>0</v>
      </c>
      <c r="J142" s="90">
        <v>0</v>
      </c>
      <c r="K142" s="91">
        <f t="shared" si="19"/>
        <v>942251.95</v>
      </c>
      <c r="L142" s="81">
        <f t="shared" si="20"/>
        <v>399.09</v>
      </c>
      <c r="M142" s="82">
        <v>0</v>
      </c>
      <c r="N142" s="92">
        <f t="shared" si="21"/>
        <v>0</v>
      </c>
      <c r="O142" s="94">
        <f>Table1[[#This Row],[Column14]]*O$2</f>
        <v>0</v>
      </c>
      <c r="Q142" s="84">
        <f t="shared" si="22"/>
        <v>10</v>
      </c>
    </row>
    <row r="143" spans="1:18" s="83" customFormat="1" ht="13.8" hidden="1" customHeight="1" x14ac:dyDescent="0.4">
      <c r="A143" s="87">
        <v>231</v>
      </c>
      <c r="B143" s="88" t="s">
        <v>29</v>
      </c>
      <c r="C143" s="89">
        <v>1643</v>
      </c>
      <c r="D143" s="90">
        <v>797257.02</v>
      </c>
      <c r="E143" s="90">
        <v>0</v>
      </c>
      <c r="F143" s="90">
        <v>0</v>
      </c>
      <c r="G143" s="90">
        <v>0</v>
      </c>
      <c r="H143" s="90">
        <v>0</v>
      </c>
      <c r="I143" s="90">
        <v>0</v>
      </c>
      <c r="J143" s="90">
        <v>0</v>
      </c>
      <c r="K143" s="91">
        <f t="shared" si="19"/>
        <v>797257.02</v>
      </c>
      <c r="L143" s="81">
        <f t="shared" si="20"/>
        <v>485.24</v>
      </c>
      <c r="M143" s="82">
        <v>0</v>
      </c>
      <c r="N143" s="92">
        <f t="shared" si="21"/>
        <v>0</v>
      </c>
      <c r="O143" s="94">
        <f>Table1[[#This Row],[Column14]]*O$2</f>
        <v>0</v>
      </c>
      <c r="Q143" s="84">
        <f t="shared" si="22"/>
        <v>11</v>
      </c>
    </row>
    <row r="144" spans="1:18" s="83" customFormat="1" ht="13.8" hidden="1" customHeight="1" x14ac:dyDescent="0.4">
      <c r="A144" s="87">
        <v>245</v>
      </c>
      <c r="B144" s="88" t="s">
        <v>31</v>
      </c>
      <c r="C144" s="89">
        <v>593</v>
      </c>
      <c r="D144" s="90">
        <v>329995.78999999998</v>
      </c>
      <c r="E144" s="90">
        <v>0</v>
      </c>
      <c r="F144" s="90">
        <v>0</v>
      </c>
      <c r="G144" s="90">
        <v>0</v>
      </c>
      <c r="H144" s="90">
        <v>0</v>
      </c>
      <c r="I144" s="90">
        <v>0</v>
      </c>
      <c r="J144" s="90">
        <v>0</v>
      </c>
      <c r="K144" s="91">
        <f t="shared" si="19"/>
        <v>329995.78999999998</v>
      </c>
      <c r="L144" s="81">
        <f t="shared" si="20"/>
        <v>556.49</v>
      </c>
      <c r="M144" s="82">
        <v>0</v>
      </c>
      <c r="N144" s="92">
        <f t="shared" si="21"/>
        <v>0</v>
      </c>
      <c r="O144" s="94">
        <f>Table1[[#This Row],[Column14]]*O$2</f>
        <v>0</v>
      </c>
      <c r="Q144" s="84">
        <f t="shared" si="22"/>
        <v>12</v>
      </c>
    </row>
    <row r="145" spans="1:17" s="83" customFormat="1" ht="13.8" hidden="1" customHeight="1" x14ac:dyDescent="0.4">
      <c r="A145" s="87">
        <v>280</v>
      </c>
      <c r="B145" s="88" t="s">
        <v>32</v>
      </c>
      <c r="C145" s="89">
        <v>3038</v>
      </c>
      <c r="D145" s="90">
        <v>1030721.79</v>
      </c>
      <c r="E145" s="90">
        <v>0</v>
      </c>
      <c r="F145" s="90">
        <v>0</v>
      </c>
      <c r="G145" s="90">
        <v>0</v>
      </c>
      <c r="H145" s="90">
        <v>0</v>
      </c>
      <c r="I145" s="90">
        <v>0</v>
      </c>
      <c r="J145" s="90">
        <v>0</v>
      </c>
      <c r="K145" s="91">
        <f t="shared" si="19"/>
        <v>1030721.79</v>
      </c>
      <c r="L145" s="81">
        <f t="shared" si="20"/>
        <v>339.28</v>
      </c>
      <c r="M145" s="82">
        <v>0</v>
      </c>
      <c r="N145" s="92">
        <f t="shared" si="21"/>
        <v>0</v>
      </c>
      <c r="O145" s="94">
        <f>Table1[[#This Row],[Column14]]*O$2</f>
        <v>0</v>
      </c>
      <c r="Q145" s="84">
        <f t="shared" si="22"/>
        <v>13</v>
      </c>
    </row>
    <row r="146" spans="1:17" s="83" customFormat="1" ht="13.8" hidden="1" customHeight="1" x14ac:dyDescent="0.4">
      <c r="A146" s="87">
        <v>287</v>
      </c>
      <c r="B146" s="88" t="s">
        <v>33</v>
      </c>
      <c r="C146" s="89">
        <v>446</v>
      </c>
      <c r="D146" s="90">
        <v>219752.59</v>
      </c>
      <c r="E146" s="90">
        <v>0</v>
      </c>
      <c r="F146" s="90">
        <v>0</v>
      </c>
      <c r="G146" s="90">
        <v>0</v>
      </c>
      <c r="H146" s="90">
        <v>0</v>
      </c>
      <c r="I146" s="90">
        <v>0</v>
      </c>
      <c r="J146" s="90">
        <v>0</v>
      </c>
      <c r="K146" s="91">
        <f t="shared" si="19"/>
        <v>219752.59</v>
      </c>
      <c r="L146" s="81">
        <f t="shared" si="20"/>
        <v>492.72</v>
      </c>
      <c r="M146" s="82">
        <v>0</v>
      </c>
      <c r="N146" s="92">
        <f t="shared" si="21"/>
        <v>0</v>
      </c>
      <c r="O146" s="94">
        <f>Table1[[#This Row],[Column14]]*O$2</f>
        <v>0</v>
      </c>
      <c r="Q146" s="84">
        <f t="shared" si="22"/>
        <v>14</v>
      </c>
    </row>
    <row r="147" spans="1:17" s="83" customFormat="1" ht="13.8" hidden="1" customHeight="1" x14ac:dyDescent="0.4">
      <c r="A147" s="87">
        <v>336</v>
      </c>
      <c r="B147" s="88" t="s">
        <v>36</v>
      </c>
      <c r="C147" s="89">
        <v>3556</v>
      </c>
      <c r="D147" s="90">
        <v>1147130.8400000001</v>
      </c>
      <c r="E147" s="90">
        <v>0</v>
      </c>
      <c r="F147" s="90">
        <v>0</v>
      </c>
      <c r="G147" s="90">
        <v>0</v>
      </c>
      <c r="H147" s="90">
        <v>0</v>
      </c>
      <c r="I147" s="90">
        <v>0</v>
      </c>
      <c r="J147" s="90">
        <v>0</v>
      </c>
      <c r="K147" s="91">
        <f t="shared" si="19"/>
        <v>1147130.8400000001</v>
      </c>
      <c r="L147" s="81">
        <f t="shared" si="20"/>
        <v>322.58999999999997</v>
      </c>
      <c r="M147" s="82">
        <v>0</v>
      </c>
      <c r="N147" s="92">
        <f t="shared" si="21"/>
        <v>0</v>
      </c>
      <c r="O147" s="94">
        <f>Table1[[#This Row],[Column14]]*O$2</f>
        <v>0</v>
      </c>
      <c r="Q147" s="84">
        <f t="shared" si="22"/>
        <v>15</v>
      </c>
    </row>
    <row r="148" spans="1:17" s="83" customFormat="1" ht="13.8" hidden="1" customHeight="1" x14ac:dyDescent="0.4">
      <c r="A148" s="87">
        <v>4263</v>
      </c>
      <c r="B148" s="88" t="s">
        <v>290</v>
      </c>
      <c r="C148" s="89">
        <v>263</v>
      </c>
      <c r="D148" s="90">
        <v>152604.38</v>
      </c>
      <c r="E148" s="90">
        <v>0</v>
      </c>
      <c r="F148" s="90">
        <v>0</v>
      </c>
      <c r="G148" s="90">
        <v>0</v>
      </c>
      <c r="H148" s="90">
        <v>0</v>
      </c>
      <c r="I148" s="90">
        <v>0</v>
      </c>
      <c r="J148" s="90">
        <v>0</v>
      </c>
      <c r="K148" s="91">
        <f t="shared" si="19"/>
        <v>152604.38</v>
      </c>
      <c r="L148" s="81">
        <f t="shared" si="20"/>
        <v>580.24</v>
      </c>
      <c r="M148" s="82">
        <v>0</v>
      </c>
      <c r="N148" s="92">
        <f t="shared" si="21"/>
        <v>0</v>
      </c>
      <c r="O148" s="94">
        <f>Table1[[#This Row],[Column14]]*O$2</f>
        <v>0</v>
      </c>
      <c r="Q148" s="84">
        <f t="shared" si="22"/>
        <v>16</v>
      </c>
    </row>
    <row r="149" spans="1:17" s="83" customFormat="1" ht="13.8" hidden="1" customHeight="1" x14ac:dyDescent="0.4">
      <c r="A149" s="87">
        <v>350</v>
      </c>
      <c r="B149" s="88" t="s">
        <v>37</v>
      </c>
      <c r="C149" s="89">
        <v>1033</v>
      </c>
      <c r="D149" s="90">
        <v>345622.31</v>
      </c>
      <c r="E149" s="90">
        <v>0</v>
      </c>
      <c r="F149" s="90">
        <v>0</v>
      </c>
      <c r="G149" s="90">
        <v>0</v>
      </c>
      <c r="H149" s="90">
        <v>0</v>
      </c>
      <c r="I149" s="90">
        <v>0</v>
      </c>
      <c r="J149" s="90">
        <v>0</v>
      </c>
      <c r="K149" s="91">
        <f t="shared" si="19"/>
        <v>345622.31</v>
      </c>
      <c r="L149" s="81">
        <f t="shared" si="20"/>
        <v>334.58</v>
      </c>
      <c r="M149" s="82">
        <v>0</v>
      </c>
      <c r="N149" s="92">
        <f t="shared" si="21"/>
        <v>0</v>
      </c>
      <c r="O149" s="94">
        <f>Table1[[#This Row],[Column14]]*O$2</f>
        <v>0</v>
      </c>
      <c r="Q149" s="84">
        <f t="shared" si="22"/>
        <v>17</v>
      </c>
    </row>
    <row r="150" spans="1:17" s="83" customFormat="1" ht="13.8" hidden="1" customHeight="1" x14ac:dyDescent="0.4">
      <c r="A150" s="87">
        <v>413</v>
      </c>
      <c r="B150" s="88" t="s">
        <v>39</v>
      </c>
      <c r="C150" s="89">
        <v>7452</v>
      </c>
      <c r="D150" s="90">
        <v>1350825.53</v>
      </c>
      <c r="E150" s="90">
        <v>0</v>
      </c>
      <c r="F150" s="90">
        <v>0</v>
      </c>
      <c r="G150" s="90">
        <v>42647.02</v>
      </c>
      <c r="H150" s="90">
        <v>0</v>
      </c>
      <c r="I150" s="90">
        <v>0</v>
      </c>
      <c r="J150" s="90">
        <v>0</v>
      </c>
      <c r="K150" s="91">
        <f t="shared" si="19"/>
        <v>1308178.51</v>
      </c>
      <c r="L150" s="81">
        <f t="shared" si="20"/>
        <v>175.55</v>
      </c>
      <c r="M150" s="82">
        <v>0</v>
      </c>
      <c r="N150" s="92">
        <f t="shared" si="21"/>
        <v>0</v>
      </c>
      <c r="O150" s="94">
        <f>Table1[[#This Row],[Column14]]*O$2</f>
        <v>0</v>
      </c>
      <c r="Q150" s="84">
        <f t="shared" si="22"/>
        <v>18</v>
      </c>
    </row>
    <row r="151" spans="1:17" s="83" customFormat="1" ht="13.8" hidden="1" customHeight="1" x14ac:dyDescent="0.4">
      <c r="A151" s="87">
        <v>422</v>
      </c>
      <c r="B151" s="88" t="s">
        <v>40</v>
      </c>
      <c r="C151" s="89">
        <v>1271</v>
      </c>
      <c r="D151" s="90">
        <v>794943.5</v>
      </c>
      <c r="E151" s="90">
        <v>0</v>
      </c>
      <c r="F151" s="90">
        <v>0</v>
      </c>
      <c r="G151" s="90">
        <v>5124.55</v>
      </c>
      <c r="H151" s="90">
        <v>0</v>
      </c>
      <c r="I151" s="90">
        <v>0</v>
      </c>
      <c r="J151" s="90">
        <v>0</v>
      </c>
      <c r="K151" s="91">
        <f t="shared" si="19"/>
        <v>789818.95</v>
      </c>
      <c r="L151" s="81">
        <f t="shared" si="20"/>
        <v>621.41999999999996</v>
      </c>
      <c r="M151" s="82">
        <v>0</v>
      </c>
      <c r="N151" s="92">
        <f t="shared" si="21"/>
        <v>0</v>
      </c>
      <c r="O151" s="94">
        <f>Table1[[#This Row],[Column14]]*O$2</f>
        <v>0</v>
      </c>
      <c r="Q151" s="84">
        <f t="shared" si="22"/>
        <v>19</v>
      </c>
    </row>
    <row r="152" spans="1:17" s="83" customFormat="1" ht="13.8" hidden="1" customHeight="1" x14ac:dyDescent="0.4">
      <c r="A152" s="87">
        <v>427</v>
      </c>
      <c r="B152" s="88" t="s">
        <v>41</v>
      </c>
      <c r="C152" s="89">
        <v>245</v>
      </c>
      <c r="D152" s="90">
        <v>121598.82</v>
      </c>
      <c r="E152" s="90">
        <v>0</v>
      </c>
      <c r="F152" s="90">
        <v>0</v>
      </c>
      <c r="G152" s="90">
        <v>0</v>
      </c>
      <c r="H152" s="90">
        <v>0</v>
      </c>
      <c r="I152" s="90">
        <v>0</v>
      </c>
      <c r="J152" s="90">
        <v>0</v>
      </c>
      <c r="K152" s="91">
        <f t="shared" si="19"/>
        <v>121598.82</v>
      </c>
      <c r="L152" s="81">
        <f t="shared" si="20"/>
        <v>496.32</v>
      </c>
      <c r="M152" s="82">
        <v>0</v>
      </c>
      <c r="N152" s="92">
        <f t="shared" si="21"/>
        <v>0</v>
      </c>
      <c r="O152" s="94">
        <f>Table1[[#This Row],[Column14]]*O$2</f>
        <v>0</v>
      </c>
      <c r="Q152" s="84">
        <f t="shared" si="22"/>
        <v>20</v>
      </c>
    </row>
    <row r="153" spans="1:17" s="83" customFormat="1" ht="13.8" hidden="1" customHeight="1" x14ac:dyDescent="0.4">
      <c r="A153" s="87">
        <v>434</v>
      </c>
      <c r="B153" s="88" t="s">
        <v>42</v>
      </c>
      <c r="C153" s="89">
        <v>1610</v>
      </c>
      <c r="D153" s="90">
        <v>672509.47</v>
      </c>
      <c r="E153" s="90">
        <v>0</v>
      </c>
      <c r="F153" s="90">
        <v>3416.92</v>
      </c>
      <c r="G153" s="90">
        <v>0</v>
      </c>
      <c r="H153" s="90">
        <v>0</v>
      </c>
      <c r="I153" s="90">
        <v>0</v>
      </c>
      <c r="J153" s="90">
        <v>0</v>
      </c>
      <c r="K153" s="91">
        <f t="shared" si="19"/>
        <v>669092.54999999993</v>
      </c>
      <c r="L153" s="81">
        <f t="shared" si="20"/>
        <v>415.59</v>
      </c>
      <c r="M153" s="82">
        <v>0</v>
      </c>
      <c r="N153" s="92">
        <f t="shared" si="21"/>
        <v>0</v>
      </c>
      <c r="O153" s="94">
        <f>Table1[[#This Row],[Column14]]*O$2</f>
        <v>0</v>
      </c>
      <c r="Q153" s="84">
        <f t="shared" si="22"/>
        <v>21</v>
      </c>
    </row>
    <row r="154" spans="1:17" s="83" customFormat="1" ht="13.8" hidden="1" customHeight="1" x14ac:dyDescent="0.4">
      <c r="A154" s="87">
        <v>6013</v>
      </c>
      <c r="B154" s="88" t="s">
        <v>389</v>
      </c>
      <c r="C154" s="89">
        <v>542</v>
      </c>
      <c r="D154" s="90">
        <v>264690.24</v>
      </c>
      <c r="E154" s="90">
        <v>0</v>
      </c>
      <c r="F154" s="90">
        <v>0</v>
      </c>
      <c r="G154" s="90">
        <v>0</v>
      </c>
      <c r="H154" s="90">
        <v>0</v>
      </c>
      <c r="I154" s="90">
        <v>0</v>
      </c>
      <c r="J154" s="90">
        <v>0</v>
      </c>
      <c r="K154" s="91">
        <f t="shared" si="19"/>
        <v>264690.24</v>
      </c>
      <c r="L154" s="81">
        <f t="shared" si="20"/>
        <v>488.36</v>
      </c>
      <c r="M154" s="82">
        <v>0</v>
      </c>
      <c r="N154" s="92">
        <f t="shared" si="21"/>
        <v>0</v>
      </c>
      <c r="O154" s="94">
        <f>Table1[[#This Row],[Column14]]*O$2</f>
        <v>0</v>
      </c>
      <c r="Q154" s="84">
        <f t="shared" si="22"/>
        <v>22</v>
      </c>
    </row>
    <row r="155" spans="1:17" s="83" customFormat="1" ht="13.8" hidden="1" customHeight="1" x14ac:dyDescent="0.4">
      <c r="A155" s="87">
        <v>476</v>
      </c>
      <c r="B155" s="88" t="s">
        <v>45</v>
      </c>
      <c r="C155" s="89">
        <v>1824</v>
      </c>
      <c r="D155" s="90">
        <v>926250.45</v>
      </c>
      <c r="E155" s="90">
        <v>0</v>
      </c>
      <c r="F155" s="90">
        <v>4300</v>
      </c>
      <c r="G155" s="90">
        <v>0</v>
      </c>
      <c r="H155" s="90">
        <v>0</v>
      </c>
      <c r="I155" s="90">
        <v>0</v>
      </c>
      <c r="J155" s="90">
        <v>0</v>
      </c>
      <c r="K155" s="91">
        <f t="shared" si="19"/>
        <v>921950.45</v>
      </c>
      <c r="L155" s="81">
        <f t="shared" si="20"/>
        <v>505.46</v>
      </c>
      <c r="M155" s="82">
        <v>0</v>
      </c>
      <c r="N155" s="92">
        <f t="shared" si="21"/>
        <v>0</v>
      </c>
      <c r="O155" s="94">
        <f>Table1[[#This Row],[Column14]]*O$2</f>
        <v>0</v>
      </c>
      <c r="Q155" s="84">
        <f t="shared" si="22"/>
        <v>23</v>
      </c>
    </row>
    <row r="156" spans="1:17" s="83" customFormat="1" ht="13.8" hidden="1" customHeight="1" x14ac:dyDescent="0.4">
      <c r="A156" s="87">
        <v>602</v>
      </c>
      <c r="B156" s="88" t="s">
        <v>49</v>
      </c>
      <c r="C156" s="89">
        <v>880</v>
      </c>
      <c r="D156" s="90">
        <v>449995.53</v>
      </c>
      <c r="E156" s="90">
        <v>0</v>
      </c>
      <c r="F156" s="90">
        <v>0</v>
      </c>
      <c r="G156" s="90">
        <v>0</v>
      </c>
      <c r="H156" s="90">
        <v>0</v>
      </c>
      <c r="I156" s="90">
        <v>0</v>
      </c>
      <c r="J156" s="90">
        <v>0</v>
      </c>
      <c r="K156" s="91">
        <f t="shared" si="19"/>
        <v>449995.53</v>
      </c>
      <c r="L156" s="81">
        <f t="shared" si="20"/>
        <v>511.36</v>
      </c>
      <c r="M156" s="82">
        <v>0</v>
      </c>
      <c r="N156" s="92">
        <f t="shared" si="21"/>
        <v>0</v>
      </c>
      <c r="O156" s="94">
        <f>Table1[[#This Row],[Column14]]*O$2</f>
        <v>0</v>
      </c>
      <c r="Q156" s="84">
        <f t="shared" si="22"/>
        <v>24</v>
      </c>
    </row>
    <row r="157" spans="1:17" s="83" customFormat="1" ht="13.8" hidden="1" customHeight="1" x14ac:dyDescent="0.4">
      <c r="A157" s="87">
        <v>609</v>
      </c>
      <c r="B157" s="88" t="s">
        <v>50</v>
      </c>
      <c r="C157" s="89">
        <v>813</v>
      </c>
      <c r="D157" s="90">
        <v>223341.25</v>
      </c>
      <c r="E157" s="90">
        <v>0</v>
      </c>
      <c r="F157" s="90">
        <v>0</v>
      </c>
      <c r="G157" s="90">
        <v>0</v>
      </c>
      <c r="H157" s="90">
        <v>0</v>
      </c>
      <c r="I157" s="90">
        <v>0</v>
      </c>
      <c r="J157" s="90">
        <v>0</v>
      </c>
      <c r="K157" s="91">
        <f t="shared" si="19"/>
        <v>223341.25</v>
      </c>
      <c r="L157" s="81">
        <f t="shared" si="20"/>
        <v>274.70999999999998</v>
      </c>
      <c r="M157" s="82">
        <v>0</v>
      </c>
      <c r="N157" s="92">
        <f t="shared" si="21"/>
        <v>0</v>
      </c>
      <c r="O157" s="94">
        <f>Table1[[#This Row],[Column14]]*O$2</f>
        <v>0</v>
      </c>
      <c r="Q157" s="84">
        <f t="shared" si="22"/>
        <v>25</v>
      </c>
    </row>
    <row r="158" spans="1:17" s="83" customFormat="1" ht="13.8" hidden="1" customHeight="1" x14ac:dyDescent="0.4">
      <c r="A158" s="87">
        <v>637</v>
      </c>
      <c r="B158" s="88" t="s">
        <v>53</v>
      </c>
      <c r="C158" s="89">
        <v>775</v>
      </c>
      <c r="D158" s="90">
        <v>339674.81</v>
      </c>
      <c r="E158" s="90">
        <v>7601.98</v>
      </c>
      <c r="F158" s="90">
        <v>0</v>
      </c>
      <c r="G158" s="90">
        <v>0</v>
      </c>
      <c r="H158" s="90">
        <v>0</v>
      </c>
      <c r="I158" s="90">
        <v>0</v>
      </c>
      <c r="J158" s="90">
        <v>0</v>
      </c>
      <c r="K158" s="91">
        <f t="shared" si="19"/>
        <v>332072.83</v>
      </c>
      <c r="L158" s="81">
        <f t="shared" si="20"/>
        <v>428.48</v>
      </c>
      <c r="M158" s="82">
        <v>0</v>
      </c>
      <c r="N158" s="92">
        <f t="shared" si="21"/>
        <v>0</v>
      </c>
      <c r="O158" s="94">
        <f>Table1[[#This Row],[Column14]]*O$2</f>
        <v>0</v>
      </c>
      <c r="Q158" s="84">
        <f t="shared" si="22"/>
        <v>26</v>
      </c>
    </row>
    <row r="159" spans="1:17" s="83" customFormat="1" ht="13.8" hidden="1" customHeight="1" x14ac:dyDescent="0.4">
      <c r="A159" s="87">
        <v>658</v>
      </c>
      <c r="B159" s="88" t="s">
        <v>55</v>
      </c>
      <c r="C159" s="89">
        <v>909</v>
      </c>
      <c r="D159" s="90">
        <v>348968.75</v>
      </c>
      <c r="E159" s="90">
        <v>0</v>
      </c>
      <c r="F159" s="90">
        <v>0</v>
      </c>
      <c r="G159" s="90">
        <v>0</v>
      </c>
      <c r="H159" s="90">
        <v>0</v>
      </c>
      <c r="I159" s="90">
        <v>0</v>
      </c>
      <c r="J159" s="90">
        <v>0</v>
      </c>
      <c r="K159" s="91">
        <f t="shared" si="19"/>
        <v>348968.75</v>
      </c>
      <c r="L159" s="81">
        <f t="shared" si="20"/>
        <v>383.9</v>
      </c>
      <c r="M159" s="82">
        <v>0</v>
      </c>
      <c r="N159" s="92">
        <f t="shared" si="21"/>
        <v>0</v>
      </c>
      <c r="O159" s="94">
        <f>Table1[[#This Row],[Column14]]*O$2</f>
        <v>0</v>
      </c>
      <c r="Q159" s="84">
        <f t="shared" si="22"/>
        <v>27</v>
      </c>
    </row>
    <row r="160" spans="1:17" s="83" customFormat="1" ht="13.8" hidden="1" customHeight="1" x14ac:dyDescent="0.4">
      <c r="A160" s="87">
        <v>665</v>
      </c>
      <c r="B160" s="88" t="s">
        <v>56</v>
      </c>
      <c r="C160" s="89">
        <v>646</v>
      </c>
      <c r="D160" s="90">
        <v>238034.78</v>
      </c>
      <c r="E160" s="90">
        <v>0</v>
      </c>
      <c r="F160" s="90">
        <v>0</v>
      </c>
      <c r="G160" s="90">
        <v>0</v>
      </c>
      <c r="H160" s="90">
        <v>0</v>
      </c>
      <c r="I160" s="90">
        <v>0</v>
      </c>
      <c r="J160" s="90">
        <v>0</v>
      </c>
      <c r="K160" s="91">
        <f t="shared" si="19"/>
        <v>238034.78</v>
      </c>
      <c r="L160" s="81">
        <f t="shared" si="20"/>
        <v>368.47</v>
      </c>
      <c r="M160" s="82">
        <v>0</v>
      </c>
      <c r="N160" s="92">
        <f t="shared" si="21"/>
        <v>0</v>
      </c>
      <c r="O160" s="94">
        <f>Table1[[#This Row],[Column14]]*O$2</f>
        <v>0</v>
      </c>
      <c r="Q160" s="84">
        <f t="shared" si="22"/>
        <v>28</v>
      </c>
    </row>
    <row r="161" spans="1:17" s="83" customFormat="1" ht="13.8" hidden="1" customHeight="1" x14ac:dyDescent="0.4">
      <c r="A161" s="87">
        <v>700</v>
      </c>
      <c r="B161" s="88" t="s">
        <v>57</v>
      </c>
      <c r="C161" s="89">
        <v>1064</v>
      </c>
      <c r="D161" s="90">
        <v>428024.22</v>
      </c>
      <c r="E161" s="90">
        <v>0</v>
      </c>
      <c r="F161" s="90">
        <v>0</v>
      </c>
      <c r="G161" s="90">
        <v>5931.96</v>
      </c>
      <c r="H161" s="90">
        <v>0</v>
      </c>
      <c r="I161" s="90">
        <v>0</v>
      </c>
      <c r="J161" s="90">
        <v>0</v>
      </c>
      <c r="K161" s="91">
        <f t="shared" si="19"/>
        <v>422092.25999999995</v>
      </c>
      <c r="L161" s="81">
        <f t="shared" si="20"/>
        <v>396.7</v>
      </c>
      <c r="M161" s="82">
        <v>0</v>
      </c>
      <c r="N161" s="92">
        <f t="shared" si="21"/>
        <v>0</v>
      </c>
      <c r="O161" s="94">
        <f>Table1[[#This Row],[Column14]]*O$2</f>
        <v>0</v>
      </c>
      <c r="Q161" s="84">
        <f t="shared" si="22"/>
        <v>29</v>
      </c>
    </row>
    <row r="162" spans="1:17" s="83" customFormat="1" ht="13.8" hidden="1" customHeight="1" x14ac:dyDescent="0.4">
      <c r="A162" s="87">
        <v>721</v>
      </c>
      <c r="B162" s="88" t="s">
        <v>59</v>
      </c>
      <c r="C162" s="89">
        <v>1561</v>
      </c>
      <c r="D162" s="90">
        <v>470431.26</v>
      </c>
      <c r="E162" s="90">
        <v>9002.25</v>
      </c>
      <c r="F162" s="90">
        <v>0</v>
      </c>
      <c r="G162" s="90">
        <v>0</v>
      </c>
      <c r="H162" s="90">
        <v>0</v>
      </c>
      <c r="I162" s="90">
        <v>0</v>
      </c>
      <c r="J162" s="90">
        <v>0</v>
      </c>
      <c r="K162" s="91">
        <f t="shared" si="19"/>
        <v>461429.01</v>
      </c>
      <c r="L162" s="81">
        <f t="shared" si="20"/>
        <v>295.60000000000002</v>
      </c>
      <c r="M162" s="82">
        <v>0</v>
      </c>
      <c r="N162" s="92">
        <f t="shared" si="21"/>
        <v>0</v>
      </c>
      <c r="O162" s="94">
        <f>Table1[[#This Row],[Column14]]*O$2</f>
        <v>0</v>
      </c>
      <c r="Q162" s="84">
        <f t="shared" si="22"/>
        <v>30</v>
      </c>
    </row>
    <row r="163" spans="1:17" s="83" customFormat="1" ht="13.8" hidden="1" customHeight="1" x14ac:dyDescent="0.4">
      <c r="A163" s="87">
        <v>735</v>
      </c>
      <c r="B163" s="88" t="s">
        <v>60</v>
      </c>
      <c r="C163" s="89">
        <v>545</v>
      </c>
      <c r="D163" s="90">
        <v>320811.67</v>
      </c>
      <c r="E163" s="90">
        <v>0</v>
      </c>
      <c r="F163" s="90">
        <v>0</v>
      </c>
      <c r="G163" s="90">
        <v>0</v>
      </c>
      <c r="H163" s="90">
        <v>0</v>
      </c>
      <c r="I163" s="90">
        <v>0</v>
      </c>
      <c r="J163" s="90">
        <v>0</v>
      </c>
      <c r="K163" s="91">
        <f t="shared" si="19"/>
        <v>320811.67</v>
      </c>
      <c r="L163" s="81">
        <f t="shared" si="20"/>
        <v>588.65</v>
      </c>
      <c r="M163" s="82">
        <v>0</v>
      </c>
      <c r="N163" s="92">
        <f t="shared" si="21"/>
        <v>0</v>
      </c>
      <c r="O163" s="94">
        <f>Table1[[#This Row],[Column14]]*O$2</f>
        <v>0</v>
      </c>
      <c r="Q163" s="84">
        <f t="shared" si="22"/>
        <v>31</v>
      </c>
    </row>
    <row r="164" spans="1:17" s="83" customFormat="1" ht="13.8" hidden="1" customHeight="1" x14ac:dyDescent="0.4">
      <c r="A164" s="87">
        <v>777</v>
      </c>
      <c r="B164" s="88" t="s">
        <v>61</v>
      </c>
      <c r="C164" s="89">
        <v>3336</v>
      </c>
      <c r="D164" s="90">
        <v>1645641.71</v>
      </c>
      <c r="E164" s="90">
        <v>0</v>
      </c>
      <c r="F164" s="90">
        <v>0</v>
      </c>
      <c r="G164" s="90">
        <v>0</v>
      </c>
      <c r="H164" s="90">
        <v>0</v>
      </c>
      <c r="I164" s="90">
        <v>0</v>
      </c>
      <c r="J164" s="90">
        <v>0</v>
      </c>
      <c r="K164" s="91">
        <f t="shared" si="19"/>
        <v>1645641.71</v>
      </c>
      <c r="L164" s="81">
        <f t="shared" si="20"/>
        <v>493.3</v>
      </c>
      <c r="M164" s="82">
        <v>0</v>
      </c>
      <c r="N164" s="92">
        <f t="shared" si="21"/>
        <v>0</v>
      </c>
      <c r="O164" s="94">
        <f>Table1[[#This Row],[Column14]]*O$2</f>
        <v>0</v>
      </c>
      <c r="Q164" s="84">
        <f t="shared" si="22"/>
        <v>32</v>
      </c>
    </row>
    <row r="165" spans="1:17" s="83" customFormat="1" ht="13.8" hidden="1" customHeight="1" x14ac:dyDescent="0.4">
      <c r="A165" s="87">
        <v>882</v>
      </c>
      <c r="B165" s="88" t="s">
        <v>64</v>
      </c>
      <c r="C165" s="89">
        <v>408</v>
      </c>
      <c r="D165" s="90">
        <v>216184.41</v>
      </c>
      <c r="E165" s="90">
        <v>0</v>
      </c>
      <c r="F165" s="90">
        <v>0</v>
      </c>
      <c r="G165" s="90">
        <v>0</v>
      </c>
      <c r="H165" s="90">
        <v>0</v>
      </c>
      <c r="I165" s="90">
        <v>0</v>
      </c>
      <c r="J165" s="90">
        <v>0</v>
      </c>
      <c r="K165" s="91">
        <f t="shared" si="19"/>
        <v>216184.41</v>
      </c>
      <c r="L165" s="81">
        <f t="shared" si="20"/>
        <v>529.86</v>
      </c>
      <c r="M165" s="82">
        <v>0</v>
      </c>
      <c r="N165" s="92">
        <f t="shared" si="21"/>
        <v>0</v>
      </c>
      <c r="O165" s="94">
        <f>Table1[[#This Row],[Column14]]*O$2</f>
        <v>0</v>
      </c>
      <c r="Q165" s="84">
        <f t="shared" si="22"/>
        <v>33</v>
      </c>
    </row>
    <row r="166" spans="1:17" s="83" customFormat="1" ht="13.8" hidden="1" customHeight="1" x14ac:dyDescent="0.4">
      <c r="A166" s="87">
        <v>896</v>
      </c>
      <c r="B166" s="88" t="s">
        <v>65</v>
      </c>
      <c r="C166" s="89">
        <v>887</v>
      </c>
      <c r="D166" s="90">
        <v>417885.26</v>
      </c>
      <c r="E166" s="90">
        <v>0</v>
      </c>
      <c r="F166" s="90">
        <v>0</v>
      </c>
      <c r="G166" s="90">
        <v>0</v>
      </c>
      <c r="H166" s="90">
        <v>0</v>
      </c>
      <c r="I166" s="90">
        <v>0</v>
      </c>
      <c r="J166" s="90">
        <v>0</v>
      </c>
      <c r="K166" s="91">
        <f t="shared" si="19"/>
        <v>417885.26</v>
      </c>
      <c r="L166" s="81">
        <f t="shared" si="20"/>
        <v>471.12</v>
      </c>
      <c r="M166" s="82">
        <v>0</v>
      </c>
      <c r="N166" s="92">
        <f t="shared" si="21"/>
        <v>0</v>
      </c>
      <c r="O166" s="94">
        <f>Table1[[#This Row],[Column14]]*O$2</f>
        <v>0</v>
      </c>
      <c r="Q166" s="84">
        <f t="shared" si="22"/>
        <v>34</v>
      </c>
    </row>
    <row r="167" spans="1:17" s="83" customFormat="1" ht="13.8" hidden="1" customHeight="1" x14ac:dyDescent="0.4">
      <c r="A167" s="87">
        <v>903</v>
      </c>
      <c r="B167" s="88" t="s">
        <v>66</v>
      </c>
      <c r="C167" s="89">
        <v>908</v>
      </c>
      <c r="D167" s="90">
        <v>347014.1</v>
      </c>
      <c r="E167" s="90">
        <v>0</v>
      </c>
      <c r="F167" s="90">
        <v>0</v>
      </c>
      <c r="G167" s="90">
        <v>0</v>
      </c>
      <c r="H167" s="90">
        <v>0</v>
      </c>
      <c r="I167" s="90">
        <v>0</v>
      </c>
      <c r="J167" s="90">
        <v>0</v>
      </c>
      <c r="K167" s="91">
        <f t="shared" si="19"/>
        <v>347014.1</v>
      </c>
      <c r="L167" s="81">
        <f t="shared" si="20"/>
        <v>382.17</v>
      </c>
      <c r="M167" s="82">
        <v>0</v>
      </c>
      <c r="N167" s="92">
        <f t="shared" si="21"/>
        <v>0</v>
      </c>
      <c r="O167" s="94">
        <f>Table1[[#This Row],[Column14]]*O$2</f>
        <v>0</v>
      </c>
      <c r="Q167" s="84">
        <f t="shared" si="22"/>
        <v>35</v>
      </c>
    </row>
    <row r="168" spans="1:17" s="83" customFormat="1" ht="13.8" hidden="1" customHeight="1" x14ac:dyDescent="0.4">
      <c r="A168" s="87">
        <v>980</v>
      </c>
      <c r="B168" s="88" t="s">
        <v>68</v>
      </c>
      <c r="C168" s="89">
        <v>584</v>
      </c>
      <c r="D168" s="90">
        <v>311577.08</v>
      </c>
      <c r="E168" s="90">
        <v>0</v>
      </c>
      <c r="F168" s="90">
        <v>0</v>
      </c>
      <c r="G168" s="90">
        <v>7482.39</v>
      </c>
      <c r="H168" s="90">
        <v>0</v>
      </c>
      <c r="I168" s="90">
        <v>0</v>
      </c>
      <c r="J168" s="90">
        <v>0</v>
      </c>
      <c r="K168" s="91">
        <f t="shared" si="19"/>
        <v>304094.69</v>
      </c>
      <c r="L168" s="81">
        <f t="shared" si="20"/>
        <v>520.71</v>
      </c>
      <c r="M168" s="82">
        <v>0</v>
      </c>
      <c r="N168" s="92">
        <f t="shared" si="21"/>
        <v>0</v>
      </c>
      <c r="O168" s="94">
        <f>Table1[[#This Row],[Column14]]*O$2</f>
        <v>0</v>
      </c>
      <c r="Q168" s="84">
        <f t="shared" si="22"/>
        <v>36</v>
      </c>
    </row>
    <row r="169" spans="1:17" s="83" customFormat="1" ht="13.8" hidden="1" customHeight="1" x14ac:dyDescent="0.4">
      <c r="A169" s="87">
        <v>1029</v>
      </c>
      <c r="B169" s="88" t="s">
        <v>71</v>
      </c>
      <c r="C169" s="89">
        <v>1099</v>
      </c>
      <c r="D169" s="90">
        <v>455917.49</v>
      </c>
      <c r="E169" s="90">
        <v>0</v>
      </c>
      <c r="F169" s="90">
        <v>0</v>
      </c>
      <c r="G169" s="90">
        <v>0</v>
      </c>
      <c r="H169" s="90">
        <v>0</v>
      </c>
      <c r="I169" s="90">
        <v>0</v>
      </c>
      <c r="J169" s="90">
        <v>0</v>
      </c>
      <c r="K169" s="91">
        <f t="shared" si="19"/>
        <v>455917.49</v>
      </c>
      <c r="L169" s="81">
        <f t="shared" si="20"/>
        <v>414.85</v>
      </c>
      <c r="M169" s="82">
        <v>0</v>
      </c>
      <c r="N169" s="92">
        <f t="shared" si="21"/>
        <v>0</v>
      </c>
      <c r="O169" s="94">
        <f>Table1[[#This Row],[Column14]]*O$2</f>
        <v>0</v>
      </c>
      <c r="Q169" s="84">
        <f t="shared" si="22"/>
        <v>37</v>
      </c>
    </row>
    <row r="170" spans="1:17" s="83" customFormat="1" ht="13.8" hidden="1" customHeight="1" x14ac:dyDescent="0.4">
      <c r="A170" s="87">
        <v>1015</v>
      </c>
      <c r="B170" s="88" t="s">
        <v>70</v>
      </c>
      <c r="C170" s="89">
        <v>2891</v>
      </c>
      <c r="D170" s="90">
        <v>871115.25</v>
      </c>
      <c r="E170" s="90">
        <v>0</v>
      </c>
      <c r="F170" s="90">
        <v>0</v>
      </c>
      <c r="G170" s="90">
        <v>0</v>
      </c>
      <c r="H170" s="90">
        <v>0</v>
      </c>
      <c r="I170" s="90">
        <v>0</v>
      </c>
      <c r="J170" s="90">
        <v>0</v>
      </c>
      <c r="K170" s="91">
        <f t="shared" si="19"/>
        <v>871115.25</v>
      </c>
      <c r="L170" s="81">
        <f t="shared" si="20"/>
        <v>301.32</v>
      </c>
      <c r="M170" s="82">
        <v>0</v>
      </c>
      <c r="N170" s="92">
        <f t="shared" si="21"/>
        <v>0</v>
      </c>
      <c r="O170" s="94">
        <f>Table1[[#This Row],[Column14]]*O$2</f>
        <v>0</v>
      </c>
      <c r="Q170" s="84">
        <f t="shared" si="22"/>
        <v>38</v>
      </c>
    </row>
    <row r="171" spans="1:17" s="83" customFormat="1" ht="13.8" hidden="1" customHeight="1" x14ac:dyDescent="0.4">
      <c r="A171" s="87">
        <v>5054</v>
      </c>
      <c r="B171" s="88" t="s">
        <v>337</v>
      </c>
      <c r="C171" s="89">
        <v>1186</v>
      </c>
      <c r="D171" s="90">
        <v>454384.11</v>
      </c>
      <c r="E171" s="90">
        <v>0</v>
      </c>
      <c r="F171" s="90">
        <v>0</v>
      </c>
      <c r="G171" s="90">
        <v>0</v>
      </c>
      <c r="H171" s="90">
        <v>0</v>
      </c>
      <c r="I171" s="90">
        <v>0</v>
      </c>
      <c r="J171" s="90">
        <v>0</v>
      </c>
      <c r="K171" s="91">
        <f t="shared" si="19"/>
        <v>454384.11</v>
      </c>
      <c r="L171" s="81">
        <f t="shared" si="20"/>
        <v>383.12</v>
      </c>
      <c r="M171" s="82">
        <v>0</v>
      </c>
      <c r="N171" s="92">
        <f t="shared" si="21"/>
        <v>0</v>
      </c>
      <c r="O171" s="94">
        <f>Table1[[#This Row],[Column14]]*O$2</f>
        <v>0</v>
      </c>
      <c r="Q171" s="84">
        <f t="shared" si="22"/>
        <v>39</v>
      </c>
    </row>
    <row r="172" spans="1:17" s="83" customFormat="1" ht="13.8" hidden="1" customHeight="1" x14ac:dyDescent="0.4">
      <c r="A172" s="87">
        <v>1085</v>
      </c>
      <c r="B172" s="88" t="s">
        <v>74</v>
      </c>
      <c r="C172" s="89">
        <v>1141</v>
      </c>
      <c r="D172" s="90">
        <v>381999.07</v>
      </c>
      <c r="E172" s="90">
        <v>0</v>
      </c>
      <c r="F172" s="90">
        <v>0</v>
      </c>
      <c r="G172" s="90">
        <v>0</v>
      </c>
      <c r="H172" s="90">
        <v>0</v>
      </c>
      <c r="I172" s="90">
        <v>0</v>
      </c>
      <c r="J172" s="90">
        <v>0</v>
      </c>
      <c r="K172" s="91">
        <f t="shared" si="19"/>
        <v>381999.07</v>
      </c>
      <c r="L172" s="81">
        <f t="shared" si="20"/>
        <v>334.79</v>
      </c>
      <c r="M172" s="82">
        <v>0</v>
      </c>
      <c r="N172" s="92">
        <f t="shared" si="21"/>
        <v>0</v>
      </c>
      <c r="O172" s="94">
        <f>Table1[[#This Row],[Column14]]*O$2</f>
        <v>0</v>
      </c>
      <c r="Q172" s="84">
        <f t="shared" si="22"/>
        <v>40</v>
      </c>
    </row>
    <row r="173" spans="1:17" s="83" customFormat="1" ht="13.8" hidden="1" customHeight="1" x14ac:dyDescent="0.4">
      <c r="A173" s="87">
        <v>1092</v>
      </c>
      <c r="B173" s="88" t="s">
        <v>75</v>
      </c>
      <c r="C173" s="89">
        <v>5117</v>
      </c>
      <c r="D173" s="90">
        <v>3101861.53</v>
      </c>
      <c r="E173" s="90">
        <v>0</v>
      </c>
      <c r="F173" s="90">
        <v>0</v>
      </c>
      <c r="G173" s="90">
        <v>1407.5</v>
      </c>
      <c r="H173" s="90">
        <v>0</v>
      </c>
      <c r="I173" s="90">
        <v>0</v>
      </c>
      <c r="J173" s="90">
        <v>0</v>
      </c>
      <c r="K173" s="91">
        <f t="shared" si="19"/>
        <v>3100454.03</v>
      </c>
      <c r="L173" s="81">
        <f t="shared" si="20"/>
        <v>605.91</v>
      </c>
      <c r="M173" s="82">
        <v>0</v>
      </c>
      <c r="N173" s="92">
        <f t="shared" si="21"/>
        <v>0</v>
      </c>
      <c r="O173" s="94">
        <f>Table1[[#This Row],[Column14]]*O$2</f>
        <v>0</v>
      </c>
      <c r="Q173" s="84">
        <f t="shared" si="22"/>
        <v>41</v>
      </c>
    </row>
    <row r="174" spans="1:17" s="83" customFormat="1" ht="13.8" hidden="1" customHeight="1" x14ac:dyDescent="0.4">
      <c r="A174" s="87">
        <v>1120</v>
      </c>
      <c r="B174" s="88" t="s">
        <v>76</v>
      </c>
      <c r="C174" s="89">
        <v>372</v>
      </c>
      <c r="D174" s="90">
        <v>161668.32</v>
      </c>
      <c r="E174" s="90">
        <v>0</v>
      </c>
      <c r="F174" s="90">
        <v>0</v>
      </c>
      <c r="G174" s="90">
        <v>0</v>
      </c>
      <c r="H174" s="90">
        <v>0</v>
      </c>
      <c r="I174" s="90">
        <v>0</v>
      </c>
      <c r="J174" s="90">
        <v>0</v>
      </c>
      <c r="K174" s="91">
        <f t="shared" si="19"/>
        <v>161668.32</v>
      </c>
      <c r="L174" s="81">
        <f t="shared" si="20"/>
        <v>434.59</v>
      </c>
      <c r="M174" s="82">
        <v>0</v>
      </c>
      <c r="N174" s="92">
        <f t="shared" si="21"/>
        <v>0</v>
      </c>
      <c r="O174" s="94">
        <f>Table1[[#This Row],[Column14]]*O$2</f>
        <v>0</v>
      </c>
      <c r="Q174" s="84">
        <f t="shared" si="22"/>
        <v>42</v>
      </c>
    </row>
    <row r="175" spans="1:17" s="83" customFormat="1" ht="13.8" hidden="1" customHeight="1" x14ac:dyDescent="0.4">
      <c r="A175" s="87">
        <v>1134</v>
      </c>
      <c r="B175" s="88" t="s">
        <v>78</v>
      </c>
      <c r="C175" s="89">
        <v>1099</v>
      </c>
      <c r="D175" s="90">
        <v>434713.24</v>
      </c>
      <c r="E175" s="90">
        <v>0</v>
      </c>
      <c r="F175" s="90">
        <v>0</v>
      </c>
      <c r="G175" s="90">
        <v>0</v>
      </c>
      <c r="H175" s="90">
        <v>0</v>
      </c>
      <c r="I175" s="90">
        <v>0</v>
      </c>
      <c r="J175" s="90">
        <v>0</v>
      </c>
      <c r="K175" s="91">
        <f t="shared" si="19"/>
        <v>434713.24</v>
      </c>
      <c r="L175" s="81">
        <f t="shared" si="20"/>
        <v>395.55</v>
      </c>
      <c r="M175" s="82">
        <v>0</v>
      </c>
      <c r="N175" s="92">
        <f t="shared" si="21"/>
        <v>0</v>
      </c>
      <c r="O175" s="94">
        <f>Table1[[#This Row],[Column14]]*O$2</f>
        <v>0</v>
      </c>
      <c r="Q175" s="84">
        <f t="shared" si="22"/>
        <v>43</v>
      </c>
    </row>
    <row r="176" spans="1:17" s="83" customFormat="1" ht="13.8" hidden="1" customHeight="1" x14ac:dyDescent="0.4">
      <c r="A176" s="87">
        <v>1141</v>
      </c>
      <c r="B176" s="88" t="s">
        <v>79</v>
      </c>
      <c r="C176" s="89">
        <v>1411</v>
      </c>
      <c r="D176" s="90">
        <v>457202.38</v>
      </c>
      <c r="E176" s="90">
        <v>0</v>
      </c>
      <c r="F176" s="90">
        <v>0</v>
      </c>
      <c r="G176" s="90">
        <v>340.69</v>
      </c>
      <c r="H176" s="90">
        <v>0</v>
      </c>
      <c r="I176" s="90">
        <v>0</v>
      </c>
      <c r="J176" s="90">
        <v>0</v>
      </c>
      <c r="K176" s="91">
        <f t="shared" si="19"/>
        <v>456861.69</v>
      </c>
      <c r="L176" s="81">
        <f t="shared" si="20"/>
        <v>323.79000000000002</v>
      </c>
      <c r="M176" s="82">
        <v>0</v>
      </c>
      <c r="N176" s="92">
        <f t="shared" si="21"/>
        <v>0</v>
      </c>
      <c r="O176" s="94">
        <f>Table1[[#This Row],[Column14]]*O$2</f>
        <v>0</v>
      </c>
      <c r="Q176" s="84">
        <f t="shared" si="22"/>
        <v>44</v>
      </c>
    </row>
    <row r="177" spans="1:17" s="83" customFormat="1" ht="13.8" hidden="1" customHeight="1" x14ac:dyDescent="0.4">
      <c r="A177" s="87">
        <v>1176</v>
      </c>
      <c r="B177" s="88" t="s">
        <v>83</v>
      </c>
      <c r="C177" s="89">
        <v>818</v>
      </c>
      <c r="D177" s="90">
        <v>451981.15</v>
      </c>
      <c r="E177" s="90">
        <v>0</v>
      </c>
      <c r="F177" s="90">
        <v>0</v>
      </c>
      <c r="G177" s="90">
        <v>0</v>
      </c>
      <c r="H177" s="90">
        <v>0</v>
      </c>
      <c r="I177" s="90">
        <v>0</v>
      </c>
      <c r="J177" s="90">
        <v>0</v>
      </c>
      <c r="K177" s="91">
        <f t="shared" si="19"/>
        <v>451981.15</v>
      </c>
      <c r="L177" s="81">
        <f t="shared" si="20"/>
        <v>552.54</v>
      </c>
      <c r="M177" s="82">
        <v>0</v>
      </c>
      <c r="N177" s="92">
        <f t="shared" si="21"/>
        <v>0</v>
      </c>
      <c r="O177" s="94">
        <f>Table1[[#This Row],[Column14]]*O$2</f>
        <v>0</v>
      </c>
      <c r="Q177" s="84">
        <f t="shared" si="22"/>
        <v>45</v>
      </c>
    </row>
    <row r="178" spans="1:17" s="83" customFormat="1" ht="13.8" hidden="1" customHeight="1" x14ac:dyDescent="0.4">
      <c r="A178" s="87">
        <v>1183</v>
      </c>
      <c r="B178" s="88" t="s">
        <v>84</v>
      </c>
      <c r="C178" s="89">
        <v>1227</v>
      </c>
      <c r="D178" s="90">
        <v>681488.62</v>
      </c>
      <c r="E178" s="90">
        <v>0</v>
      </c>
      <c r="F178" s="90">
        <v>0</v>
      </c>
      <c r="G178" s="90">
        <v>0</v>
      </c>
      <c r="H178" s="90">
        <v>0</v>
      </c>
      <c r="I178" s="90">
        <v>0</v>
      </c>
      <c r="J178" s="90">
        <v>0</v>
      </c>
      <c r="K178" s="91">
        <f t="shared" si="19"/>
        <v>681488.62</v>
      </c>
      <c r="L178" s="81">
        <f t="shared" si="20"/>
        <v>555.41</v>
      </c>
      <c r="M178" s="82">
        <v>0</v>
      </c>
      <c r="N178" s="92">
        <f t="shared" si="21"/>
        <v>0</v>
      </c>
      <c r="O178" s="94">
        <f>Table1[[#This Row],[Column14]]*O$2</f>
        <v>0</v>
      </c>
      <c r="Q178" s="84">
        <f t="shared" si="22"/>
        <v>46</v>
      </c>
    </row>
    <row r="179" spans="1:17" s="83" customFormat="1" ht="13.8" hidden="1" customHeight="1" x14ac:dyDescent="0.4">
      <c r="A179" s="87">
        <v>1218</v>
      </c>
      <c r="B179" s="88" t="s">
        <v>86</v>
      </c>
      <c r="C179" s="89">
        <v>917</v>
      </c>
      <c r="D179" s="90">
        <v>457528.17</v>
      </c>
      <c r="E179" s="90">
        <v>0</v>
      </c>
      <c r="F179" s="90">
        <v>0</v>
      </c>
      <c r="G179" s="90">
        <v>0</v>
      </c>
      <c r="H179" s="90">
        <v>0</v>
      </c>
      <c r="I179" s="90">
        <v>0</v>
      </c>
      <c r="J179" s="90">
        <v>0</v>
      </c>
      <c r="K179" s="91">
        <f t="shared" si="19"/>
        <v>457528.17</v>
      </c>
      <c r="L179" s="81">
        <f t="shared" si="20"/>
        <v>498.94</v>
      </c>
      <c r="M179" s="82">
        <v>0</v>
      </c>
      <c r="N179" s="92">
        <f t="shared" si="21"/>
        <v>0</v>
      </c>
      <c r="O179" s="94">
        <f>Table1[[#This Row],[Column14]]*O$2</f>
        <v>0</v>
      </c>
      <c r="Q179" s="84">
        <f t="shared" si="22"/>
        <v>47</v>
      </c>
    </row>
    <row r="180" spans="1:17" s="83" customFormat="1" ht="13.8" hidden="1" customHeight="1" x14ac:dyDescent="0.4">
      <c r="A180" s="87">
        <v>1232</v>
      </c>
      <c r="B180" s="88" t="s">
        <v>87</v>
      </c>
      <c r="C180" s="89">
        <v>729</v>
      </c>
      <c r="D180" s="90">
        <v>444060.91</v>
      </c>
      <c r="E180" s="90">
        <v>0</v>
      </c>
      <c r="F180" s="90">
        <v>0</v>
      </c>
      <c r="G180" s="90">
        <v>0</v>
      </c>
      <c r="H180" s="90">
        <v>0</v>
      </c>
      <c r="I180" s="90">
        <v>0</v>
      </c>
      <c r="J180" s="90">
        <v>0</v>
      </c>
      <c r="K180" s="91">
        <f t="shared" si="19"/>
        <v>444060.91</v>
      </c>
      <c r="L180" s="81">
        <f t="shared" si="20"/>
        <v>609.14</v>
      </c>
      <c r="M180" s="82">
        <v>0</v>
      </c>
      <c r="N180" s="92">
        <f t="shared" si="21"/>
        <v>0</v>
      </c>
      <c r="O180" s="94">
        <f>Table1[[#This Row],[Column14]]*O$2</f>
        <v>0</v>
      </c>
      <c r="Q180" s="84">
        <f t="shared" si="22"/>
        <v>48</v>
      </c>
    </row>
    <row r="181" spans="1:17" s="83" customFormat="1" ht="13.8" hidden="1" customHeight="1" x14ac:dyDescent="0.4">
      <c r="A181" s="87">
        <v>1246</v>
      </c>
      <c r="B181" s="88" t="s">
        <v>88</v>
      </c>
      <c r="C181" s="89">
        <v>664</v>
      </c>
      <c r="D181" s="90">
        <v>358444.49</v>
      </c>
      <c r="E181" s="90">
        <v>0</v>
      </c>
      <c r="F181" s="90">
        <v>0</v>
      </c>
      <c r="G181" s="90">
        <v>0</v>
      </c>
      <c r="H181" s="90">
        <v>0</v>
      </c>
      <c r="I181" s="90">
        <v>0</v>
      </c>
      <c r="J181" s="90">
        <v>0</v>
      </c>
      <c r="K181" s="91">
        <f t="shared" si="19"/>
        <v>358444.49</v>
      </c>
      <c r="L181" s="81">
        <f t="shared" si="20"/>
        <v>539.83000000000004</v>
      </c>
      <c r="M181" s="82">
        <v>0</v>
      </c>
      <c r="N181" s="92">
        <f t="shared" si="21"/>
        <v>0</v>
      </c>
      <c r="O181" s="94">
        <f>Table1[[#This Row],[Column14]]*O$2</f>
        <v>0</v>
      </c>
      <c r="Q181" s="84">
        <f t="shared" si="22"/>
        <v>49</v>
      </c>
    </row>
    <row r="182" spans="1:17" s="83" customFormat="1" ht="13.8" hidden="1" customHeight="1" x14ac:dyDescent="0.4">
      <c r="A182" s="87">
        <v>1253</v>
      </c>
      <c r="B182" s="88" t="s">
        <v>89</v>
      </c>
      <c r="C182" s="89">
        <v>2566</v>
      </c>
      <c r="D182" s="90">
        <v>57912.15</v>
      </c>
      <c r="E182" s="90">
        <v>0</v>
      </c>
      <c r="F182" s="90">
        <v>0</v>
      </c>
      <c r="G182" s="90">
        <v>2300.87</v>
      </c>
      <c r="H182" s="90">
        <v>0</v>
      </c>
      <c r="I182" s="90">
        <v>0</v>
      </c>
      <c r="J182" s="90">
        <v>0</v>
      </c>
      <c r="K182" s="91">
        <f t="shared" si="19"/>
        <v>55611.28</v>
      </c>
      <c r="L182" s="81">
        <f t="shared" si="20"/>
        <v>21.67</v>
      </c>
      <c r="M182" s="82">
        <v>0</v>
      </c>
      <c r="N182" s="92">
        <f t="shared" si="21"/>
        <v>0</v>
      </c>
      <c r="O182" s="94">
        <f>Table1[[#This Row],[Column14]]*O$2</f>
        <v>0</v>
      </c>
      <c r="Q182" s="84">
        <f t="shared" si="22"/>
        <v>50</v>
      </c>
    </row>
    <row r="183" spans="1:17" s="83" customFormat="1" ht="13.8" hidden="1" customHeight="1" x14ac:dyDescent="0.4">
      <c r="A183" s="87">
        <v>4970</v>
      </c>
      <c r="B183" s="88" t="s">
        <v>333</v>
      </c>
      <c r="C183" s="89">
        <v>5915</v>
      </c>
      <c r="D183" s="90">
        <v>2379979.46</v>
      </c>
      <c r="E183" s="90">
        <v>0</v>
      </c>
      <c r="F183" s="90">
        <v>0</v>
      </c>
      <c r="G183" s="90">
        <v>0</v>
      </c>
      <c r="H183" s="90">
        <v>0</v>
      </c>
      <c r="I183" s="90">
        <v>0</v>
      </c>
      <c r="J183" s="90">
        <v>0</v>
      </c>
      <c r="K183" s="91">
        <f t="shared" si="19"/>
        <v>2379979.46</v>
      </c>
      <c r="L183" s="81">
        <f t="shared" si="20"/>
        <v>402.36</v>
      </c>
      <c r="M183" s="82">
        <v>0</v>
      </c>
      <c r="N183" s="92">
        <f t="shared" si="21"/>
        <v>0</v>
      </c>
      <c r="O183" s="94">
        <f>Table1[[#This Row],[Column14]]*O$2</f>
        <v>0</v>
      </c>
      <c r="Q183" s="84">
        <f t="shared" si="22"/>
        <v>51</v>
      </c>
    </row>
    <row r="184" spans="1:17" s="83" customFormat="1" ht="13.8" hidden="1" customHeight="1" x14ac:dyDescent="0.4">
      <c r="A184" s="87">
        <v>1295</v>
      </c>
      <c r="B184" s="88" t="s">
        <v>91</v>
      </c>
      <c r="C184" s="89">
        <v>782</v>
      </c>
      <c r="D184" s="90">
        <v>393285.13</v>
      </c>
      <c r="E184" s="90">
        <v>0</v>
      </c>
      <c r="F184" s="90">
        <v>0</v>
      </c>
      <c r="G184" s="90">
        <v>0</v>
      </c>
      <c r="H184" s="90">
        <v>0</v>
      </c>
      <c r="I184" s="90">
        <v>0</v>
      </c>
      <c r="J184" s="90">
        <v>0</v>
      </c>
      <c r="K184" s="91">
        <f t="shared" si="19"/>
        <v>393285.13</v>
      </c>
      <c r="L184" s="81">
        <f t="shared" si="20"/>
        <v>502.92</v>
      </c>
      <c r="M184" s="82">
        <v>0</v>
      </c>
      <c r="N184" s="92">
        <f t="shared" si="21"/>
        <v>0</v>
      </c>
      <c r="O184" s="94">
        <f>Table1[[#This Row],[Column14]]*O$2</f>
        <v>0</v>
      </c>
      <c r="Q184" s="84">
        <f t="shared" si="22"/>
        <v>52</v>
      </c>
    </row>
    <row r="185" spans="1:17" s="83" customFormat="1" ht="13.8" hidden="1" customHeight="1" x14ac:dyDescent="0.4">
      <c r="A185" s="87">
        <v>1309</v>
      </c>
      <c r="B185" s="88" t="s">
        <v>92</v>
      </c>
      <c r="C185" s="89">
        <v>795</v>
      </c>
      <c r="D185" s="90">
        <v>284481.53999999998</v>
      </c>
      <c r="E185" s="90">
        <v>0</v>
      </c>
      <c r="F185" s="90">
        <v>0</v>
      </c>
      <c r="G185" s="90">
        <v>0</v>
      </c>
      <c r="H185" s="90">
        <v>0</v>
      </c>
      <c r="I185" s="90">
        <v>0</v>
      </c>
      <c r="J185" s="90">
        <v>0</v>
      </c>
      <c r="K185" s="91">
        <f t="shared" si="19"/>
        <v>284481.53999999998</v>
      </c>
      <c r="L185" s="81">
        <f t="shared" si="20"/>
        <v>357.84</v>
      </c>
      <c r="M185" s="82">
        <v>0</v>
      </c>
      <c r="N185" s="92">
        <f t="shared" si="21"/>
        <v>0</v>
      </c>
      <c r="O185" s="94">
        <f>Table1[[#This Row],[Column14]]*O$2</f>
        <v>0</v>
      </c>
      <c r="Q185" s="84">
        <f t="shared" si="22"/>
        <v>53</v>
      </c>
    </row>
    <row r="186" spans="1:17" s="83" customFormat="1" ht="13.8" hidden="1" customHeight="1" x14ac:dyDescent="0.4">
      <c r="A186" s="87">
        <v>1316</v>
      </c>
      <c r="B186" s="88" t="s">
        <v>93</v>
      </c>
      <c r="C186" s="89">
        <v>3499</v>
      </c>
      <c r="D186" s="90">
        <v>1056992.46</v>
      </c>
      <c r="E186" s="90">
        <v>0</v>
      </c>
      <c r="F186" s="90">
        <v>0</v>
      </c>
      <c r="G186" s="90">
        <v>2968.25</v>
      </c>
      <c r="H186" s="90">
        <v>0</v>
      </c>
      <c r="I186" s="90">
        <v>0</v>
      </c>
      <c r="J186" s="90">
        <v>0</v>
      </c>
      <c r="K186" s="91">
        <f t="shared" si="19"/>
        <v>1054024.21</v>
      </c>
      <c r="L186" s="81">
        <f t="shared" si="20"/>
        <v>301.24</v>
      </c>
      <c r="M186" s="82">
        <v>0</v>
      </c>
      <c r="N186" s="92">
        <f t="shared" si="21"/>
        <v>0</v>
      </c>
      <c r="O186" s="94">
        <f>Table1[[#This Row],[Column14]]*O$2</f>
        <v>0</v>
      </c>
      <c r="Q186" s="84">
        <f t="shared" si="22"/>
        <v>54</v>
      </c>
    </row>
    <row r="187" spans="1:17" s="83" customFormat="1" ht="13.8" hidden="1" customHeight="1" x14ac:dyDescent="0.4">
      <c r="A187" s="87">
        <v>1380</v>
      </c>
      <c r="B187" s="88" t="s">
        <v>95</v>
      </c>
      <c r="C187" s="89">
        <v>2739</v>
      </c>
      <c r="D187" s="90">
        <v>1080378.75</v>
      </c>
      <c r="E187" s="90">
        <v>0</v>
      </c>
      <c r="F187" s="90">
        <v>0</v>
      </c>
      <c r="G187" s="90">
        <v>0</v>
      </c>
      <c r="H187" s="90">
        <v>0</v>
      </c>
      <c r="I187" s="90">
        <v>0</v>
      </c>
      <c r="J187" s="90">
        <v>0</v>
      </c>
      <c r="K187" s="91">
        <f t="shared" si="19"/>
        <v>1080378.75</v>
      </c>
      <c r="L187" s="81">
        <f t="shared" si="20"/>
        <v>394.44</v>
      </c>
      <c r="M187" s="82">
        <v>0</v>
      </c>
      <c r="N187" s="92">
        <f t="shared" si="21"/>
        <v>0</v>
      </c>
      <c r="O187" s="94">
        <f>Table1[[#This Row],[Column14]]*O$2</f>
        <v>0</v>
      </c>
      <c r="Q187" s="84">
        <f t="shared" si="22"/>
        <v>55</v>
      </c>
    </row>
    <row r="188" spans="1:17" s="83" customFormat="1" ht="13.8" hidden="1" customHeight="1" x14ac:dyDescent="0.4">
      <c r="A188" s="87">
        <v>1407</v>
      </c>
      <c r="B188" s="88" t="s">
        <v>96</v>
      </c>
      <c r="C188" s="89">
        <v>1437</v>
      </c>
      <c r="D188" s="90">
        <v>584451.61</v>
      </c>
      <c r="E188" s="90">
        <v>0</v>
      </c>
      <c r="F188" s="90">
        <v>0</v>
      </c>
      <c r="G188" s="90">
        <v>0</v>
      </c>
      <c r="H188" s="90">
        <v>0</v>
      </c>
      <c r="I188" s="90">
        <v>0</v>
      </c>
      <c r="J188" s="90">
        <v>0</v>
      </c>
      <c r="K188" s="91">
        <f t="shared" si="19"/>
        <v>584451.61</v>
      </c>
      <c r="L188" s="81">
        <f t="shared" si="20"/>
        <v>406.72</v>
      </c>
      <c r="M188" s="82">
        <v>0</v>
      </c>
      <c r="N188" s="92">
        <f t="shared" si="21"/>
        <v>0</v>
      </c>
      <c r="O188" s="94">
        <f>Table1[[#This Row],[Column14]]*O$2</f>
        <v>0</v>
      </c>
      <c r="Q188" s="84">
        <f t="shared" si="22"/>
        <v>56</v>
      </c>
    </row>
    <row r="189" spans="1:17" s="83" customFormat="1" ht="13.8" hidden="1" customHeight="1" x14ac:dyDescent="0.4">
      <c r="A189" s="87">
        <v>1414</v>
      </c>
      <c r="B189" s="88" t="s">
        <v>97</v>
      </c>
      <c r="C189" s="89">
        <v>3863</v>
      </c>
      <c r="D189" s="90">
        <v>1189617.6599999999</v>
      </c>
      <c r="E189" s="90">
        <v>0</v>
      </c>
      <c r="F189" s="90">
        <v>0</v>
      </c>
      <c r="G189" s="90">
        <v>0</v>
      </c>
      <c r="H189" s="90">
        <v>0</v>
      </c>
      <c r="I189" s="90">
        <v>0</v>
      </c>
      <c r="J189" s="90">
        <v>0</v>
      </c>
      <c r="K189" s="91">
        <f t="shared" si="19"/>
        <v>1189617.6599999999</v>
      </c>
      <c r="L189" s="81">
        <f t="shared" si="20"/>
        <v>307.95</v>
      </c>
      <c r="M189" s="82">
        <v>0</v>
      </c>
      <c r="N189" s="92">
        <f t="shared" si="21"/>
        <v>0</v>
      </c>
      <c r="O189" s="94">
        <f>Table1[[#This Row],[Column14]]*O$2</f>
        <v>0</v>
      </c>
      <c r="Q189" s="84">
        <f t="shared" si="22"/>
        <v>57</v>
      </c>
    </row>
    <row r="190" spans="1:17" s="83" customFormat="1" ht="13.8" hidden="1" customHeight="1" x14ac:dyDescent="0.4">
      <c r="A190" s="87">
        <v>1428</v>
      </c>
      <c r="B190" s="88" t="s">
        <v>99</v>
      </c>
      <c r="C190" s="89">
        <v>1290</v>
      </c>
      <c r="D190" s="90">
        <v>682529.76</v>
      </c>
      <c r="E190" s="90">
        <v>0</v>
      </c>
      <c r="F190" s="90">
        <v>0</v>
      </c>
      <c r="G190" s="90">
        <v>0</v>
      </c>
      <c r="H190" s="90">
        <v>0</v>
      </c>
      <c r="I190" s="90">
        <v>0</v>
      </c>
      <c r="J190" s="90">
        <v>0</v>
      </c>
      <c r="K190" s="91">
        <f t="shared" si="19"/>
        <v>682529.76</v>
      </c>
      <c r="L190" s="81">
        <f t="shared" si="20"/>
        <v>529.09</v>
      </c>
      <c r="M190" s="82">
        <v>0</v>
      </c>
      <c r="N190" s="92">
        <f t="shared" si="21"/>
        <v>0</v>
      </c>
      <c r="O190" s="94">
        <f>Table1[[#This Row],[Column14]]*O$2</f>
        <v>0</v>
      </c>
      <c r="Q190" s="84">
        <f t="shared" si="22"/>
        <v>58</v>
      </c>
    </row>
    <row r="191" spans="1:17" s="83" customFormat="1" ht="13.8" hidden="1" customHeight="1" x14ac:dyDescent="0.4">
      <c r="A191" s="87">
        <v>1449</v>
      </c>
      <c r="B191" s="88" t="s">
        <v>100</v>
      </c>
      <c r="C191" s="89">
        <v>116</v>
      </c>
      <c r="D191" s="90">
        <v>53208.97</v>
      </c>
      <c r="E191" s="90">
        <v>0</v>
      </c>
      <c r="F191" s="90">
        <v>0</v>
      </c>
      <c r="G191" s="90">
        <v>0</v>
      </c>
      <c r="H191" s="90">
        <v>0</v>
      </c>
      <c r="I191" s="90">
        <v>0</v>
      </c>
      <c r="J191" s="90">
        <v>0</v>
      </c>
      <c r="K191" s="91">
        <f t="shared" si="19"/>
        <v>53208.97</v>
      </c>
      <c r="L191" s="81">
        <f t="shared" si="20"/>
        <v>458.7</v>
      </c>
      <c r="M191" s="82">
        <v>0</v>
      </c>
      <c r="N191" s="92">
        <f t="shared" si="21"/>
        <v>0</v>
      </c>
      <c r="O191" s="94">
        <f>Table1[[#This Row],[Column14]]*O$2</f>
        <v>0</v>
      </c>
      <c r="Q191" s="84">
        <f t="shared" si="22"/>
        <v>59</v>
      </c>
    </row>
    <row r="192" spans="1:17" s="83" customFormat="1" ht="13.8" hidden="1" customHeight="1" x14ac:dyDescent="0.4">
      <c r="A192" s="87">
        <v>1540</v>
      </c>
      <c r="B192" s="88" t="s">
        <v>104</v>
      </c>
      <c r="C192" s="89">
        <v>1758</v>
      </c>
      <c r="D192" s="90">
        <v>791270.33</v>
      </c>
      <c r="E192" s="90">
        <v>20862.939999999999</v>
      </c>
      <c r="F192" s="90">
        <v>0</v>
      </c>
      <c r="G192" s="90">
        <v>0</v>
      </c>
      <c r="H192" s="90">
        <v>0</v>
      </c>
      <c r="I192" s="90">
        <v>0</v>
      </c>
      <c r="J192" s="90">
        <v>0</v>
      </c>
      <c r="K192" s="91">
        <f t="shared" si="19"/>
        <v>770407.39</v>
      </c>
      <c r="L192" s="81">
        <f t="shared" si="20"/>
        <v>438.23</v>
      </c>
      <c r="M192" s="82">
        <v>0</v>
      </c>
      <c r="N192" s="92">
        <f t="shared" si="21"/>
        <v>0</v>
      </c>
      <c r="O192" s="94">
        <f>Table1[[#This Row],[Column14]]*O$2</f>
        <v>0</v>
      </c>
      <c r="Q192" s="84">
        <f t="shared" si="22"/>
        <v>60</v>
      </c>
    </row>
    <row r="193" spans="1:17" s="83" customFormat="1" ht="13.8" hidden="1" customHeight="1" x14ac:dyDescent="0.4">
      <c r="A193" s="87">
        <v>1554</v>
      </c>
      <c r="B193" s="88" t="s">
        <v>105</v>
      </c>
      <c r="C193" s="89">
        <v>11213</v>
      </c>
      <c r="D193" s="90">
        <v>4863995.55</v>
      </c>
      <c r="E193" s="90">
        <v>0</v>
      </c>
      <c r="F193" s="90">
        <v>0</v>
      </c>
      <c r="G193" s="90">
        <v>0</v>
      </c>
      <c r="H193" s="90">
        <v>0</v>
      </c>
      <c r="I193" s="90">
        <v>0</v>
      </c>
      <c r="J193" s="90">
        <v>0</v>
      </c>
      <c r="K193" s="91">
        <f t="shared" si="19"/>
        <v>4863995.55</v>
      </c>
      <c r="L193" s="81">
        <f t="shared" si="20"/>
        <v>433.78</v>
      </c>
      <c r="M193" s="82">
        <v>0</v>
      </c>
      <c r="N193" s="92">
        <f t="shared" si="21"/>
        <v>0</v>
      </c>
      <c r="O193" s="94">
        <f>Table1[[#This Row],[Column14]]*O$2</f>
        <v>0</v>
      </c>
      <c r="Q193" s="84">
        <f t="shared" si="22"/>
        <v>61</v>
      </c>
    </row>
    <row r="194" spans="1:17" s="83" customFormat="1" ht="13.8" hidden="1" customHeight="1" x14ac:dyDescent="0.4">
      <c r="A194" s="87">
        <v>1568</v>
      </c>
      <c r="B194" s="88" t="s">
        <v>107</v>
      </c>
      <c r="C194" s="89">
        <v>1894</v>
      </c>
      <c r="D194" s="90">
        <v>671186.76</v>
      </c>
      <c r="E194" s="90">
        <v>5495.89</v>
      </c>
      <c r="F194" s="90">
        <v>0</v>
      </c>
      <c r="G194" s="90">
        <v>9173.81</v>
      </c>
      <c r="H194" s="90">
        <v>580</v>
      </c>
      <c r="I194" s="90">
        <v>0</v>
      </c>
      <c r="J194" s="90">
        <v>0</v>
      </c>
      <c r="K194" s="91">
        <f t="shared" si="19"/>
        <v>655937.05999999994</v>
      </c>
      <c r="L194" s="81">
        <f t="shared" si="20"/>
        <v>346.32</v>
      </c>
      <c r="M194" s="82">
        <v>0</v>
      </c>
      <c r="N194" s="92">
        <f t="shared" si="21"/>
        <v>0</v>
      </c>
      <c r="O194" s="94">
        <f>Table1[[#This Row],[Column14]]*O$2</f>
        <v>0</v>
      </c>
      <c r="Q194" s="84">
        <f t="shared" si="22"/>
        <v>62</v>
      </c>
    </row>
    <row r="195" spans="1:17" s="83" customFormat="1" ht="13.8" hidden="1" customHeight="1" x14ac:dyDescent="0.4">
      <c r="A195" s="87">
        <v>1600</v>
      </c>
      <c r="B195" s="88" t="s">
        <v>109</v>
      </c>
      <c r="C195" s="89">
        <v>617</v>
      </c>
      <c r="D195" s="90">
        <v>333246.67</v>
      </c>
      <c r="E195" s="90">
        <v>0</v>
      </c>
      <c r="F195" s="90">
        <v>0</v>
      </c>
      <c r="G195" s="90">
        <v>0</v>
      </c>
      <c r="H195" s="90">
        <v>0</v>
      </c>
      <c r="I195" s="90">
        <v>0</v>
      </c>
      <c r="J195" s="90">
        <v>0</v>
      </c>
      <c r="K195" s="91">
        <f t="shared" si="19"/>
        <v>333246.67</v>
      </c>
      <c r="L195" s="81">
        <f t="shared" si="20"/>
        <v>540.11</v>
      </c>
      <c r="M195" s="82">
        <v>0</v>
      </c>
      <c r="N195" s="92">
        <f t="shared" si="21"/>
        <v>0</v>
      </c>
      <c r="O195" s="94">
        <f>Table1[[#This Row],[Column14]]*O$2</f>
        <v>0</v>
      </c>
      <c r="Q195" s="84">
        <f t="shared" si="22"/>
        <v>63</v>
      </c>
    </row>
    <row r="196" spans="1:17" s="83" customFormat="1" ht="13.8" hidden="1" customHeight="1" x14ac:dyDescent="0.4">
      <c r="A196" s="87">
        <v>1645</v>
      </c>
      <c r="B196" s="88" t="s">
        <v>112</v>
      </c>
      <c r="C196" s="89">
        <v>1092</v>
      </c>
      <c r="D196" s="90">
        <v>464480.79</v>
      </c>
      <c r="E196" s="90">
        <v>0</v>
      </c>
      <c r="F196" s="90">
        <v>867</v>
      </c>
      <c r="G196" s="90">
        <v>0</v>
      </c>
      <c r="H196" s="90">
        <v>0</v>
      </c>
      <c r="I196" s="90">
        <v>0</v>
      </c>
      <c r="J196" s="90">
        <v>0</v>
      </c>
      <c r="K196" s="91">
        <f t="shared" si="19"/>
        <v>463613.79</v>
      </c>
      <c r="L196" s="81">
        <f t="shared" si="20"/>
        <v>424.55</v>
      </c>
      <c r="M196" s="82">
        <v>0</v>
      </c>
      <c r="N196" s="92">
        <f t="shared" si="21"/>
        <v>0</v>
      </c>
      <c r="O196" s="94">
        <f>Table1[[#This Row],[Column14]]*O$2</f>
        <v>0</v>
      </c>
      <c r="Q196" s="84">
        <f t="shared" si="22"/>
        <v>64</v>
      </c>
    </row>
    <row r="197" spans="1:17" s="83" customFormat="1" ht="13.8" hidden="1" customHeight="1" x14ac:dyDescent="0.4">
      <c r="A197" s="87">
        <v>1631</v>
      </c>
      <c r="B197" s="88" t="s">
        <v>110</v>
      </c>
      <c r="C197" s="89">
        <v>516</v>
      </c>
      <c r="D197" s="90">
        <v>242772.64</v>
      </c>
      <c r="E197" s="90">
        <v>0</v>
      </c>
      <c r="F197" s="90">
        <v>0</v>
      </c>
      <c r="G197" s="90">
        <v>0</v>
      </c>
      <c r="H197" s="90">
        <v>0</v>
      </c>
      <c r="I197" s="90">
        <v>0</v>
      </c>
      <c r="J197" s="90">
        <v>0</v>
      </c>
      <c r="K197" s="91">
        <f t="shared" ref="K197:K260" si="23">D197-E197-F197-G197-H197-I197-J197</f>
        <v>242772.64</v>
      </c>
      <c r="L197" s="81">
        <f t="shared" ref="L197:L260" si="24">ROUND((K197/C197),2)</f>
        <v>470.49</v>
      </c>
      <c r="M197" s="82">
        <v>0</v>
      </c>
      <c r="N197" s="92">
        <f t="shared" ref="N197:N260" si="25">M197*C197</f>
        <v>0</v>
      </c>
      <c r="O197" s="94">
        <f>Table1[[#This Row],[Column14]]*O$2</f>
        <v>0</v>
      </c>
      <c r="Q197" s="84">
        <f t="shared" si="22"/>
        <v>65</v>
      </c>
    </row>
    <row r="198" spans="1:17" s="83" customFormat="1" ht="13.8" hidden="1" customHeight="1" x14ac:dyDescent="0.4">
      <c r="A198" s="87">
        <v>1638</v>
      </c>
      <c r="B198" s="88" t="s">
        <v>111</v>
      </c>
      <c r="C198" s="89">
        <v>3120</v>
      </c>
      <c r="D198" s="90">
        <v>1219123.8500000001</v>
      </c>
      <c r="E198" s="90">
        <v>0</v>
      </c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91">
        <f t="shared" si="23"/>
        <v>1219123.8500000001</v>
      </c>
      <c r="L198" s="81">
        <f t="shared" si="24"/>
        <v>390.74</v>
      </c>
      <c r="M198" s="82">
        <v>0</v>
      </c>
      <c r="N198" s="92">
        <f t="shared" si="25"/>
        <v>0</v>
      </c>
      <c r="O198" s="94">
        <f>Table1[[#This Row],[Column14]]*O$2</f>
        <v>0</v>
      </c>
      <c r="Q198" s="84">
        <f t="shared" si="22"/>
        <v>66</v>
      </c>
    </row>
    <row r="199" spans="1:17" s="83" customFormat="1" ht="13.8" hidden="1" customHeight="1" x14ac:dyDescent="0.4">
      <c r="A199" s="87">
        <v>714</v>
      </c>
      <c r="B199" s="88" t="s">
        <v>58</v>
      </c>
      <c r="C199" s="89">
        <v>6631</v>
      </c>
      <c r="D199" s="90">
        <v>3246508.03</v>
      </c>
      <c r="E199" s="90">
        <v>3756.74</v>
      </c>
      <c r="F199" s="90">
        <v>0</v>
      </c>
      <c r="G199" s="90">
        <v>0</v>
      </c>
      <c r="H199" s="90">
        <v>0</v>
      </c>
      <c r="I199" s="90">
        <v>0</v>
      </c>
      <c r="J199" s="90">
        <v>0</v>
      </c>
      <c r="K199" s="91">
        <f t="shared" si="23"/>
        <v>3242751.2899999996</v>
      </c>
      <c r="L199" s="81">
        <f t="shared" si="24"/>
        <v>489.03</v>
      </c>
      <c r="M199" s="82">
        <v>0</v>
      </c>
      <c r="N199" s="92">
        <f t="shared" si="25"/>
        <v>0</v>
      </c>
      <c r="O199" s="94">
        <f>Table1[[#This Row],[Column14]]*O$2</f>
        <v>0</v>
      </c>
      <c r="Q199" s="84">
        <f t="shared" ref="Q199:Q262" si="26">Q198+1</f>
        <v>67</v>
      </c>
    </row>
    <row r="200" spans="1:17" s="83" customFormat="1" ht="13.8" hidden="1" customHeight="1" x14ac:dyDescent="0.4">
      <c r="A200" s="87">
        <v>1694</v>
      </c>
      <c r="B200" s="88" t="s">
        <v>117</v>
      </c>
      <c r="C200" s="89">
        <v>1777</v>
      </c>
      <c r="D200" s="90">
        <v>552027.52</v>
      </c>
      <c r="E200" s="90">
        <v>0</v>
      </c>
      <c r="F200" s="90">
        <v>0</v>
      </c>
      <c r="G200" s="90">
        <v>0</v>
      </c>
      <c r="H200" s="90">
        <v>0</v>
      </c>
      <c r="I200" s="90">
        <v>0</v>
      </c>
      <c r="J200" s="90">
        <v>0</v>
      </c>
      <c r="K200" s="91">
        <f t="shared" si="23"/>
        <v>552027.52</v>
      </c>
      <c r="L200" s="81">
        <f t="shared" si="24"/>
        <v>310.64999999999998</v>
      </c>
      <c r="M200" s="82">
        <v>0</v>
      </c>
      <c r="N200" s="92">
        <f t="shared" si="25"/>
        <v>0</v>
      </c>
      <c r="O200" s="94">
        <f>Table1[[#This Row],[Column14]]*O$2</f>
        <v>0</v>
      </c>
      <c r="Q200" s="84">
        <f t="shared" si="26"/>
        <v>68</v>
      </c>
    </row>
    <row r="201" spans="1:17" s="83" customFormat="1" ht="13.8" hidden="1" customHeight="1" x14ac:dyDescent="0.4">
      <c r="A201" s="87">
        <v>1729</v>
      </c>
      <c r="B201" s="88" t="s">
        <v>118</v>
      </c>
      <c r="C201" s="89">
        <v>799</v>
      </c>
      <c r="D201" s="90">
        <v>403449.01</v>
      </c>
      <c r="E201" s="90">
        <v>5777</v>
      </c>
      <c r="F201" s="90">
        <v>0</v>
      </c>
      <c r="G201" s="90">
        <v>0</v>
      </c>
      <c r="H201" s="90">
        <v>0</v>
      </c>
      <c r="I201" s="90">
        <v>0</v>
      </c>
      <c r="J201" s="90">
        <v>0</v>
      </c>
      <c r="K201" s="91">
        <f t="shared" si="23"/>
        <v>397672.01</v>
      </c>
      <c r="L201" s="81">
        <f t="shared" si="24"/>
        <v>497.71</v>
      </c>
      <c r="M201" s="82">
        <v>0</v>
      </c>
      <c r="N201" s="92">
        <f t="shared" si="25"/>
        <v>0</v>
      </c>
      <c r="O201" s="94">
        <f>Table1[[#This Row],[Column14]]*O$2</f>
        <v>0</v>
      </c>
      <c r="Q201" s="84">
        <f t="shared" si="26"/>
        <v>69</v>
      </c>
    </row>
    <row r="202" spans="1:17" s="83" customFormat="1" ht="13.8" hidden="1" customHeight="1" x14ac:dyDescent="0.4">
      <c r="A202" s="87">
        <v>1736</v>
      </c>
      <c r="B202" s="88" t="s">
        <v>119</v>
      </c>
      <c r="C202" s="89">
        <v>555</v>
      </c>
      <c r="D202" s="90">
        <v>105472.03</v>
      </c>
      <c r="E202" s="90">
        <v>0</v>
      </c>
      <c r="F202" s="90">
        <v>0</v>
      </c>
      <c r="G202" s="90">
        <v>0</v>
      </c>
      <c r="H202" s="90">
        <v>0</v>
      </c>
      <c r="I202" s="90">
        <v>0</v>
      </c>
      <c r="J202" s="90">
        <v>0</v>
      </c>
      <c r="K202" s="91">
        <f t="shared" si="23"/>
        <v>105472.03</v>
      </c>
      <c r="L202" s="81">
        <f t="shared" si="24"/>
        <v>190.04</v>
      </c>
      <c r="M202" s="82">
        <v>0</v>
      </c>
      <c r="N202" s="92">
        <f t="shared" si="25"/>
        <v>0</v>
      </c>
      <c r="O202" s="94">
        <f>Table1[[#This Row],[Column14]]*O$2</f>
        <v>0</v>
      </c>
      <c r="Q202" s="84">
        <f t="shared" si="26"/>
        <v>70</v>
      </c>
    </row>
    <row r="203" spans="1:17" s="83" customFormat="1" ht="13.8" hidden="1" customHeight="1" x14ac:dyDescent="0.4">
      <c r="A203" s="87">
        <v>1813</v>
      </c>
      <c r="B203" s="88" t="s">
        <v>120</v>
      </c>
      <c r="C203" s="89">
        <v>776</v>
      </c>
      <c r="D203" s="90">
        <v>300195.87</v>
      </c>
      <c r="E203" s="90">
        <v>0</v>
      </c>
      <c r="F203" s="90">
        <v>0</v>
      </c>
      <c r="G203" s="90">
        <v>0</v>
      </c>
      <c r="H203" s="90">
        <v>0</v>
      </c>
      <c r="I203" s="90">
        <v>0</v>
      </c>
      <c r="J203" s="90">
        <v>0</v>
      </c>
      <c r="K203" s="91">
        <f t="shared" si="23"/>
        <v>300195.87</v>
      </c>
      <c r="L203" s="81">
        <f t="shared" si="24"/>
        <v>386.85</v>
      </c>
      <c r="M203" s="82">
        <v>0</v>
      </c>
      <c r="N203" s="92">
        <f t="shared" si="25"/>
        <v>0</v>
      </c>
      <c r="O203" s="94">
        <f>Table1[[#This Row],[Column14]]*O$2</f>
        <v>0</v>
      </c>
      <c r="Q203" s="84">
        <f t="shared" si="26"/>
        <v>71</v>
      </c>
    </row>
    <row r="204" spans="1:17" s="83" customFormat="1" ht="13.8" hidden="1" customHeight="1" x14ac:dyDescent="0.4">
      <c r="A204" s="87">
        <v>1862</v>
      </c>
      <c r="B204" s="88" t="s">
        <v>123</v>
      </c>
      <c r="C204" s="89">
        <v>7486</v>
      </c>
      <c r="D204" s="90">
        <v>1283103.19</v>
      </c>
      <c r="E204" s="90">
        <v>0</v>
      </c>
      <c r="F204" s="90">
        <v>0</v>
      </c>
      <c r="G204" s="90">
        <v>0</v>
      </c>
      <c r="H204" s="90">
        <v>0</v>
      </c>
      <c r="I204" s="90">
        <v>0</v>
      </c>
      <c r="J204" s="90">
        <v>0</v>
      </c>
      <c r="K204" s="91">
        <f t="shared" si="23"/>
        <v>1283103.19</v>
      </c>
      <c r="L204" s="81">
        <f t="shared" si="24"/>
        <v>171.4</v>
      </c>
      <c r="M204" s="82">
        <v>0</v>
      </c>
      <c r="N204" s="92">
        <f t="shared" si="25"/>
        <v>0</v>
      </c>
      <c r="O204" s="94">
        <f>Table1[[#This Row],[Column14]]*O$2</f>
        <v>0</v>
      </c>
      <c r="Q204" s="84">
        <f t="shared" si="26"/>
        <v>72</v>
      </c>
    </row>
    <row r="205" spans="1:17" s="83" customFormat="1" ht="13.8" hidden="1" customHeight="1" x14ac:dyDescent="0.4">
      <c r="A205" s="87">
        <v>1883</v>
      </c>
      <c r="B205" s="88" t="s">
        <v>125</v>
      </c>
      <c r="C205" s="89">
        <v>2870</v>
      </c>
      <c r="D205" s="90">
        <v>813972.2</v>
      </c>
      <c r="E205" s="90">
        <v>0</v>
      </c>
      <c r="F205" s="90">
        <v>0</v>
      </c>
      <c r="G205" s="90">
        <v>0</v>
      </c>
      <c r="H205" s="90">
        <v>0</v>
      </c>
      <c r="I205" s="90">
        <v>0</v>
      </c>
      <c r="J205" s="90">
        <v>0</v>
      </c>
      <c r="K205" s="91">
        <f t="shared" si="23"/>
        <v>813972.2</v>
      </c>
      <c r="L205" s="81">
        <f t="shared" si="24"/>
        <v>283.61</v>
      </c>
      <c r="M205" s="82">
        <v>0</v>
      </c>
      <c r="N205" s="92">
        <f t="shared" si="25"/>
        <v>0</v>
      </c>
      <c r="O205" s="94">
        <f>Table1[[#This Row],[Column14]]*O$2</f>
        <v>0</v>
      </c>
      <c r="Q205" s="84">
        <f t="shared" si="26"/>
        <v>73</v>
      </c>
    </row>
    <row r="206" spans="1:17" s="83" customFormat="1" ht="13.8" hidden="1" customHeight="1" x14ac:dyDescent="0.4">
      <c r="A206" s="33">
        <v>1890</v>
      </c>
      <c r="B206" s="34" t="s">
        <v>126</v>
      </c>
      <c r="C206" s="35">
        <v>731</v>
      </c>
      <c r="D206" s="36">
        <v>946359.38</v>
      </c>
      <c r="E206" s="36">
        <v>0</v>
      </c>
      <c r="F206" s="36">
        <v>0</v>
      </c>
      <c r="G206" s="36">
        <v>237678.6</v>
      </c>
      <c r="H206" s="36">
        <v>0</v>
      </c>
      <c r="I206" s="36">
        <v>0</v>
      </c>
      <c r="J206" s="36">
        <v>0</v>
      </c>
      <c r="K206" s="37">
        <f t="shared" si="23"/>
        <v>708680.78</v>
      </c>
      <c r="L206" s="30">
        <f t="shared" si="24"/>
        <v>969.47</v>
      </c>
      <c r="M206" s="31">
        <v>0</v>
      </c>
      <c r="N206" s="38">
        <f t="shared" si="25"/>
        <v>0</v>
      </c>
      <c r="O206" s="94">
        <f>Table1[[#This Row],[Column14]]*O$2</f>
        <v>0</v>
      </c>
      <c r="Q206" s="84">
        <f t="shared" si="26"/>
        <v>74</v>
      </c>
    </row>
    <row r="207" spans="1:17" s="83" customFormat="1" ht="13.8" hidden="1" customHeight="1" x14ac:dyDescent="0.4">
      <c r="A207" s="87">
        <v>1900</v>
      </c>
      <c r="B207" s="88" t="s">
        <v>128</v>
      </c>
      <c r="C207" s="89">
        <v>4057</v>
      </c>
      <c r="D207" s="90">
        <v>1691041</v>
      </c>
      <c r="E207" s="90">
        <v>2045.38</v>
      </c>
      <c r="F207" s="90">
        <v>0</v>
      </c>
      <c r="G207" s="90">
        <v>0</v>
      </c>
      <c r="H207" s="90">
        <v>0</v>
      </c>
      <c r="I207" s="90">
        <v>0</v>
      </c>
      <c r="J207" s="90">
        <v>0</v>
      </c>
      <c r="K207" s="91">
        <f t="shared" si="23"/>
        <v>1688995.62</v>
      </c>
      <c r="L207" s="81">
        <f t="shared" si="24"/>
        <v>416.32</v>
      </c>
      <c r="M207" s="82">
        <v>0</v>
      </c>
      <c r="N207" s="92">
        <f t="shared" si="25"/>
        <v>0</v>
      </c>
      <c r="O207" s="94">
        <f>Table1[[#This Row],[Column14]]*O$2</f>
        <v>0</v>
      </c>
      <c r="Q207" s="84">
        <f t="shared" si="26"/>
        <v>75</v>
      </c>
    </row>
    <row r="208" spans="1:17" s="83" customFormat="1" ht="13.8" hidden="1" customHeight="1" x14ac:dyDescent="0.4">
      <c r="A208" s="87">
        <v>1939</v>
      </c>
      <c r="B208" s="88" t="s">
        <v>129</v>
      </c>
      <c r="C208" s="89">
        <v>514</v>
      </c>
      <c r="D208" s="90">
        <v>184875.68</v>
      </c>
      <c r="E208" s="90">
        <v>761.18</v>
      </c>
      <c r="F208" s="90">
        <v>0</v>
      </c>
      <c r="G208" s="90">
        <v>0</v>
      </c>
      <c r="H208" s="90">
        <v>0</v>
      </c>
      <c r="I208" s="90">
        <v>0</v>
      </c>
      <c r="J208" s="90">
        <v>0</v>
      </c>
      <c r="K208" s="91">
        <f t="shared" si="23"/>
        <v>184114.5</v>
      </c>
      <c r="L208" s="81">
        <f t="shared" si="24"/>
        <v>358.2</v>
      </c>
      <c r="M208" s="82">
        <v>0</v>
      </c>
      <c r="N208" s="92">
        <f t="shared" si="25"/>
        <v>0</v>
      </c>
      <c r="O208" s="94">
        <f>Table1[[#This Row],[Column14]]*O$2</f>
        <v>0</v>
      </c>
      <c r="Q208" s="84">
        <f t="shared" si="26"/>
        <v>76</v>
      </c>
    </row>
    <row r="209" spans="1:17" s="83" customFormat="1" ht="13.8" hidden="1" customHeight="1" x14ac:dyDescent="0.4">
      <c r="A209" s="87">
        <v>1953</v>
      </c>
      <c r="B209" s="88" t="s">
        <v>131</v>
      </c>
      <c r="C209" s="89">
        <v>1703</v>
      </c>
      <c r="D209" s="90">
        <v>751922.55</v>
      </c>
      <c r="E209" s="90">
        <v>0</v>
      </c>
      <c r="F209" s="90">
        <v>50</v>
      </c>
      <c r="G209" s="90">
        <v>0</v>
      </c>
      <c r="H209" s="90">
        <v>0</v>
      </c>
      <c r="I209" s="90">
        <v>0</v>
      </c>
      <c r="J209" s="90">
        <v>0</v>
      </c>
      <c r="K209" s="91">
        <f t="shared" si="23"/>
        <v>751872.55</v>
      </c>
      <c r="L209" s="81">
        <f t="shared" si="24"/>
        <v>441.5</v>
      </c>
      <c r="M209" s="82">
        <v>0</v>
      </c>
      <c r="N209" s="92">
        <f t="shared" si="25"/>
        <v>0</v>
      </c>
      <c r="O209" s="94">
        <f>Table1[[#This Row],[Column14]]*O$2</f>
        <v>0</v>
      </c>
      <c r="Q209" s="84">
        <f t="shared" si="26"/>
        <v>77</v>
      </c>
    </row>
    <row r="210" spans="1:17" s="83" customFormat="1" ht="13.8" hidden="1" customHeight="1" x14ac:dyDescent="0.4">
      <c r="A210" s="87">
        <v>2009</v>
      </c>
      <c r="B210" s="88" t="s">
        <v>132</v>
      </c>
      <c r="C210" s="89">
        <v>1440</v>
      </c>
      <c r="D210" s="90">
        <v>676106.37</v>
      </c>
      <c r="E210" s="90">
        <v>0</v>
      </c>
      <c r="F210" s="90">
        <v>125</v>
      </c>
      <c r="G210" s="90">
        <v>0</v>
      </c>
      <c r="H210" s="90">
        <v>0</v>
      </c>
      <c r="I210" s="90">
        <v>0</v>
      </c>
      <c r="J210" s="90">
        <v>0</v>
      </c>
      <c r="K210" s="91">
        <f t="shared" si="23"/>
        <v>675981.37</v>
      </c>
      <c r="L210" s="81">
        <f t="shared" si="24"/>
        <v>469.43</v>
      </c>
      <c r="M210" s="82">
        <v>0</v>
      </c>
      <c r="N210" s="92">
        <f t="shared" si="25"/>
        <v>0</v>
      </c>
      <c r="O210" s="94">
        <f>Table1[[#This Row],[Column14]]*O$2</f>
        <v>0</v>
      </c>
      <c r="Q210" s="84">
        <f t="shared" si="26"/>
        <v>78</v>
      </c>
    </row>
    <row r="211" spans="1:17" s="83" customFormat="1" ht="13.8" hidden="1" customHeight="1" x14ac:dyDescent="0.4">
      <c r="A211" s="87">
        <v>2044</v>
      </c>
      <c r="B211" s="88" t="s">
        <v>134</v>
      </c>
      <c r="C211" s="89">
        <v>116</v>
      </c>
      <c r="D211" s="90">
        <v>67541.929999999993</v>
      </c>
      <c r="E211" s="90">
        <v>0</v>
      </c>
      <c r="F211" s="90">
        <v>0</v>
      </c>
      <c r="G211" s="90">
        <v>0</v>
      </c>
      <c r="H211" s="90">
        <v>0</v>
      </c>
      <c r="I211" s="90">
        <v>0</v>
      </c>
      <c r="J211" s="90">
        <v>0</v>
      </c>
      <c r="K211" s="91">
        <f t="shared" si="23"/>
        <v>67541.929999999993</v>
      </c>
      <c r="L211" s="81">
        <f t="shared" si="24"/>
        <v>582.26</v>
      </c>
      <c r="M211" s="82">
        <v>0</v>
      </c>
      <c r="N211" s="92">
        <f t="shared" si="25"/>
        <v>0</v>
      </c>
      <c r="O211" s="94">
        <f>Table1[[#This Row],[Column14]]*O$2</f>
        <v>0</v>
      </c>
      <c r="Q211" s="84">
        <f t="shared" si="26"/>
        <v>79</v>
      </c>
    </row>
    <row r="212" spans="1:17" s="83" customFormat="1" ht="13.8" hidden="1" customHeight="1" x14ac:dyDescent="0.4">
      <c r="A212" s="87">
        <v>2051</v>
      </c>
      <c r="B212" s="88" t="s">
        <v>135</v>
      </c>
      <c r="C212" s="89">
        <v>647</v>
      </c>
      <c r="D212" s="90">
        <v>227733.53</v>
      </c>
      <c r="E212" s="90">
        <v>0</v>
      </c>
      <c r="F212" s="90">
        <v>0</v>
      </c>
      <c r="G212" s="90">
        <v>0</v>
      </c>
      <c r="H212" s="90">
        <v>0</v>
      </c>
      <c r="I212" s="90">
        <v>0</v>
      </c>
      <c r="J212" s="90">
        <v>0</v>
      </c>
      <c r="K212" s="91">
        <f t="shared" si="23"/>
        <v>227733.53</v>
      </c>
      <c r="L212" s="81">
        <f t="shared" si="24"/>
        <v>351.98</v>
      </c>
      <c r="M212" s="82">
        <v>0</v>
      </c>
      <c r="N212" s="92">
        <f t="shared" si="25"/>
        <v>0</v>
      </c>
      <c r="O212" s="94">
        <f>Table1[[#This Row],[Column14]]*O$2</f>
        <v>0</v>
      </c>
      <c r="Q212" s="84">
        <f t="shared" si="26"/>
        <v>80</v>
      </c>
    </row>
    <row r="213" spans="1:17" s="83" customFormat="1" ht="13.8" hidden="1" customHeight="1" x14ac:dyDescent="0.4">
      <c r="A213" s="87">
        <v>2058</v>
      </c>
      <c r="B213" s="88" t="s">
        <v>136</v>
      </c>
      <c r="C213" s="89">
        <v>3895</v>
      </c>
      <c r="D213" s="90">
        <v>2296761.89</v>
      </c>
      <c r="E213" s="90">
        <v>0</v>
      </c>
      <c r="F213" s="90">
        <v>0</v>
      </c>
      <c r="G213" s="90">
        <v>211578.65</v>
      </c>
      <c r="H213" s="90">
        <v>0</v>
      </c>
      <c r="I213" s="90">
        <v>0</v>
      </c>
      <c r="J213" s="90">
        <v>0</v>
      </c>
      <c r="K213" s="91">
        <f t="shared" si="23"/>
        <v>2085183.2400000002</v>
      </c>
      <c r="L213" s="81">
        <f t="shared" si="24"/>
        <v>535.35</v>
      </c>
      <c r="M213" s="82">
        <v>0</v>
      </c>
      <c r="N213" s="92">
        <f t="shared" si="25"/>
        <v>0</v>
      </c>
      <c r="O213" s="94">
        <f>Table1[[#This Row],[Column14]]*O$2</f>
        <v>0</v>
      </c>
      <c r="Q213" s="84">
        <f t="shared" si="26"/>
        <v>81</v>
      </c>
    </row>
    <row r="214" spans="1:17" s="83" customFormat="1" ht="13.8" hidden="1" customHeight="1" x14ac:dyDescent="0.4">
      <c r="A214" s="33">
        <v>2184</v>
      </c>
      <c r="B214" s="34" t="s">
        <v>142</v>
      </c>
      <c r="C214" s="35">
        <v>956</v>
      </c>
      <c r="D214" s="36">
        <v>872954.99</v>
      </c>
      <c r="E214" s="36">
        <v>0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7">
        <f t="shared" si="23"/>
        <v>872954.99</v>
      </c>
      <c r="L214" s="30">
        <f t="shared" si="24"/>
        <v>913.13</v>
      </c>
      <c r="M214" s="31">
        <v>0</v>
      </c>
      <c r="N214" s="38">
        <f t="shared" si="25"/>
        <v>0</v>
      </c>
      <c r="O214" s="94">
        <f>Table1[[#This Row],[Column14]]*O$2</f>
        <v>0</v>
      </c>
      <c r="Q214" s="84">
        <f t="shared" si="26"/>
        <v>82</v>
      </c>
    </row>
    <row r="215" spans="1:17" s="83" customFormat="1" ht="13.8" hidden="1" customHeight="1" x14ac:dyDescent="0.4">
      <c r="A215" s="87">
        <v>2198</v>
      </c>
      <c r="B215" s="88" t="s">
        <v>143</v>
      </c>
      <c r="C215" s="89">
        <v>776</v>
      </c>
      <c r="D215" s="90">
        <v>334136.84999999998</v>
      </c>
      <c r="E215" s="90">
        <v>3365.6</v>
      </c>
      <c r="F215" s="90">
        <v>0</v>
      </c>
      <c r="G215" s="90">
        <v>0</v>
      </c>
      <c r="H215" s="90">
        <v>0</v>
      </c>
      <c r="I215" s="90">
        <v>0</v>
      </c>
      <c r="J215" s="90">
        <v>0</v>
      </c>
      <c r="K215" s="91">
        <f t="shared" si="23"/>
        <v>330771.25</v>
      </c>
      <c r="L215" s="81">
        <f t="shared" si="24"/>
        <v>426.25</v>
      </c>
      <c r="M215" s="82">
        <v>0</v>
      </c>
      <c r="N215" s="92">
        <f t="shared" si="25"/>
        <v>0</v>
      </c>
      <c r="O215" s="94">
        <f>Table1[[#This Row],[Column14]]*O$2</f>
        <v>0</v>
      </c>
      <c r="Q215" s="84">
        <f t="shared" si="26"/>
        <v>83</v>
      </c>
    </row>
    <row r="216" spans="1:17" s="83" customFormat="1" ht="13.8" hidden="1" customHeight="1" x14ac:dyDescent="0.4">
      <c r="A216" s="87">
        <v>2217</v>
      </c>
      <c r="B216" s="88" t="s">
        <v>145</v>
      </c>
      <c r="C216" s="89">
        <v>2067</v>
      </c>
      <c r="D216" s="90">
        <v>693634.29</v>
      </c>
      <c r="E216" s="90">
        <v>0</v>
      </c>
      <c r="F216" s="90">
        <v>0</v>
      </c>
      <c r="G216" s="90">
        <v>0</v>
      </c>
      <c r="H216" s="90">
        <v>0</v>
      </c>
      <c r="I216" s="90">
        <v>0</v>
      </c>
      <c r="J216" s="90">
        <v>0</v>
      </c>
      <c r="K216" s="91">
        <f t="shared" si="23"/>
        <v>693634.29</v>
      </c>
      <c r="L216" s="81">
        <f t="shared" si="24"/>
        <v>335.58</v>
      </c>
      <c r="M216" s="82">
        <v>0</v>
      </c>
      <c r="N216" s="92">
        <f t="shared" si="25"/>
        <v>0</v>
      </c>
      <c r="O216" s="94">
        <f>Table1[[#This Row],[Column14]]*O$2</f>
        <v>0</v>
      </c>
      <c r="Q216" s="84">
        <f t="shared" si="26"/>
        <v>84</v>
      </c>
    </row>
    <row r="217" spans="1:17" s="83" customFormat="1" ht="13.8" hidden="1" customHeight="1" x14ac:dyDescent="0.4">
      <c r="A217" s="87">
        <v>2226</v>
      </c>
      <c r="B217" s="88" t="s">
        <v>146</v>
      </c>
      <c r="C217" s="89">
        <v>255</v>
      </c>
      <c r="D217" s="90">
        <v>133638.51</v>
      </c>
      <c r="E217" s="90">
        <v>0</v>
      </c>
      <c r="F217" s="90">
        <v>0</v>
      </c>
      <c r="G217" s="90">
        <v>0</v>
      </c>
      <c r="H217" s="90">
        <v>0</v>
      </c>
      <c r="I217" s="90">
        <v>0</v>
      </c>
      <c r="J217" s="90">
        <v>0</v>
      </c>
      <c r="K217" s="91">
        <f t="shared" si="23"/>
        <v>133638.51</v>
      </c>
      <c r="L217" s="81">
        <f t="shared" si="24"/>
        <v>524.07000000000005</v>
      </c>
      <c r="M217" s="82">
        <v>0</v>
      </c>
      <c r="N217" s="92">
        <f t="shared" si="25"/>
        <v>0</v>
      </c>
      <c r="O217" s="94">
        <f>Table1[[#This Row],[Column14]]*O$2</f>
        <v>0</v>
      </c>
      <c r="Q217" s="84">
        <f t="shared" si="26"/>
        <v>85</v>
      </c>
    </row>
    <row r="218" spans="1:17" s="83" customFormat="1" ht="13.8" hidden="1" customHeight="1" x14ac:dyDescent="0.4">
      <c r="A218" s="87">
        <v>2289</v>
      </c>
      <c r="B218" s="88" t="s">
        <v>149</v>
      </c>
      <c r="C218" s="89">
        <v>21980</v>
      </c>
      <c r="D218" s="90">
        <v>6874899.8600000003</v>
      </c>
      <c r="E218" s="90">
        <v>0</v>
      </c>
      <c r="F218" s="90">
        <v>0</v>
      </c>
      <c r="G218" s="90">
        <v>0</v>
      </c>
      <c r="H218" s="90">
        <v>0</v>
      </c>
      <c r="I218" s="90">
        <v>0</v>
      </c>
      <c r="J218" s="90">
        <v>0</v>
      </c>
      <c r="K218" s="91">
        <f t="shared" si="23"/>
        <v>6874899.8600000003</v>
      </c>
      <c r="L218" s="81">
        <f t="shared" si="24"/>
        <v>312.77999999999997</v>
      </c>
      <c r="M218" s="82">
        <v>0</v>
      </c>
      <c r="N218" s="92">
        <f t="shared" si="25"/>
        <v>0</v>
      </c>
      <c r="O218" s="94">
        <f>Table1[[#This Row],[Column14]]*O$2</f>
        <v>0</v>
      </c>
      <c r="Q218" s="84">
        <f t="shared" si="26"/>
        <v>86</v>
      </c>
    </row>
    <row r="219" spans="1:17" s="83" customFormat="1" ht="13.8" hidden="1" customHeight="1" x14ac:dyDescent="0.4">
      <c r="A219" s="87">
        <v>2310</v>
      </c>
      <c r="B219" s="88" t="s">
        <v>152</v>
      </c>
      <c r="C219" s="89">
        <v>261</v>
      </c>
      <c r="D219" s="90">
        <v>136575.21</v>
      </c>
      <c r="E219" s="90">
        <v>0</v>
      </c>
      <c r="F219" s="90">
        <v>0</v>
      </c>
      <c r="G219" s="90">
        <v>0</v>
      </c>
      <c r="H219" s="90">
        <v>0</v>
      </c>
      <c r="I219" s="90">
        <v>0</v>
      </c>
      <c r="J219" s="90">
        <v>0</v>
      </c>
      <c r="K219" s="91">
        <f t="shared" si="23"/>
        <v>136575.21</v>
      </c>
      <c r="L219" s="81">
        <f t="shared" si="24"/>
        <v>523.28</v>
      </c>
      <c r="M219" s="82">
        <v>0</v>
      </c>
      <c r="N219" s="92">
        <f t="shared" si="25"/>
        <v>0</v>
      </c>
      <c r="O219" s="94">
        <f>Table1[[#This Row],[Column14]]*O$2</f>
        <v>0</v>
      </c>
      <c r="Q219" s="84">
        <f t="shared" si="26"/>
        <v>87</v>
      </c>
    </row>
    <row r="220" spans="1:17" s="83" customFormat="1" ht="13.8" hidden="1" customHeight="1" x14ac:dyDescent="0.4">
      <c r="A220" s="87">
        <v>2296</v>
      </c>
      <c r="B220" s="88" t="s">
        <v>150</v>
      </c>
      <c r="C220" s="89">
        <v>2329</v>
      </c>
      <c r="D220" s="90">
        <v>357249.88</v>
      </c>
      <c r="E220" s="90">
        <v>0</v>
      </c>
      <c r="F220" s="90">
        <v>19.309999999999999</v>
      </c>
      <c r="G220" s="90">
        <v>0</v>
      </c>
      <c r="H220" s="90">
        <v>0</v>
      </c>
      <c r="I220" s="90">
        <v>0</v>
      </c>
      <c r="J220" s="90">
        <v>0</v>
      </c>
      <c r="K220" s="91">
        <f t="shared" si="23"/>
        <v>357230.57</v>
      </c>
      <c r="L220" s="81">
        <f t="shared" si="24"/>
        <v>153.38</v>
      </c>
      <c r="M220" s="82">
        <v>0</v>
      </c>
      <c r="N220" s="92">
        <f t="shared" si="25"/>
        <v>0</v>
      </c>
      <c r="O220" s="94">
        <f>Table1[[#This Row],[Column14]]*O$2</f>
        <v>0</v>
      </c>
      <c r="Q220" s="84">
        <f t="shared" si="26"/>
        <v>88</v>
      </c>
    </row>
    <row r="221" spans="1:17" s="83" customFormat="1" ht="13.8" hidden="1" customHeight="1" x14ac:dyDescent="0.4">
      <c r="A221" s="87">
        <v>2303</v>
      </c>
      <c r="B221" s="88" t="s">
        <v>151</v>
      </c>
      <c r="C221" s="89">
        <v>3249</v>
      </c>
      <c r="D221" s="90">
        <v>978927.82</v>
      </c>
      <c r="E221" s="90">
        <v>0</v>
      </c>
      <c r="F221" s="90">
        <v>9099.94</v>
      </c>
      <c r="G221" s="90">
        <v>0</v>
      </c>
      <c r="H221" s="90">
        <v>0</v>
      </c>
      <c r="I221" s="90">
        <v>0</v>
      </c>
      <c r="J221" s="90">
        <v>0</v>
      </c>
      <c r="K221" s="91">
        <f t="shared" si="23"/>
        <v>969827.88</v>
      </c>
      <c r="L221" s="81">
        <f t="shared" si="24"/>
        <v>298.5</v>
      </c>
      <c r="M221" s="82">
        <v>0</v>
      </c>
      <c r="N221" s="92">
        <f t="shared" si="25"/>
        <v>0</v>
      </c>
      <c r="O221" s="94">
        <f>Table1[[#This Row],[Column14]]*O$2</f>
        <v>0</v>
      </c>
      <c r="Q221" s="84">
        <f t="shared" si="26"/>
        <v>89</v>
      </c>
    </row>
    <row r="222" spans="1:17" s="83" customFormat="1" ht="13.8" hidden="1" customHeight="1" x14ac:dyDescent="0.4">
      <c r="A222" s="87">
        <v>2420</v>
      </c>
      <c r="B222" s="88" t="s">
        <v>155</v>
      </c>
      <c r="C222" s="89">
        <v>4618</v>
      </c>
      <c r="D222" s="90">
        <v>2285667.7400000002</v>
      </c>
      <c r="E222" s="90">
        <v>7147.43</v>
      </c>
      <c r="F222" s="90">
        <v>0</v>
      </c>
      <c r="G222" s="90">
        <v>0</v>
      </c>
      <c r="H222" s="90">
        <v>0</v>
      </c>
      <c r="I222" s="90">
        <v>0</v>
      </c>
      <c r="J222" s="90">
        <v>0</v>
      </c>
      <c r="K222" s="91">
        <f t="shared" si="23"/>
        <v>2278520.31</v>
      </c>
      <c r="L222" s="81">
        <f t="shared" si="24"/>
        <v>493.4</v>
      </c>
      <c r="M222" s="82">
        <v>0</v>
      </c>
      <c r="N222" s="92">
        <f t="shared" si="25"/>
        <v>0</v>
      </c>
      <c r="O222" s="94">
        <f>Table1[[#This Row],[Column14]]*O$2</f>
        <v>0</v>
      </c>
      <c r="Q222" s="84">
        <f t="shared" si="26"/>
        <v>90</v>
      </c>
    </row>
    <row r="223" spans="1:17" s="83" customFormat="1" ht="13.8" hidden="1" customHeight="1" x14ac:dyDescent="0.4">
      <c r="A223" s="87">
        <v>2443</v>
      </c>
      <c r="B223" s="88" t="s">
        <v>158</v>
      </c>
      <c r="C223" s="89">
        <v>2004</v>
      </c>
      <c r="D223" s="90">
        <v>421945.5</v>
      </c>
      <c r="E223" s="90">
        <v>0</v>
      </c>
      <c r="F223" s="90">
        <v>0</v>
      </c>
      <c r="G223" s="90">
        <v>4854.54</v>
      </c>
      <c r="H223" s="90">
        <v>0</v>
      </c>
      <c r="I223" s="90">
        <v>0</v>
      </c>
      <c r="J223" s="90">
        <v>0</v>
      </c>
      <c r="K223" s="91">
        <f t="shared" si="23"/>
        <v>417090.96</v>
      </c>
      <c r="L223" s="81">
        <f t="shared" si="24"/>
        <v>208.13</v>
      </c>
      <c r="M223" s="82">
        <v>0</v>
      </c>
      <c r="N223" s="92">
        <f t="shared" si="25"/>
        <v>0</v>
      </c>
      <c r="O223" s="94">
        <f>Table1[[#This Row],[Column14]]*O$2</f>
        <v>0</v>
      </c>
      <c r="Q223" s="84">
        <f t="shared" si="26"/>
        <v>91</v>
      </c>
    </row>
    <row r="224" spans="1:17" s="83" customFormat="1" ht="13.8" hidden="1" customHeight="1" x14ac:dyDescent="0.4">
      <c r="A224" s="87">
        <v>2436</v>
      </c>
      <c r="B224" s="88" t="s">
        <v>157</v>
      </c>
      <c r="C224" s="89">
        <v>1526</v>
      </c>
      <c r="D224" s="90">
        <v>599927.21</v>
      </c>
      <c r="E224" s="90">
        <v>0</v>
      </c>
      <c r="F224" s="90">
        <v>0</v>
      </c>
      <c r="G224" s="90">
        <v>10213.24</v>
      </c>
      <c r="H224" s="90">
        <v>0</v>
      </c>
      <c r="I224" s="90">
        <v>0</v>
      </c>
      <c r="J224" s="90">
        <v>0</v>
      </c>
      <c r="K224" s="91">
        <f t="shared" si="23"/>
        <v>589713.97</v>
      </c>
      <c r="L224" s="81">
        <f t="shared" si="24"/>
        <v>386.44</v>
      </c>
      <c r="M224" s="82">
        <v>0</v>
      </c>
      <c r="N224" s="92">
        <f t="shared" si="25"/>
        <v>0</v>
      </c>
      <c r="O224" s="94">
        <f>Table1[[#This Row],[Column14]]*O$2</f>
        <v>0</v>
      </c>
      <c r="Q224" s="84">
        <f t="shared" si="26"/>
        <v>92</v>
      </c>
    </row>
    <row r="225" spans="1:17" s="83" customFormat="1" ht="13.8" hidden="1" customHeight="1" x14ac:dyDescent="0.4">
      <c r="A225" s="87">
        <v>2460</v>
      </c>
      <c r="B225" s="88" t="s">
        <v>160</v>
      </c>
      <c r="C225" s="89">
        <v>1237</v>
      </c>
      <c r="D225" s="90">
        <v>356113.06</v>
      </c>
      <c r="E225" s="90">
        <v>980</v>
      </c>
      <c r="F225" s="90">
        <v>0</v>
      </c>
      <c r="G225" s="90">
        <v>0</v>
      </c>
      <c r="H225" s="90">
        <v>0</v>
      </c>
      <c r="I225" s="90">
        <v>0</v>
      </c>
      <c r="J225" s="90">
        <v>0</v>
      </c>
      <c r="K225" s="91">
        <f t="shared" si="23"/>
        <v>355133.06</v>
      </c>
      <c r="L225" s="81">
        <f t="shared" si="24"/>
        <v>287.08999999999997</v>
      </c>
      <c r="M225" s="82">
        <v>0</v>
      </c>
      <c r="N225" s="92">
        <f t="shared" si="25"/>
        <v>0</v>
      </c>
      <c r="O225" s="94">
        <f>Table1[[#This Row],[Column14]]*O$2</f>
        <v>0</v>
      </c>
      <c r="Q225" s="84">
        <f t="shared" si="26"/>
        <v>93</v>
      </c>
    </row>
    <row r="226" spans="1:17" s="83" customFormat="1" ht="13.8" hidden="1" customHeight="1" x14ac:dyDescent="0.4">
      <c r="A226" s="87">
        <v>2527</v>
      </c>
      <c r="B226" s="88" t="s">
        <v>164</v>
      </c>
      <c r="C226" s="89">
        <v>284</v>
      </c>
      <c r="D226" s="90">
        <v>144661.93</v>
      </c>
      <c r="E226" s="90">
        <v>0</v>
      </c>
      <c r="F226" s="90">
        <v>0</v>
      </c>
      <c r="G226" s="90">
        <v>0</v>
      </c>
      <c r="H226" s="90">
        <v>0</v>
      </c>
      <c r="I226" s="90">
        <v>0</v>
      </c>
      <c r="J226" s="90">
        <v>0</v>
      </c>
      <c r="K226" s="91">
        <f t="shared" si="23"/>
        <v>144661.93</v>
      </c>
      <c r="L226" s="81">
        <f t="shared" si="24"/>
        <v>509.37</v>
      </c>
      <c r="M226" s="82">
        <v>0</v>
      </c>
      <c r="N226" s="92">
        <f t="shared" si="25"/>
        <v>0</v>
      </c>
      <c r="O226" s="94">
        <f>Table1[[#This Row],[Column14]]*O$2</f>
        <v>0</v>
      </c>
      <c r="Q226" s="84">
        <f t="shared" si="26"/>
        <v>94</v>
      </c>
    </row>
    <row r="227" spans="1:17" s="83" customFormat="1" ht="13.8" hidden="1" customHeight="1" x14ac:dyDescent="0.4">
      <c r="A227" s="87">
        <v>2534</v>
      </c>
      <c r="B227" s="88" t="s">
        <v>165</v>
      </c>
      <c r="C227" s="89">
        <v>452</v>
      </c>
      <c r="D227" s="90">
        <v>89635.97</v>
      </c>
      <c r="E227" s="90">
        <v>0</v>
      </c>
      <c r="F227" s="90">
        <v>0</v>
      </c>
      <c r="G227" s="90">
        <v>0</v>
      </c>
      <c r="H227" s="90">
        <v>0</v>
      </c>
      <c r="I227" s="90">
        <v>0</v>
      </c>
      <c r="J227" s="90">
        <v>0</v>
      </c>
      <c r="K227" s="91">
        <f t="shared" si="23"/>
        <v>89635.97</v>
      </c>
      <c r="L227" s="81">
        <f t="shared" si="24"/>
        <v>198.31</v>
      </c>
      <c r="M227" s="82">
        <v>0</v>
      </c>
      <c r="N227" s="92">
        <f t="shared" si="25"/>
        <v>0</v>
      </c>
      <c r="O227" s="94">
        <f>Table1[[#This Row],[Column14]]*O$2</f>
        <v>0</v>
      </c>
      <c r="Q227" s="84">
        <f t="shared" si="26"/>
        <v>95</v>
      </c>
    </row>
    <row r="228" spans="1:17" s="83" customFormat="1" ht="13.8" hidden="1" customHeight="1" x14ac:dyDescent="0.4">
      <c r="A228" s="87">
        <v>2562</v>
      </c>
      <c r="B228" s="88" t="s">
        <v>167</v>
      </c>
      <c r="C228" s="89">
        <v>4049</v>
      </c>
      <c r="D228" s="90">
        <v>1788382.81</v>
      </c>
      <c r="E228" s="90">
        <v>0</v>
      </c>
      <c r="F228" s="90">
        <v>0</v>
      </c>
      <c r="G228" s="90">
        <v>0</v>
      </c>
      <c r="H228" s="90">
        <v>0</v>
      </c>
      <c r="I228" s="90">
        <v>0</v>
      </c>
      <c r="J228" s="90">
        <v>0</v>
      </c>
      <c r="K228" s="91">
        <f t="shared" si="23"/>
        <v>1788382.81</v>
      </c>
      <c r="L228" s="81">
        <f t="shared" si="24"/>
        <v>441.69</v>
      </c>
      <c r="M228" s="82">
        <v>0</v>
      </c>
      <c r="N228" s="92">
        <f t="shared" si="25"/>
        <v>0</v>
      </c>
      <c r="O228" s="94">
        <f>Table1[[#This Row],[Column14]]*O$2</f>
        <v>0</v>
      </c>
      <c r="Q228" s="84">
        <f t="shared" si="26"/>
        <v>96</v>
      </c>
    </row>
    <row r="229" spans="1:17" s="83" customFormat="1" ht="13.8" hidden="1" customHeight="1" x14ac:dyDescent="0.4">
      <c r="A229" s="87">
        <v>2576</v>
      </c>
      <c r="B229" s="88" t="s">
        <v>168</v>
      </c>
      <c r="C229" s="89">
        <v>857</v>
      </c>
      <c r="D229" s="90">
        <v>271114.33</v>
      </c>
      <c r="E229" s="90">
        <v>0</v>
      </c>
      <c r="F229" s="90">
        <v>0</v>
      </c>
      <c r="G229" s="90">
        <v>0</v>
      </c>
      <c r="H229" s="90">
        <v>0</v>
      </c>
      <c r="I229" s="90">
        <v>0</v>
      </c>
      <c r="J229" s="90">
        <v>0</v>
      </c>
      <c r="K229" s="91">
        <f t="shared" si="23"/>
        <v>271114.33</v>
      </c>
      <c r="L229" s="81">
        <f t="shared" si="24"/>
        <v>316.35000000000002</v>
      </c>
      <c r="M229" s="82">
        <v>0</v>
      </c>
      <c r="N229" s="92">
        <f t="shared" si="25"/>
        <v>0</v>
      </c>
      <c r="O229" s="94">
        <f>Table1[[#This Row],[Column14]]*O$2</f>
        <v>0</v>
      </c>
      <c r="Q229" s="84">
        <f t="shared" si="26"/>
        <v>97</v>
      </c>
    </row>
    <row r="230" spans="1:17" s="83" customFormat="1" ht="13.8" hidden="1" customHeight="1" x14ac:dyDescent="0.4">
      <c r="A230" s="87">
        <v>2583</v>
      </c>
      <c r="B230" s="88" t="s">
        <v>169</v>
      </c>
      <c r="C230" s="89">
        <v>3601</v>
      </c>
      <c r="D230" s="90">
        <v>2103186.59</v>
      </c>
      <c r="E230" s="90">
        <v>660</v>
      </c>
      <c r="F230" s="90">
        <v>0</v>
      </c>
      <c r="G230" s="90">
        <v>0</v>
      </c>
      <c r="H230" s="90">
        <v>0</v>
      </c>
      <c r="I230" s="90">
        <v>0</v>
      </c>
      <c r="J230" s="90">
        <v>0</v>
      </c>
      <c r="K230" s="91">
        <f t="shared" si="23"/>
        <v>2102526.59</v>
      </c>
      <c r="L230" s="81">
        <f t="shared" si="24"/>
        <v>583.87</v>
      </c>
      <c r="M230" s="82">
        <v>0</v>
      </c>
      <c r="N230" s="92">
        <f t="shared" si="25"/>
        <v>0</v>
      </c>
      <c r="O230" s="94">
        <f>Table1[[#This Row],[Column14]]*O$2</f>
        <v>0</v>
      </c>
      <c r="Q230" s="84">
        <f t="shared" si="26"/>
        <v>98</v>
      </c>
    </row>
    <row r="231" spans="1:17" s="83" customFormat="1" ht="13.8" hidden="1" customHeight="1" x14ac:dyDescent="0.4">
      <c r="A231" s="87">
        <v>2604</v>
      </c>
      <c r="B231" s="88" t="s">
        <v>170</v>
      </c>
      <c r="C231" s="89">
        <v>5599</v>
      </c>
      <c r="D231" s="90">
        <v>1994843.87</v>
      </c>
      <c r="E231" s="90">
        <v>0</v>
      </c>
      <c r="F231" s="90">
        <v>0</v>
      </c>
      <c r="G231" s="90">
        <v>0</v>
      </c>
      <c r="H231" s="90">
        <v>0</v>
      </c>
      <c r="I231" s="90">
        <v>0</v>
      </c>
      <c r="J231" s="90">
        <v>0</v>
      </c>
      <c r="K231" s="91">
        <f t="shared" si="23"/>
        <v>1994843.87</v>
      </c>
      <c r="L231" s="81">
        <f t="shared" si="24"/>
        <v>356.29</v>
      </c>
      <c r="M231" s="82">
        <v>0</v>
      </c>
      <c r="N231" s="92">
        <f t="shared" si="25"/>
        <v>0</v>
      </c>
      <c r="O231" s="94">
        <f>Table1[[#This Row],[Column14]]*O$2</f>
        <v>0</v>
      </c>
      <c r="Q231" s="84">
        <f t="shared" si="26"/>
        <v>99</v>
      </c>
    </row>
    <row r="232" spans="1:17" s="83" customFormat="1" ht="13.8" hidden="1" customHeight="1" x14ac:dyDescent="0.4">
      <c r="A232" s="87">
        <v>2611</v>
      </c>
      <c r="B232" s="88" t="s">
        <v>172</v>
      </c>
      <c r="C232" s="89">
        <v>5597</v>
      </c>
      <c r="D232" s="90">
        <v>1957361.85</v>
      </c>
      <c r="E232" s="90">
        <v>2443.69</v>
      </c>
      <c r="F232" s="90">
        <v>0</v>
      </c>
      <c r="G232" s="90">
        <v>0</v>
      </c>
      <c r="H232" s="90">
        <v>0</v>
      </c>
      <c r="I232" s="90">
        <v>0</v>
      </c>
      <c r="J232" s="90">
        <v>0</v>
      </c>
      <c r="K232" s="91">
        <f t="shared" si="23"/>
        <v>1954918.1600000001</v>
      </c>
      <c r="L232" s="81">
        <f t="shared" si="24"/>
        <v>349.28</v>
      </c>
      <c r="M232" s="82">
        <v>0</v>
      </c>
      <c r="N232" s="92">
        <f t="shared" si="25"/>
        <v>0</v>
      </c>
      <c r="O232" s="94">
        <f>Table1[[#This Row],[Column14]]*O$2</f>
        <v>0</v>
      </c>
      <c r="Q232" s="84">
        <f t="shared" si="26"/>
        <v>100</v>
      </c>
    </row>
    <row r="233" spans="1:17" s="83" customFormat="1" ht="13.8" hidden="1" customHeight="1" x14ac:dyDescent="0.4">
      <c r="A233" s="87">
        <v>2625</v>
      </c>
      <c r="B233" s="88" t="s">
        <v>174</v>
      </c>
      <c r="C233" s="89">
        <v>450</v>
      </c>
      <c r="D233" s="90">
        <v>269096.53000000003</v>
      </c>
      <c r="E233" s="90">
        <v>0</v>
      </c>
      <c r="F233" s="90">
        <v>0</v>
      </c>
      <c r="G233" s="90">
        <v>0</v>
      </c>
      <c r="H233" s="90">
        <v>0</v>
      </c>
      <c r="I233" s="90">
        <v>0</v>
      </c>
      <c r="J233" s="90">
        <v>0</v>
      </c>
      <c r="K233" s="91">
        <f t="shared" si="23"/>
        <v>269096.53000000003</v>
      </c>
      <c r="L233" s="81">
        <f t="shared" si="24"/>
        <v>597.99</v>
      </c>
      <c r="M233" s="82">
        <v>0</v>
      </c>
      <c r="N233" s="92">
        <f t="shared" si="25"/>
        <v>0</v>
      </c>
      <c r="O233" s="94">
        <f>Table1[[#This Row],[Column14]]*O$2</f>
        <v>0</v>
      </c>
      <c r="Q233" s="84">
        <f t="shared" si="26"/>
        <v>101</v>
      </c>
    </row>
    <row r="234" spans="1:17" s="83" customFormat="1" ht="13.8" hidden="1" customHeight="1" x14ac:dyDescent="0.4">
      <c r="A234" s="87">
        <v>2639</v>
      </c>
      <c r="B234" s="88" t="s">
        <v>176</v>
      </c>
      <c r="C234" s="89">
        <v>697</v>
      </c>
      <c r="D234" s="90">
        <v>279005.63</v>
      </c>
      <c r="E234" s="90">
        <v>0</v>
      </c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1">
        <f t="shared" si="23"/>
        <v>279005.63</v>
      </c>
      <c r="L234" s="81">
        <f t="shared" si="24"/>
        <v>400.3</v>
      </c>
      <c r="M234" s="82">
        <v>0</v>
      </c>
      <c r="N234" s="92">
        <f t="shared" si="25"/>
        <v>0</v>
      </c>
      <c r="O234" s="94">
        <f>Table1[[#This Row],[Column14]]*O$2</f>
        <v>0</v>
      </c>
      <c r="Q234" s="84">
        <f t="shared" si="26"/>
        <v>102</v>
      </c>
    </row>
    <row r="235" spans="1:17" s="83" customFormat="1" ht="13.8" hidden="1" customHeight="1" x14ac:dyDescent="0.4">
      <c r="A235" s="87">
        <v>2646</v>
      </c>
      <c r="B235" s="88" t="s">
        <v>177</v>
      </c>
      <c r="C235" s="89">
        <v>754</v>
      </c>
      <c r="D235" s="90">
        <v>410707.56</v>
      </c>
      <c r="E235" s="90">
        <v>2767.29</v>
      </c>
      <c r="F235" s="90">
        <v>0</v>
      </c>
      <c r="G235" s="90">
        <v>0</v>
      </c>
      <c r="H235" s="90">
        <v>0</v>
      </c>
      <c r="I235" s="90">
        <v>0</v>
      </c>
      <c r="J235" s="90">
        <v>0</v>
      </c>
      <c r="K235" s="91">
        <f t="shared" si="23"/>
        <v>407940.27</v>
      </c>
      <c r="L235" s="81">
        <f t="shared" si="24"/>
        <v>541.03</v>
      </c>
      <c r="M235" s="82">
        <v>0</v>
      </c>
      <c r="N235" s="92">
        <f t="shared" si="25"/>
        <v>0</v>
      </c>
      <c r="O235" s="94">
        <f>Table1[[#This Row],[Column14]]*O$2</f>
        <v>0</v>
      </c>
      <c r="Q235" s="84">
        <f t="shared" si="26"/>
        <v>103</v>
      </c>
    </row>
    <row r="236" spans="1:17" s="83" customFormat="1" ht="13.8" hidden="1" customHeight="1" x14ac:dyDescent="0.4">
      <c r="A236" s="87">
        <v>2695</v>
      </c>
      <c r="B236" s="88" t="s">
        <v>179</v>
      </c>
      <c r="C236" s="89">
        <v>10194</v>
      </c>
      <c r="D236" s="90">
        <v>903699.88</v>
      </c>
      <c r="E236" s="90">
        <v>0</v>
      </c>
      <c r="F236" s="90">
        <v>0</v>
      </c>
      <c r="G236" s="90">
        <v>0</v>
      </c>
      <c r="H236" s="90">
        <v>0</v>
      </c>
      <c r="I236" s="90">
        <v>0</v>
      </c>
      <c r="J236" s="90">
        <v>0</v>
      </c>
      <c r="K236" s="91">
        <f t="shared" si="23"/>
        <v>903699.88</v>
      </c>
      <c r="L236" s="81">
        <f t="shared" si="24"/>
        <v>88.65</v>
      </c>
      <c r="M236" s="82">
        <v>0</v>
      </c>
      <c r="N236" s="92">
        <f t="shared" si="25"/>
        <v>0</v>
      </c>
      <c r="O236" s="94">
        <f>Table1[[#This Row],[Column14]]*O$2</f>
        <v>0</v>
      </c>
      <c r="Q236" s="84">
        <f t="shared" si="26"/>
        <v>104</v>
      </c>
    </row>
    <row r="237" spans="1:17" s="83" customFormat="1" ht="13.8" hidden="1" customHeight="1" x14ac:dyDescent="0.4">
      <c r="A237" s="87">
        <v>2702</v>
      </c>
      <c r="B237" s="88" t="s">
        <v>180</v>
      </c>
      <c r="C237" s="89">
        <v>2029</v>
      </c>
      <c r="D237" s="90">
        <v>800558.61</v>
      </c>
      <c r="E237" s="90">
        <v>0</v>
      </c>
      <c r="F237" s="90">
        <v>0</v>
      </c>
      <c r="G237" s="90">
        <v>0</v>
      </c>
      <c r="H237" s="90">
        <v>0</v>
      </c>
      <c r="I237" s="90">
        <v>0</v>
      </c>
      <c r="J237" s="90">
        <v>0</v>
      </c>
      <c r="K237" s="91">
        <f t="shared" si="23"/>
        <v>800558.61</v>
      </c>
      <c r="L237" s="81">
        <f t="shared" si="24"/>
        <v>394.56</v>
      </c>
      <c r="M237" s="82">
        <v>0</v>
      </c>
      <c r="N237" s="92">
        <f t="shared" si="25"/>
        <v>0</v>
      </c>
      <c r="O237" s="94">
        <f>Table1[[#This Row],[Column14]]*O$2</f>
        <v>0</v>
      </c>
      <c r="Q237" s="84">
        <f t="shared" si="26"/>
        <v>105</v>
      </c>
    </row>
    <row r="238" spans="1:17" s="83" customFormat="1" ht="13.8" hidden="1" customHeight="1" x14ac:dyDescent="0.4">
      <c r="A238" s="87">
        <v>2730</v>
      </c>
      <c r="B238" s="88" t="s">
        <v>181</v>
      </c>
      <c r="C238" s="89">
        <v>725</v>
      </c>
      <c r="D238" s="90">
        <v>198965.61</v>
      </c>
      <c r="E238" s="90">
        <v>0</v>
      </c>
      <c r="F238" s="90">
        <v>1577.36</v>
      </c>
      <c r="G238" s="90">
        <v>0</v>
      </c>
      <c r="H238" s="90">
        <v>0</v>
      </c>
      <c r="I238" s="90">
        <v>0</v>
      </c>
      <c r="J238" s="90">
        <v>0</v>
      </c>
      <c r="K238" s="91">
        <f t="shared" si="23"/>
        <v>197388.25</v>
      </c>
      <c r="L238" s="81">
        <f t="shared" si="24"/>
        <v>272.26</v>
      </c>
      <c r="M238" s="82">
        <v>0</v>
      </c>
      <c r="N238" s="92">
        <f t="shared" si="25"/>
        <v>0</v>
      </c>
      <c r="O238" s="94">
        <f>Table1[[#This Row],[Column14]]*O$2</f>
        <v>0</v>
      </c>
      <c r="Q238" s="84">
        <f t="shared" si="26"/>
        <v>106</v>
      </c>
    </row>
    <row r="239" spans="1:17" s="83" customFormat="1" ht="13.8" hidden="1" customHeight="1" x14ac:dyDescent="0.4">
      <c r="A239" s="87">
        <v>2737</v>
      </c>
      <c r="B239" s="88" t="s">
        <v>182</v>
      </c>
      <c r="C239" s="89">
        <v>254</v>
      </c>
      <c r="D239" s="90">
        <v>103411.87</v>
      </c>
      <c r="E239" s="90">
        <v>0</v>
      </c>
      <c r="F239" s="90">
        <v>0</v>
      </c>
      <c r="G239" s="90">
        <v>0</v>
      </c>
      <c r="H239" s="90">
        <v>0</v>
      </c>
      <c r="I239" s="90">
        <v>0</v>
      </c>
      <c r="J239" s="90">
        <v>0</v>
      </c>
      <c r="K239" s="91">
        <f t="shared" si="23"/>
        <v>103411.87</v>
      </c>
      <c r="L239" s="81">
        <f t="shared" si="24"/>
        <v>407.13</v>
      </c>
      <c r="M239" s="82">
        <v>0</v>
      </c>
      <c r="N239" s="92">
        <f t="shared" si="25"/>
        <v>0</v>
      </c>
      <c r="O239" s="94">
        <f>Table1[[#This Row],[Column14]]*O$2</f>
        <v>0</v>
      </c>
      <c r="Q239" s="84">
        <f t="shared" si="26"/>
        <v>107</v>
      </c>
    </row>
    <row r="240" spans="1:17" s="83" customFormat="1" ht="13.8" hidden="1" customHeight="1" x14ac:dyDescent="0.4">
      <c r="A240" s="87">
        <v>2758</v>
      </c>
      <c r="B240" s="88" t="s">
        <v>184</v>
      </c>
      <c r="C240" s="89">
        <v>4476</v>
      </c>
      <c r="D240" s="90">
        <v>2042996.2</v>
      </c>
      <c r="E240" s="90">
        <v>17329.8</v>
      </c>
      <c r="F240" s="90">
        <v>0</v>
      </c>
      <c r="G240" s="90">
        <v>0</v>
      </c>
      <c r="H240" s="90">
        <v>0</v>
      </c>
      <c r="I240" s="90">
        <v>0</v>
      </c>
      <c r="J240" s="90">
        <v>0</v>
      </c>
      <c r="K240" s="91">
        <f t="shared" si="23"/>
        <v>2025666.4</v>
      </c>
      <c r="L240" s="81">
        <f t="shared" si="24"/>
        <v>452.56</v>
      </c>
      <c r="M240" s="82">
        <v>0</v>
      </c>
      <c r="N240" s="92">
        <f t="shared" si="25"/>
        <v>0</v>
      </c>
      <c r="O240" s="94">
        <f>Table1[[#This Row],[Column14]]*O$2</f>
        <v>0</v>
      </c>
      <c r="Q240" s="84">
        <f t="shared" si="26"/>
        <v>108</v>
      </c>
    </row>
    <row r="241" spans="1:17" s="83" customFormat="1" ht="13.8" hidden="1" customHeight="1" x14ac:dyDescent="0.4">
      <c r="A241" s="87">
        <v>2793</v>
      </c>
      <c r="B241" s="88" t="s">
        <v>185</v>
      </c>
      <c r="C241" s="89">
        <v>22501</v>
      </c>
      <c r="D241" s="90">
        <v>4438640.8</v>
      </c>
      <c r="E241" s="90">
        <v>0</v>
      </c>
      <c r="F241" s="90">
        <v>0</v>
      </c>
      <c r="G241" s="90">
        <v>0</v>
      </c>
      <c r="H241" s="90">
        <v>0</v>
      </c>
      <c r="I241" s="90">
        <v>0</v>
      </c>
      <c r="J241" s="90">
        <v>0</v>
      </c>
      <c r="K241" s="91">
        <f t="shared" si="23"/>
        <v>4438640.8</v>
      </c>
      <c r="L241" s="81">
        <f t="shared" si="24"/>
        <v>197.26</v>
      </c>
      <c r="M241" s="82">
        <v>0</v>
      </c>
      <c r="N241" s="92">
        <f t="shared" si="25"/>
        <v>0</v>
      </c>
      <c r="O241" s="94">
        <f>Table1[[#This Row],[Column14]]*O$2</f>
        <v>0</v>
      </c>
      <c r="Q241" s="84">
        <f t="shared" si="26"/>
        <v>109</v>
      </c>
    </row>
    <row r="242" spans="1:17" s="83" customFormat="1" ht="13.8" hidden="1" customHeight="1" x14ac:dyDescent="0.4">
      <c r="A242" s="87">
        <v>1376</v>
      </c>
      <c r="B242" s="88" t="s">
        <v>94</v>
      </c>
      <c r="C242" s="89">
        <v>3888</v>
      </c>
      <c r="D242" s="90">
        <v>2174612.1</v>
      </c>
      <c r="E242" s="90">
        <v>0</v>
      </c>
      <c r="F242" s="90">
        <v>0</v>
      </c>
      <c r="G242" s="90">
        <v>0</v>
      </c>
      <c r="H242" s="90">
        <v>0</v>
      </c>
      <c r="I242" s="90">
        <v>0</v>
      </c>
      <c r="J242" s="90">
        <v>0</v>
      </c>
      <c r="K242" s="91">
        <f t="shared" si="23"/>
        <v>2174612.1</v>
      </c>
      <c r="L242" s="81">
        <f t="shared" si="24"/>
        <v>559.30999999999995</v>
      </c>
      <c r="M242" s="82">
        <v>0</v>
      </c>
      <c r="N242" s="92">
        <f t="shared" si="25"/>
        <v>0</v>
      </c>
      <c r="O242" s="94">
        <f>Table1[[#This Row],[Column14]]*O$2</f>
        <v>0</v>
      </c>
      <c r="Q242" s="84">
        <f t="shared" si="26"/>
        <v>110</v>
      </c>
    </row>
    <row r="243" spans="1:17" s="83" customFormat="1" ht="13.8" hidden="1" customHeight="1" x14ac:dyDescent="0.4">
      <c r="A243" s="87">
        <v>2800</v>
      </c>
      <c r="B243" s="88" t="s">
        <v>186</v>
      </c>
      <c r="C243" s="89">
        <v>1918</v>
      </c>
      <c r="D243" s="90">
        <v>1053489.9099999999</v>
      </c>
      <c r="E243" s="90">
        <v>0</v>
      </c>
      <c r="F243" s="90">
        <v>0</v>
      </c>
      <c r="G243" s="90">
        <v>0</v>
      </c>
      <c r="H243" s="90">
        <v>0</v>
      </c>
      <c r="I243" s="90">
        <v>0</v>
      </c>
      <c r="J243" s="90">
        <v>0</v>
      </c>
      <c r="K243" s="91">
        <f t="shared" si="23"/>
        <v>1053489.9099999999</v>
      </c>
      <c r="L243" s="81">
        <f t="shared" si="24"/>
        <v>549.26</v>
      </c>
      <c r="M243" s="82">
        <v>0</v>
      </c>
      <c r="N243" s="92">
        <f t="shared" si="25"/>
        <v>0</v>
      </c>
      <c r="O243" s="94">
        <f>Table1[[#This Row],[Column14]]*O$2</f>
        <v>0</v>
      </c>
      <c r="Q243" s="84">
        <f t="shared" si="26"/>
        <v>111</v>
      </c>
    </row>
    <row r="244" spans="1:17" s="83" customFormat="1" ht="13.8" hidden="1" customHeight="1" x14ac:dyDescent="0.4">
      <c r="A244" s="87">
        <v>2814</v>
      </c>
      <c r="B244" s="88" t="s">
        <v>187</v>
      </c>
      <c r="C244" s="89">
        <v>971</v>
      </c>
      <c r="D244" s="90">
        <v>551237.05000000005</v>
      </c>
      <c r="E244" s="90">
        <v>720</v>
      </c>
      <c r="F244" s="90">
        <v>0</v>
      </c>
      <c r="G244" s="90">
        <v>0</v>
      </c>
      <c r="H244" s="90">
        <v>0</v>
      </c>
      <c r="I244" s="90">
        <v>0</v>
      </c>
      <c r="J244" s="90">
        <v>0</v>
      </c>
      <c r="K244" s="91">
        <f t="shared" si="23"/>
        <v>550517.05000000005</v>
      </c>
      <c r="L244" s="81">
        <f t="shared" si="24"/>
        <v>566.96</v>
      </c>
      <c r="M244" s="82">
        <v>0</v>
      </c>
      <c r="N244" s="92">
        <f t="shared" si="25"/>
        <v>0</v>
      </c>
      <c r="O244" s="94">
        <f>Table1[[#This Row],[Column14]]*O$2</f>
        <v>0</v>
      </c>
      <c r="Q244" s="84">
        <f t="shared" si="26"/>
        <v>112</v>
      </c>
    </row>
    <row r="245" spans="1:17" s="83" customFormat="1" ht="13.8" hidden="1" customHeight="1" x14ac:dyDescent="0.4">
      <c r="A245" s="87">
        <v>5960</v>
      </c>
      <c r="B245" s="88" t="s">
        <v>386</v>
      </c>
      <c r="C245" s="89">
        <v>484</v>
      </c>
      <c r="D245" s="90">
        <v>300833.88</v>
      </c>
      <c r="E245" s="90">
        <v>0</v>
      </c>
      <c r="F245" s="90">
        <v>0</v>
      </c>
      <c r="G245" s="90">
        <v>494.85</v>
      </c>
      <c r="H245" s="90">
        <v>0</v>
      </c>
      <c r="I245" s="90">
        <v>0</v>
      </c>
      <c r="J245" s="90">
        <v>0</v>
      </c>
      <c r="K245" s="91">
        <f t="shared" si="23"/>
        <v>300339.03000000003</v>
      </c>
      <c r="L245" s="81">
        <f t="shared" si="24"/>
        <v>620.54</v>
      </c>
      <c r="M245" s="82">
        <v>0</v>
      </c>
      <c r="N245" s="92">
        <f t="shared" si="25"/>
        <v>0</v>
      </c>
      <c r="O245" s="94">
        <f>Table1[[#This Row],[Column14]]*O$2</f>
        <v>0</v>
      </c>
      <c r="Q245" s="84">
        <f t="shared" si="26"/>
        <v>113</v>
      </c>
    </row>
    <row r="246" spans="1:17" s="83" customFormat="1" ht="13.8" hidden="1" customHeight="1" x14ac:dyDescent="0.4">
      <c r="A246" s="87">
        <v>2828</v>
      </c>
      <c r="B246" s="88" t="s">
        <v>188</v>
      </c>
      <c r="C246" s="89">
        <v>1360</v>
      </c>
      <c r="D246" s="90">
        <v>707074.65</v>
      </c>
      <c r="E246" s="90">
        <v>9659.74</v>
      </c>
      <c r="F246" s="90">
        <v>0</v>
      </c>
      <c r="G246" s="90">
        <v>0</v>
      </c>
      <c r="H246" s="90">
        <v>0</v>
      </c>
      <c r="I246" s="90">
        <v>0</v>
      </c>
      <c r="J246" s="90">
        <v>0</v>
      </c>
      <c r="K246" s="91">
        <f t="shared" si="23"/>
        <v>697414.91</v>
      </c>
      <c r="L246" s="81">
        <f t="shared" si="24"/>
        <v>512.80999999999995</v>
      </c>
      <c r="M246" s="82">
        <v>0</v>
      </c>
      <c r="N246" s="92">
        <f t="shared" si="25"/>
        <v>0</v>
      </c>
      <c r="O246" s="94">
        <f>Table1[[#This Row],[Column14]]*O$2</f>
        <v>0</v>
      </c>
      <c r="Q246" s="84">
        <f t="shared" si="26"/>
        <v>114</v>
      </c>
    </row>
    <row r="247" spans="1:17" s="83" customFormat="1" ht="13.8" hidden="1" customHeight="1" x14ac:dyDescent="0.4">
      <c r="A247" s="87">
        <v>2835</v>
      </c>
      <c r="B247" s="88" t="s">
        <v>189</v>
      </c>
      <c r="C247" s="89">
        <v>4552</v>
      </c>
      <c r="D247" s="90">
        <v>1216994.5</v>
      </c>
      <c r="E247" s="90">
        <v>0</v>
      </c>
      <c r="F247" s="90">
        <v>0</v>
      </c>
      <c r="G247" s="90">
        <v>232.5</v>
      </c>
      <c r="H247" s="90">
        <v>0</v>
      </c>
      <c r="I247" s="90">
        <v>0</v>
      </c>
      <c r="J247" s="90">
        <v>0</v>
      </c>
      <c r="K247" s="91">
        <f t="shared" si="23"/>
        <v>1216762</v>
      </c>
      <c r="L247" s="81">
        <f t="shared" si="24"/>
        <v>267.3</v>
      </c>
      <c r="M247" s="82">
        <v>0</v>
      </c>
      <c r="N247" s="92">
        <f t="shared" si="25"/>
        <v>0</v>
      </c>
      <c r="O247" s="94">
        <f>Table1[[#This Row],[Column14]]*O$2</f>
        <v>0</v>
      </c>
      <c r="Q247" s="84">
        <f t="shared" si="26"/>
        <v>115</v>
      </c>
    </row>
    <row r="248" spans="1:17" s="83" customFormat="1" ht="13.8" hidden="1" customHeight="1" x14ac:dyDescent="0.4">
      <c r="A248" s="87">
        <v>2842</v>
      </c>
      <c r="B248" s="88" t="s">
        <v>190</v>
      </c>
      <c r="C248" s="89">
        <v>532</v>
      </c>
      <c r="D248" s="90">
        <v>87624.34</v>
      </c>
      <c r="E248" s="90">
        <v>0</v>
      </c>
      <c r="F248" s="90">
        <v>0</v>
      </c>
      <c r="G248" s="90">
        <v>0</v>
      </c>
      <c r="H248" s="90">
        <v>0</v>
      </c>
      <c r="I248" s="90">
        <v>0</v>
      </c>
      <c r="J248" s="90">
        <v>0</v>
      </c>
      <c r="K248" s="91">
        <f t="shared" si="23"/>
        <v>87624.34</v>
      </c>
      <c r="L248" s="81">
        <f t="shared" si="24"/>
        <v>164.71</v>
      </c>
      <c r="M248" s="82">
        <v>0</v>
      </c>
      <c r="N248" s="92">
        <f t="shared" si="25"/>
        <v>0</v>
      </c>
      <c r="O248" s="94">
        <f>Table1[[#This Row],[Column14]]*O$2</f>
        <v>0</v>
      </c>
      <c r="Q248" s="84">
        <f t="shared" si="26"/>
        <v>116</v>
      </c>
    </row>
    <row r="249" spans="1:17" s="83" customFormat="1" ht="13.8" hidden="1" customHeight="1" x14ac:dyDescent="0.4">
      <c r="A249" s="87">
        <v>2849</v>
      </c>
      <c r="B249" s="88" t="s">
        <v>191</v>
      </c>
      <c r="C249" s="89">
        <v>6728</v>
      </c>
      <c r="D249" s="90">
        <v>1705295.16</v>
      </c>
      <c r="E249" s="90">
        <v>0</v>
      </c>
      <c r="F249" s="90">
        <v>0</v>
      </c>
      <c r="G249" s="90">
        <v>0</v>
      </c>
      <c r="H249" s="90">
        <v>0</v>
      </c>
      <c r="I249" s="90">
        <v>0</v>
      </c>
      <c r="J249" s="90">
        <v>0</v>
      </c>
      <c r="K249" s="91">
        <f t="shared" si="23"/>
        <v>1705295.16</v>
      </c>
      <c r="L249" s="81">
        <f t="shared" si="24"/>
        <v>253.46</v>
      </c>
      <c r="M249" s="82">
        <v>0</v>
      </c>
      <c r="N249" s="92">
        <f t="shared" si="25"/>
        <v>0</v>
      </c>
      <c r="O249" s="94">
        <f>Table1[[#This Row],[Column14]]*O$2</f>
        <v>0</v>
      </c>
      <c r="Q249" s="84">
        <f t="shared" si="26"/>
        <v>117</v>
      </c>
    </row>
    <row r="250" spans="1:17" s="83" customFormat="1" ht="13.8" hidden="1" customHeight="1" x14ac:dyDescent="0.4">
      <c r="A250" s="87">
        <v>3862</v>
      </c>
      <c r="B250" s="88" t="s">
        <v>255</v>
      </c>
      <c r="C250" s="89">
        <v>375</v>
      </c>
      <c r="D250" s="90">
        <v>196564.34</v>
      </c>
      <c r="E250" s="90">
        <v>0</v>
      </c>
      <c r="F250" s="90">
        <v>0</v>
      </c>
      <c r="G250" s="90">
        <v>0</v>
      </c>
      <c r="H250" s="90">
        <v>0</v>
      </c>
      <c r="I250" s="90">
        <v>0</v>
      </c>
      <c r="J250" s="90">
        <v>0</v>
      </c>
      <c r="K250" s="91">
        <f t="shared" si="23"/>
        <v>196564.34</v>
      </c>
      <c r="L250" s="81">
        <f t="shared" si="24"/>
        <v>524.16999999999996</v>
      </c>
      <c r="M250" s="82">
        <v>0</v>
      </c>
      <c r="N250" s="92">
        <f t="shared" si="25"/>
        <v>0</v>
      </c>
      <c r="O250" s="94">
        <f>Table1[[#This Row],[Column14]]*O$2</f>
        <v>0</v>
      </c>
      <c r="Q250" s="84">
        <f t="shared" si="26"/>
        <v>118</v>
      </c>
    </row>
    <row r="251" spans="1:17" s="83" customFormat="1" ht="13.8" hidden="1" customHeight="1" x14ac:dyDescent="0.4">
      <c r="A251" s="87">
        <v>2885</v>
      </c>
      <c r="B251" s="88" t="s">
        <v>195</v>
      </c>
      <c r="C251" s="89">
        <v>1997</v>
      </c>
      <c r="D251" s="90">
        <v>642578.72</v>
      </c>
      <c r="E251" s="90">
        <v>0</v>
      </c>
      <c r="F251" s="90">
        <v>0</v>
      </c>
      <c r="G251" s="90">
        <v>0</v>
      </c>
      <c r="H251" s="90">
        <v>0</v>
      </c>
      <c r="I251" s="90">
        <v>0</v>
      </c>
      <c r="J251" s="90">
        <v>0</v>
      </c>
      <c r="K251" s="91">
        <f t="shared" si="23"/>
        <v>642578.72</v>
      </c>
      <c r="L251" s="81">
        <f t="shared" si="24"/>
        <v>321.77</v>
      </c>
      <c r="M251" s="82">
        <v>0</v>
      </c>
      <c r="N251" s="92">
        <f t="shared" si="25"/>
        <v>0</v>
      </c>
      <c r="O251" s="94">
        <f>Table1[[#This Row],[Column14]]*O$2</f>
        <v>0</v>
      </c>
      <c r="Q251" s="84">
        <f t="shared" si="26"/>
        <v>119</v>
      </c>
    </row>
    <row r="252" spans="1:17" s="83" customFormat="1" ht="13.8" hidden="1" customHeight="1" x14ac:dyDescent="0.4">
      <c r="A252" s="87">
        <v>2884</v>
      </c>
      <c r="B252" s="88" t="s">
        <v>194</v>
      </c>
      <c r="C252" s="89">
        <v>1401</v>
      </c>
      <c r="D252" s="90">
        <v>715331.24</v>
      </c>
      <c r="E252" s="90">
        <v>0</v>
      </c>
      <c r="F252" s="90">
        <v>0</v>
      </c>
      <c r="G252" s="90">
        <v>0</v>
      </c>
      <c r="H252" s="90">
        <v>0</v>
      </c>
      <c r="I252" s="90">
        <v>0</v>
      </c>
      <c r="J252" s="90">
        <v>0</v>
      </c>
      <c r="K252" s="91">
        <f t="shared" si="23"/>
        <v>715331.24</v>
      </c>
      <c r="L252" s="81">
        <f t="shared" si="24"/>
        <v>510.59</v>
      </c>
      <c r="M252" s="82">
        <v>0</v>
      </c>
      <c r="N252" s="92">
        <f t="shared" si="25"/>
        <v>0</v>
      </c>
      <c r="O252" s="94">
        <f>Table1[[#This Row],[Column14]]*O$2</f>
        <v>0</v>
      </c>
      <c r="Q252" s="84">
        <f t="shared" si="26"/>
        <v>120</v>
      </c>
    </row>
    <row r="253" spans="1:17" s="83" customFormat="1" ht="13.8" hidden="1" customHeight="1" x14ac:dyDescent="0.4">
      <c r="A253" s="87">
        <v>2898</v>
      </c>
      <c r="B253" s="88" t="s">
        <v>197</v>
      </c>
      <c r="C253" s="89">
        <v>1518</v>
      </c>
      <c r="D253" s="90">
        <v>471539.01</v>
      </c>
      <c r="E253" s="90">
        <v>0</v>
      </c>
      <c r="F253" s="90">
        <v>467.82</v>
      </c>
      <c r="G253" s="90">
        <v>2027.29</v>
      </c>
      <c r="H253" s="90">
        <v>0</v>
      </c>
      <c r="I253" s="90">
        <v>0</v>
      </c>
      <c r="J253" s="90">
        <v>0</v>
      </c>
      <c r="K253" s="91">
        <f t="shared" si="23"/>
        <v>469043.9</v>
      </c>
      <c r="L253" s="81">
        <f t="shared" si="24"/>
        <v>308.99</v>
      </c>
      <c r="M253" s="82">
        <v>0</v>
      </c>
      <c r="N253" s="92">
        <f t="shared" si="25"/>
        <v>0</v>
      </c>
      <c r="O253" s="94">
        <f>Table1[[#This Row],[Column14]]*O$2</f>
        <v>0</v>
      </c>
      <c r="Q253" s="84">
        <f t="shared" si="26"/>
        <v>121</v>
      </c>
    </row>
    <row r="254" spans="1:17" s="83" customFormat="1" ht="13.8" hidden="1" customHeight="1" x14ac:dyDescent="0.4">
      <c r="A254" s="87">
        <v>2912</v>
      </c>
      <c r="B254" s="88" t="s">
        <v>198</v>
      </c>
      <c r="C254" s="89">
        <v>938</v>
      </c>
      <c r="D254" s="90">
        <v>499633.98</v>
      </c>
      <c r="E254" s="90">
        <v>0</v>
      </c>
      <c r="F254" s="90">
        <v>0</v>
      </c>
      <c r="G254" s="90">
        <v>0</v>
      </c>
      <c r="H254" s="90">
        <v>0</v>
      </c>
      <c r="I254" s="90">
        <v>0</v>
      </c>
      <c r="J254" s="90">
        <v>0</v>
      </c>
      <c r="K254" s="91">
        <f t="shared" si="23"/>
        <v>499633.98</v>
      </c>
      <c r="L254" s="81">
        <f t="shared" si="24"/>
        <v>532.66</v>
      </c>
      <c r="M254" s="82">
        <v>0</v>
      </c>
      <c r="N254" s="92">
        <f t="shared" si="25"/>
        <v>0</v>
      </c>
      <c r="O254" s="94">
        <f>Table1[[#This Row],[Column14]]*O$2</f>
        <v>0</v>
      </c>
      <c r="Q254" s="84">
        <f t="shared" si="26"/>
        <v>122</v>
      </c>
    </row>
    <row r="255" spans="1:17" s="83" customFormat="1" ht="13.8" hidden="1" customHeight="1" x14ac:dyDescent="0.4">
      <c r="A255" s="87">
        <v>2961</v>
      </c>
      <c r="B255" s="88" t="s">
        <v>200</v>
      </c>
      <c r="C255" s="89">
        <v>405</v>
      </c>
      <c r="D255" s="90">
        <v>181946.39</v>
      </c>
      <c r="E255" s="90">
        <v>0</v>
      </c>
      <c r="F255" s="90">
        <v>0</v>
      </c>
      <c r="G255" s="90">
        <v>0</v>
      </c>
      <c r="H255" s="90">
        <v>0</v>
      </c>
      <c r="I255" s="90">
        <v>0</v>
      </c>
      <c r="J255" s="90">
        <v>0</v>
      </c>
      <c r="K255" s="91">
        <f t="shared" si="23"/>
        <v>181946.39</v>
      </c>
      <c r="L255" s="81">
        <f t="shared" si="24"/>
        <v>449.25</v>
      </c>
      <c r="M255" s="82">
        <v>0</v>
      </c>
      <c r="N255" s="92">
        <f t="shared" si="25"/>
        <v>0</v>
      </c>
      <c r="O255" s="94">
        <f>Table1[[#This Row],[Column14]]*O$2</f>
        <v>0</v>
      </c>
      <c r="Q255" s="84">
        <f t="shared" si="26"/>
        <v>123</v>
      </c>
    </row>
    <row r="256" spans="1:17" s="83" customFormat="1" ht="13.8" hidden="1" customHeight="1" x14ac:dyDescent="0.4">
      <c r="A256" s="87">
        <v>3087</v>
      </c>
      <c r="B256" s="88" t="s">
        <v>201</v>
      </c>
      <c r="C256" s="89">
        <v>116</v>
      </c>
      <c r="D256" s="90">
        <v>60422.61</v>
      </c>
      <c r="E256" s="90">
        <v>0</v>
      </c>
      <c r="F256" s="90">
        <v>0</v>
      </c>
      <c r="G256" s="90">
        <v>0</v>
      </c>
      <c r="H256" s="90">
        <v>0</v>
      </c>
      <c r="I256" s="90">
        <v>0</v>
      </c>
      <c r="J256" s="90">
        <v>0</v>
      </c>
      <c r="K256" s="91">
        <f t="shared" si="23"/>
        <v>60422.61</v>
      </c>
      <c r="L256" s="81">
        <f t="shared" si="24"/>
        <v>520.88</v>
      </c>
      <c r="M256" s="82">
        <v>0</v>
      </c>
      <c r="N256" s="92">
        <f t="shared" si="25"/>
        <v>0</v>
      </c>
      <c r="O256" s="94">
        <f>Table1[[#This Row],[Column14]]*O$2</f>
        <v>0</v>
      </c>
      <c r="Q256" s="84">
        <f t="shared" si="26"/>
        <v>124</v>
      </c>
    </row>
    <row r="257" spans="1:17" s="83" customFormat="1" ht="13.8" hidden="1" customHeight="1" x14ac:dyDescent="0.4">
      <c r="A257" s="87">
        <v>3129</v>
      </c>
      <c r="B257" s="88" t="s">
        <v>204</v>
      </c>
      <c r="C257" s="89">
        <v>1357</v>
      </c>
      <c r="D257" s="90">
        <v>130466.09</v>
      </c>
      <c r="E257" s="90">
        <v>5808.32</v>
      </c>
      <c r="F257" s="90">
        <v>0</v>
      </c>
      <c r="G257" s="90">
        <v>0</v>
      </c>
      <c r="H257" s="90">
        <v>0</v>
      </c>
      <c r="I257" s="90">
        <v>0</v>
      </c>
      <c r="J257" s="90">
        <v>0</v>
      </c>
      <c r="K257" s="91">
        <f t="shared" si="23"/>
        <v>124657.76999999999</v>
      </c>
      <c r="L257" s="81">
        <f t="shared" si="24"/>
        <v>91.86</v>
      </c>
      <c r="M257" s="82">
        <v>0</v>
      </c>
      <c r="N257" s="92">
        <f t="shared" si="25"/>
        <v>0</v>
      </c>
      <c r="O257" s="94">
        <f>Table1[[#This Row],[Column14]]*O$2</f>
        <v>0</v>
      </c>
      <c r="Q257" s="84">
        <f t="shared" si="26"/>
        <v>125</v>
      </c>
    </row>
    <row r="258" spans="1:17" s="83" customFormat="1" ht="13.8" hidden="1" customHeight="1" x14ac:dyDescent="0.4">
      <c r="A258" s="87">
        <v>3150</v>
      </c>
      <c r="B258" s="88" t="s">
        <v>205</v>
      </c>
      <c r="C258" s="89">
        <v>1589</v>
      </c>
      <c r="D258" s="90">
        <v>532845.69999999995</v>
      </c>
      <c r="E258" s="90">
        <v>0</v>
      </c>
      <c r="F258" s="90">
        <v>0</v>
      </c>
      <c r="G258" s="90">
        <v>0</v>
      </c>
      <c r="H258" s="90">
        <v>0</v>
      </c>
      <c r="I258" s="90">
        <v>0</v>
      </c>
      <c r="J258" s="90">
        <v>0</v>
      </c>
      <c r="K258" s="91">
        <f t="shared" si="23"/>
        <v>532845.69999999995</v>
      </c>
      <c r="L258" s="81">
        <f t="shared" si="24"/>
        <v>335.33</v>
      </c>
      <c r="M258" s="82">
        <v>0</v>
      </c>
      <c r="N258" s="92">
        <f t="shared" si="25"/>
        <v>0</v>
      </c>
      <c r="O258" s="94">
        <f>Table1[[#This Row],[Column14]]*O$2</f>
        <v>0</v>
      </c>
      <c r="Q258" s="84">
        <f t="shared" si="26"/>
        <v>126</v>
      </c>
    </row>
    <row r="259" spans="1:17" s="83" customFormat="1" ht="13.8" hidden="1" customHeight="1" x14ac:dyDescent="0.4">
      <c r="A259" s="87">
        <v>3171</v>
      </c>
      <c r="B259" s="88" t="s">
        <v>206</v>
      </c>
      <c r="C259" s="89">
        <v>1113</v>
      </c>
      <c r="D259" s="90">
        <v>389235.06</v>
      </c>
      <c r="E259" s="90">
        <v>0</v>
      </c>
      <c r="F259" s="90">
        <v>1038.3399999999999</v>
      </c>
      <c r="G259" s="90">
        <v>0</v>
      </c>
      <c r="H259" s="90">
        <v>0</v>
      </c>
      <c r="I259" s="90">
        <v>0</v>
      </c>
      <c r="J259" s="90">
        <v>0</v>
      </c>
      <c r="K259" s="91">
        <f t="shared" si="23"/>
        <v>388196.72</v>
      </c>
      <c r="L259" s="81">
        <f t="shared" si="24"/>
        <v>348.78</v>
      </c>
      <c r="M259" s="82">
        <v>0</v>
      </c>
      <c r="N259" s="92">
        <f t="shared" si="25"/>
        <v>0</v>
      </c>
      <c r="O259" s="94">
        <f>Table1[[#This Row],[Column14]]*O$2</f>
        <v>0</v>
      </c>
      <c r="Q259" s="84">
        <f t="shared" si="26"/>
        <v>127</v>
      </c>
    </row>
    <row r="260" spans="1:17" s="83" customFormat="1" ht="13.8" hidden="1" customHeight="1" x14ac:dyDescent="0.4">
      <c r="A260" s="87">
        <v>3206</v>
      </c>
      <c r="B260" s="88" t="s">
        <v>207</v>
      </c>
      <c r="C260" s="89">
        <v>579</v>
      </c>
      <c r="D260" s="90">
        <v>315752.40999999997</v>
      </c>
      <c r="E260" s="90">
        <v>0</v>
      </c>
      <c r="F260" s="90">
        <v>0</v>
      </c>
      <c r="G260" s="90">
        <v>0</v>
      </c>
      <c r="H260" s="90">
        <v>0</v>
      </c>
      <c r="I260" s="90">
        <v>0</v>
      </c>
      <c r="J260" s="90">
        <v>0</v>
      </c>
      <c r="K260" s="91">
        <f t="shared" si="23"/>
        <v>315752.40999999997</v>
      </c>
      <c r="L260" s="81">
        <f t="shared" si="24"/>
        <v>545.34</v>
      </c>
      <c r="M260" s="82">
        <v>0</v>
      </c>
      <c r="N260" s="92">
        <f t="shared" si="25"/>
        <v>0</v>
      </c>
      <c r="O260" s="94">
        <f>Table1[[#This Row],[Column14]]*O$2</f>
        <v>0</v>
      </c>
      <c r="Q260" s="84">
        <f t="shared" si="26"/>
        <v>128</v>
      </c>
    </row>
    <row r="261" spans="1:17" s="83" customFormat="1" ht="13.8" hidden="1" customHeight="1" x14ac:dyDescent="0.4">
      <c r="A261" s="87">
        <v>3220</v>
      </c>
      <c r="B261" s="88" t="s">
        <v>209</v>
      </c>
      <c r="C261" s="89">
        <v>1871</v>
      </c>
      <c r="D261" s="90">
        <v>1030590.36</v>
      </c>
      <c r="E261" s="90">
        <v>0</v>
      </c>
      <c r="F261" s="90">
        <v>7327.67</v>
      </c>
      <c r="G261" s="90">
        <v>0</v>
      </c>
      <c r="H261" s="90">
        <v>0</v>
      </c>
      <c r="I261" s="90">
        <v>0</v>
      </c>
      <c r="J261" s="90">
        <v>0</v>
      </c>
      <c r="K261" s="91">
        <f t="shared" ref="K261:K324" si="27">D261-E261-F261-G261-H261-I261-J261</f>
        <v>1023262.69</v>
      </c>
      <c r="L261" s="81">
        <f t="shared" ref="L261:L324" si="28">ROUND((K261/C261),2)</f>
        <v>546.91</v>
      </c>
      <c r="M261" s="82">
        <v>0</v>
      </c>
      <c r="N261" s="92">
        <f t="shared" ref="N261:N324" si="29">M261*C261</f>
        <v>0</v>
      </c>
      <c r="O261" s="94">
        <f>Table1[[#This Row],[Column14]]*O$2</f>
        <v>0</v>
      </c>
      <c r="Q261" s="84">
        <f t="shared" si="26"/>
        <v>129</v>
      </c>
    </row>
    <row r="262" spans="1:17" s="83" customFormat="1" ht="13.8" hidden="1" customHeight="1" x14ac:dyDescent="0.4">
      <c r="A262" s="87">
        <v>3269</v>
      </c>
      <c r="B262" s="88" t="s">
        <v>210</v>
      </c>
      <c r="C262" s="89">
        <v>27884</v>
      </c>
      <c r="D262" s="90">
        <v>9524291.4299999997</v>
      </c>
      <c r="E262" s="90">
        <v>0</v>
      </c>
      <c r="F262" s="90">
        <v>0</v>
      </c>
      <c r="G262" s="90">
        <v>0</v>
      </c>
      <c r="H262" s="90">
        <v>0</v>
      </c>
      <c r="I262" s="90">
        <v>0</v>
      </c>
      <c r="J262" s="90">
        <v>0</v>
      </c>
      <c r="K262" s="91">
        <f t="shared" si="27"/>
        <v>9524291.4299999997</v>
      </c>
      <c r="L262" s="81">
        <f t="shared" si="28"/>
        <v>341.57</v>
      </c>
      <c r="M262" s="82">
        <v>0</v>
      </c>
      <c r="N262" s="92">
        <f t="shared" si="29"/>
        <v>0</v>
      </c>
      <c r="O262" s="94">
        <f>Table1[[#This Row],[Column14]]*O$2</f>
        <v>0</v>
      </c>
      <c r="Q262" s="84">
        <f t="shared" si="26"/>
        <v>130</v>
      </c>
    </row>
    <row r="263" spans="1:17" s="83" customFormat="1" ht="13.8" hidden="1" customHeight="1" x14ac:dyDescent="0.4">
      <c r="A263" s="87">
        <v>3290</v>
      </c>
      <c r="B263" s="88" t="s">
        <v>212</v>
      </c>
      <c r="C263" s="89">
        <v>5286</v>
      </c>
      <c r="D263" s="90">
        <v>1417494.45</v>
      </c>
      <c r="E263" s="90">
        <v>0</v>
      </c>
      <c r="F263" s="90">
        <v>0</v>
      </c>
      <c r="G263" s="90">
        <v>0</v>
      </c>
      <c r="H263" s="90">
        <v>0</v>
      </c>
      <c r="I263" s="90">
        <v>0</v>
      </c>
      <c r="J263" s="90">
        <v>0</v>
      </c>
      <c r="K263" s="91">
        <f t="shared" si="27"/>
        <v>1417494.45</v>
      </c>
      <c r="L263" s="81">
        <f t="shared" si="28"/>
        <v>268.16000000000003</v>
      </c>
      <c r="M263" s="82">
        <v>0</v>
      </c>
      <c r="N263" s="92">
        <f t="shared" si="29"/>
        <v>0</v>
      </c>
      <c r="O263" s="94">
        <f>Table1[[#This Row],[Column14]]*O$2</f>
        <v>0</v>
      </c>
      <c r="Q263" s="84">
        <f t="shared" ref="Q263:Q326" si="30">Q262+1</f>
        <v>131</v>
      </c>
    </row>
    <row r="264" spans="1:17" s="83" customFormat="1" ht="13.8" hidden="1" customHeight="1" x14ac:dyDescent="0.4">
      <c r="A264" s="33">
        <v>1897</v>
      </c>
      <c r="B264" s="34" t="s">
        <v>127</v>
      </c>
      <c r="C264" s="35">
        <v>402</v>
      </c>
      <c r="D264" s="36">
        <v>450313.36</v>
      </c>
      <c r="E264" s="36">
        <v>0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7">
        <f t="shared" si="27"/>
        <v>450313.36</v>
      </c>
      <c r="L264" s="30">
        <f t="shared" si="28"/>
        <v>1120.18</v>
      </c>
      <c r="M264" s="31">
        <v>0</v>
      </c>
      <c r="N264" s="38">
        <f t="shared" si="29"/>
        <v>0</v>
      </c>
      <c r="O264" s="93">
        <f>Table1[[#This Row],[Column14]]*O$2</f>
        <v>0</v>
      </c>
      <c r="Q264" s="84">
        <f t="shared" si="30"/>
        <v>132</v>
      </c>
    </row>
    <row r="265" spans="1:17" s="83" customFormat="1" ht="13.8" hidden="1" customHeight="1" x14ac:dyDescent="0.4">
      <c r="A265" s="87">
        <v>3311</v>
      </c>
      <c r="B265" s="88" t="s">
        <v>215</v>
      </c>
      <c r="C265" s="89">
        <v>2192</v>
      </c>
      <c r="D265" s="90">
        <v>681589.43</v>
      </c>
      <c r="E265" s="90">
        <v>0</v>
      </c>
      <c r="F265" s="90">
        <v>0</v>
      </c>
      <c r="G265" s="90">
        <v>0</v>
      </c>
      <c r="H265" s="90">
        <v>0</v>
      </c>
      <c r="I265" s="90">
        <v>0</v>
      </c>
      <c r="J265" s="90">
        <v>0</v>
      </c>
      <c r="K265" s="91">
        <f t="shared" si="27"/>
        <v>681589.43</v>
      </c>
      <c r="L265" s="81">
        <f t="shared" si="28"/>
        <v>310.94</v>
      </c>
      <c r="M265" s="82">
        <v>0</v>
      </c>
      <c r="N265" s="92">
        <f t="shared" si="29"/>
        <v>0</v>
      </c>
      <c r="O265" s="94">
        <f>Table1[[#This Row],[Column14]]*O$2</f>
        <v>0</v>
      </c>
      <c r="Q265" s="84">
        <f t="shared" si="30"/>
        <v>133</v>
      </c>
    </row>
    <row r="266" spans="1:17" s="83" customFormat="1" ht="13.8" hidden="1" customHeight="1" x14ac:dyDescent="0.4">
      <c r="A266" s="87">
        <v>3318</v>
      </c>
      <c r="B266" s="88" t="s">
        <v>216</v>
      </c>
      <c r="C266" s="89">
        <v>493</v>
      </c>
      <c r="D266" s="90">
        <v>312994.84999999998</v>
      </c>
      <c r="E266" s="90">
        <v>0</v>
      </c>
      <c r="F266" s="90">
        <v>0</v>
      </c>
      <c r="G266" s="90">
        <v>7275</v>
      </c>
      <c r="H266" s="90">
        <v>0</v>
      </c>
      <c r="I266" s="90">
        <v>0</v>
      </c>
      <c r="J266" s="90">
        <v>0</v>
      </c>
      <c r="K266" s="91">
        <f t="shared" si="27"/>
        <v>305719.84999999998</v>
      </c>
      <c r="L266" s="81">
        <f t="shared" si="28"/>
        <v>620.12</v>
      </c>
      <c r="M266" s="82">
        <v>0</v>
      </c>
      <c r="N266" s="92">
        <f t="shared" si="29"/>
        <v>0</v>
      </c>
      <c r="O266" s="94">
        <f>Table1[[#This Row],[Column14]]*O$2</f>
        <v>0</v>
      </c>
      <c r="Q266" s="84">
        <f t="shared" si="30"/>
        <v>134</v>
      </c>
    </row>
    <row r="267" spans="1:17" s="83" customFormat="1" ht="13.8" hidden="1" customHeight="1" x14ac:dyDescent="0.4">
      <c r="A267" s="87">
        <v>3325</v>
      </c>
      <c r="B267" s="88" t="s">
        <v>217</v>
      </c>
      <c r="C267" s="89">
        <v>835</v>
      </c>
      <c r="D267" s="90">
        <v>508624.59</v>
      </c>
      <c r="E267" s="90">
        <v>0</v>
      </c>
      <c r="F267" s="90">
        <v>0</v>
      </c>
      <c r="G267" s="90">
        <v>0</v>
      </c>
      <c r="H267" s="90">
        <v>0</v>
      </c>
      <c r="I267" s="90">
        <v>0</v>
      </c>
      <c r="J267" s="90">
        <v>0</v>
      </c>
      <c r="K267" s="91">
        <f t="shared" si="27"/>
        <v>508624.59</v>
      </c>
      <c r="L267" s="81">
        <f t="shared" si="28"/>
        <v>609.13</v>
      </c>
      <c r="M267" s="82">
        <v>0</v>
      </c>
      <c r="N267" s="92">
        <f t="shared" si="29"/>
        <v>0</v>
      </c>
      <c r="O267" s="94">
        <f>Table1[[#This Row],[Column14]]*O$2</f>
        <v>0</v>
      </c>
      <c r="Q267" s="84">
        <f t="shared" si="30"/>
        <v>135</v>
      </c>
    </row>
    <row r="268" spans="1:17" s="83" customFormat="1" ht="13.8" hidden="1" customHeight="1" x14ac:dyDescent="0.4">
      <c r="A268" s="87">
        <v>3332</v>
      </c>
      <c r="B268" s="88" t="s">
        <v>218</v>
      </c>
      <c r="C268" s="89">
        <v>1130</v>
      </c>
      <c r="D268" s="90">
        <v>632831.11</v>
      </c>
      <c r="E268" s="90">
        <v>0</v>
      </c>
      <c r="F268" s="90">
        <v>0</v>
      </c>
      <c r="G268" s="90">
        <v>0</v>
      </c>
      <c r="H268" s="90">
        <v>0</v>
      </c>
      <c r="I268" s="90">
        <v>0</v>
      </c>
      <c r="J268" s="90">
        <v>0</v>
      </c>
      <c r="K268" s="91">
        <f t="shared" si="27"/>
        <v>632831.11</v>
      </c>
      <c r="L268" s="81">
        <f t="shared" si="28"/>
        <v>560.03</v>
      </c>
      <c r="M268" s="82">
        <v>0</v>
      </c>
      <c r="N268" s="92">
        <f t="shared" si="29"/>
        <v>0</v>
      </c>
      <c r="O268" s="94">
        <f>Table1[[#This Row],[Column14]]*O$2</f>
        <v>0</v>
      </c>
      <c r="Q268" s="84">
        <f t="shared" si="30"/>
        <v>136</v>
      </c>
    </row>
    <row r="269" spans="1:17" s="83" customFormat="1" ht="13.8" hidden="1" customHeight="1" x14ac:dyDescent="0.4">
      <c r="A269" s="87">
        <v>3339</v>
      </c>
      <c r="B269" s="88" t="s">
        <v>219</v>
      </c>
      <c r="C269" s="89">
        <v>3996</v>
      </c>
      <c r="D269" s="90">
        <v>1310696.8600000001</v>
      </c>
      <c r="E269" s="90">
        <v>0</v>
      </c>
      <c r="F269" s="90">
        <v>0</v>
      </c>
      <c r="G269" s="90">
        <v>0</v>
      </c>
      <c r="H269" s="90">
        <v>0</v>
      </c>
      <c r="I269" s="90">
        <v>0</v>
      </c>
      <c r="J269" s="90">
        <v>0</v>
      </c>
      <c r="K269" s="91">
        <f t="shared" si="27"/>
        <v>1310696.8600000001</v>
      </c>
      <c r="L269" s="81">
        <f t="shared" si="28"/>
        <v>328</v>
      </c>
      <c r="M269" s="82">
        <v>0</v>
      </c>
      <c r="N269" s="92">
        <f t="shared" si="29"/>
        <v>0</v>
      </c>
      <c r="O269" s="94">
        <f>Table1[[#This Row],[Column14]]*O$2</f>
        <v>0</v>
      </c>
      <c r="Q269" s="84">
        <f t="shared" si="30"/>
        <v>137</v>
      </c>
    </row>
    <row r="270" spans="1:17" s="83" customFormat="1" ht="13.8" hidden="1" customHeight="1" x14ac:dyDescent="0.4">
      <c r="A270" s="87">
        <v>3360</v>
      </c>
      <c r="B270" s="88" t="s">
        <v>220</v>
      </c>
      <c r="C270" s="89">
        <v>1477</v>
      </c>
      <c r="D270" s="90">
        <v>779668.46</v>
      </c>
      <c r="E270" s="90">
        <v>0</v>
      </c>
      <c r="F270" s="90">
        <v>0</v>
      </c>
      <c r="G270" s="90">
        <v>0</v>
      </c>
      <c r="H270" s="90">
        <v>0</v>
      </c>
      <c r="I270" s="90">
        <v>0</v>
      </c>
      <c r="J270" s="90">
        <v>0</v>
      </c>
      <c r="K270" s="91">
        <f t="shared" si="27"/>
        <v>779668.46</v>
      </c>
      <c r="L270" s="81">
        <f t="shared" si="28"/>
        <v>527.87</v>
      </c>
      <c r="M270" s="82">
        <v>0</v>
      </c>
      <c r="N270" s="92">
        <f t="shared" si="29"/>
        <v>0</v>
      </c>
      <c r="O270" s="94">
        <f>Table1[[#This Row],[Column14]]*O$2</f>
        <v>0</v>
      </c>
      <c r="Q270" s="84">
        <f t="shared" si="30"/>
        <v>138</v>
      </c>
    </row>
    <row r="271" spans="1:17" s="83" customFormat="1" ht="13.8" hidden="1" customHeight="1" x14ac:dyDescent="0.4">
      <c r="A271" s="87">
        <v>3367</v>
      </c>
      <c r="B271" s="88" t="s">
        <v>221</v>
      </c>
      <c r="C271" s="89">
        <v>1163</v>
      </c>
      <c r="D271" s="90">
        <v>369636.11</v>
      </c>
      <c r="E271" s="90">
        <v>0</v>
      </c>
      <c r="F271" s="90">
        <v>0</v>
      </c>
      <c r="G271" s="90">
        <v>15846.25</v>
      </c>
      <c r="H271" s="90">
        <v>0</v>
      </c>
      <c r="I271" s="90">
        <v>0</v>
      </c>
      <c r="J271" s="90">
        <v>0</v>
      </c>
      <c r="K271" s="91">
        <f t="shared" si="27"/>
        <v>353789.86</v>
      </c>
      <c r="L271" s="81">
        <f t="shared" si="28"/>
        <v>304.2</v>
      </c>
      <c r="M271" s="82">
        <v>0</v>
      </c>
      <c r="N271" s="92">
        <f t="shared" si="29"/>
        <v>0</v>
      </c>
      <c r="O271" s="94">
        <f>Table1[[#This Row],[Column14]]*O$2</f>
        <v>0</v>
      </c>
      <c r="Q271" s="84">
        <f t="shared" si="30"/>
        <v>139</v>
      </c>
    </row>
    <row r="272" spans="1:17" s="83" customFormat="1" ht="13.8" hidden="1" customHeight="1" x14ac:dyDescent="0.4">
      <c r="A272" s="87">
        <v>3381</v>
      </c>
      <c r="B272" s="88" t="s">
        <v>222</v>
      </c>
      <c r="C272" s="89">
        <v>2143</v>
      </c>
      <c r="D272" s="90">
        <v>549936.06999999995</v>
      </c>
      <c r="E272" s="90">
        <v>0</v>
      </c>
      <c r="F272" s="90">
        <v>0</v>
      </c>
      <c r="G272" s="90">
        <v>2780.38</v>
      </c>
      <c r="H272" s="90">
        <v>0</v>
      </c>
      <c r="I272" s="90">
        <v>0</v>
      </c>
      <c r="J272" s="90">
        <v>0</v>
      </c>
      <c r="K272" s="91">
        <f t="shared" si="27"/>
        <v>547155.68999999994</v>
      </c>
      <c r="L272" s="81">
        <f t="shared" si="28"/>
        <v>255.32</v>
      </c>
      <c r="M272" s="82">
        <v>0</v>
      </c>
      <c r="N272" s="92">
        <f t="shared" si="29"/>
        <v>0</v>
      </c>
      <c r="O272" s="94">
        <f>Table1[[#This Row],[Column14]]*O$2</f>
        <v>0</v>
      </c>
      <c r="Q272" s="84">
        <f t="shared" si="30"/>
        <v>140</v>
      </c>
    </row>
    <row r="273" spans="1:17" s="83" customFormat="1" ht="13.8" hidden="1" customHeight="1" x14ac:dyDescent="0.4">
      <c r="A273" s="87">
        <v>3409</v>
      </c>
      <c r="B273" s="88" t="s">
        <v>223</v>
      </c>
      <c r="C273" s="89">
        <v>2084</v>
      </c>
      <c r="D273" s="90">
        <v>1067331.08</v>
      </c>
      <c r="E273" s="90">
        <v>0</v>
      </c>
      <c r="F273" s="90">
        <v>0</v>
      </c>
      <c r="G273" s="90">
        <v>0</v>
      </c>
      <c r="H273" s="90">
        <v>0</v>
      </c>
      <c r="I273" s="90">
        <v>0</v>
      </c>
      <c r="J273" s="90">
        <v>0</v>
      </c>
      <c r="K273" s="91">
        <f t="shared" si="27"/>
        <v>1067331.08</v>
      </c>
      <c r="L273" s="81">
        <f t="shared" si="28"/>
        <v>512.16</v>
      </c>
      <c r="M273" s="82">
        <v>0</v>
      </c>
      <c r="N273" s="92">
        <f t="shared" si="29"/>
        <v>0</v>
      </c>
      <c r="O273" s="94">
        <f>Table1[[#This Row],[Column14]]*O$2</f>
        <v>0</v>
      </c>
      <c r="Q273" s="84">
        <f t="shared" si="30"/>
        <v>141</v>
      </c>
    </row>
    <row r="274" spans="1:17" s="83" customFormat="1" ht="13.8" hidden="1" customHeight="1" x14ac:dyDescent="0.4">
      <c r="A274" s="87">
        <v>3428</v>
      </c>
      <c r="B274" s="88" t="s">
        <v>225</v>
      </c>
      <c r="C274" s="89">
        <v>812</v>
      </c>
      <c r="D274" s="90">
        <v>351668.79</v>
      </c>
      <c r="E274" s="90">
        <v>0</v>
      </c>
      <c r="F274" s="90">
        <v>0</v>
      </c>
      <c r="G274" s="90">
        <v>0</v>
      </c>
      <c r="H274" s="90">
        <v>0</v>
      </c>
      <c r="I274" s="90">
        <v>0</v>
      </c>
      <c r="J274" s="90">
        <v>0</v>
      </c>
      <c r="K274" s="91">
        <f t="shared" si="27"/>
        <v>351668.79</v>
      </c>
      <c r="L274" s="81">
        <f t="shared" si="28"/>
        <v>433.09</v>
      </c>
      <c r="M274" s="82">
        <v>0</v>
      </c>
      <c r="N274" s="92">
        <f t="shared" si="29"/>
        <v>0</v>
      </c>
      <c r="O274" s="94">
        <f>Table1[[#This Row],[Column14]]*O$2</f>
        <v>0</v>
      </c>
      <c r="Q274" s="84">
        <f t="shared" si="30"/>
        <v>142</v>
      </c>
    </row>
    <row r="275" spans="1:17" s="83" customFormat="1" ht="13.8" hidden="1" customHeight="1" x14ac:dyDescent="0.4">
      <c r="A275" s="87">
        <v>3430</v>
      </c>
      <c r="B275" s="88" t="s">
        <v>226</v>
      </c>
      <c r="C275" s="89">
        <v>3753</v>
      </c>
      <c r="D275" s="90">
        <v>914906.6</v>
      </c>
      <c r="E275" s="90">
        <v>0</v>
      </c>
      <c r="F275" s="90">
        <v>0</v>
      </c>
      <c r="G275" s="90">
        <v>0</v>
      </c>
      <c r="H275" s="90">
        <v>0</v>
      </c>
      <c r="I275" s="90">
        <v>0</v>
      </c>
      <c r="J275" s="90">
        <v>0</v>
      </c>
      <c r="K275" s="91">
        <f t="shared" si="27"/>
        <v>914906.6</v>
      </c>
      <c r="L275" s="81">
        <f t="shared" si="28"/>
        <v>243.78</v>
      </c>
      <c r="M275" s="82">
        <v>0</v>
      </c>
      <c r="N275" s="92">
        <f t="shared" si="29"/>
        <v>0</v>
      </c>
      <c r="O275" s="94">
        <f>Table1[[#This Row],[Column14]]*O$2</f>
        <v>0</v>
      </c>
      <c r="Q275" s="84">
        <f t="shared" si="30"/>
        <v>143</v>
      </c>
    </row>
    <row r="276" spans="1:17" s="83" customFormat="1" ht="13.8" hidden="1" customHeight="1" x14ac:dyDescent="0.4">
      <c r="A276" s="87">
        <v>3437</v>
      </c>
      <c r="B276" s="88" t="s">
        <v>228</v>
      </c>
      <c r="C276" s="89">
        <v>3822</v>
      </c>
      <c r="D276" s="90">
        <v>1646888.33</v>
      </c>
      <c r="E276" s="90">
        <v>27440.68</v>
      </c>
      <c r="F276" s="90">
        <v>0</v>
      </c>
      <c r="G276" s="90">
        <v>0</v>
      </c>
      <c r="H276" s="90">
        <v>0</v>
      </c>
      <c r="I276" s="90">
        <v>0</v>
      </c>
      <c r="J276" s="90">
        <v>0</v>
      </c>
      <c r="K276" s="91">
        <f t="shared" si="27"/>
        <v>1619447.6500000001</v>
      </c>
      <c r="L276" s="81">
        <f t="shared" si="28"/>
        <v>423.72</v>
      </c>
      <c r="M276" s="82">
        <v>0</v>
      </c>
      <c r="N276" s="92">
        <f t="shared" si="29"/>
        <v>0</v>
      </c>
      <c r="O276" s="94">
        <f>Table1[[#This Row],[Column14]]*O$2</f>
        <v>0</v>
      </c>
      <c r="Q276" s="84">
        <f t="shared" si="30"/>
        <v>144</v>
      </c>
    </row>
    <row r="277" spans="1:17" s="83" customFormat="1" ht="13.8" hidden="1" customHeight="1" x14ac:dyDescent="0.4">
      <c r="A277" s="87">
        <v>3444</v>
      </c>
      <c r="B277" s="88" t="s">
        <v>229</v>
      </c>
      <c r="C277" s="89">
        <v>3411</v>
      </c>
      <c r="D277" s="90">
        <v>1741919.6</v>
      </c>
      <c r="E277" s="90">
        <v>0</v>
      </c>
      <c r="F277" s="90">
        <v>0</v>
      </c>
      <c r="G277" s="90">
        <v>0</v>
      </c>
      <c r="H277" s="90">
        <v>0</v>
      </c>
      <c r="I277" s="90">
        <v>0</v>
      </c>
      <c r="J277" s="90">
        <v>0</v>
      </c>
      <c r="K277" s="91">
        <f t="shared" si="27"/>
        <v>1741919.6</v>
      </c>
      <c r="L277" s="81">
        <f t="shared" si="28"/>
        <v>510.68</v>
      </c>
      <c r="M277" s="82">
        <v>0</v>
      </c>
      <c r="N277" s="92">
        <f t="shared" si="29"/>
        <v>0</v>
      </c>
      <c r="O277" s="94">
        <f>Table1[[#This Row],[Column14]]*O$2</f>
        <v>0</v>
      </c>
      <c r="Q277" s="84">
        <f t="shared" si="30"/>
        <v>145</v>
      </c>
    </row>
    <row r="278" spans="1:17" s="83" customFormat="1" ht="13.8" hidden="1" customHeight="1" x14ac:dyDescent="0.4">
      <c r="A278" s="87">
        <v>3479</v>
      </c>
      <c r="B278" s="88" t="s">
        <v>230</v>
      </c>
      <c r="C278" s="89">
        <v>3480</v>
      </c>
      <c r="D278" s="90">
        <v>1767867.37</v>
      </c>
      <c r="E278" s="90">
        <v>0</v>
      </c>
      <c r="F278" s="90">
        <v>0</v>
      </c>
      <c r="G278" s="90">
        <v>0</v>
      </c>
      <c r="H278" s="90">
        <v>0</v>
      </c>
      <c r="I278" s="90">
        <v>0</v>
      </c>
      <c r="J278" s="90">
        <v>0</v>
      </c>
      <c r="K278" s="91">
        <f t="shared" si="27"/>
        <v>1767867.37</v>
      </c>
      <c r="L278" s="81">
        <f t="shared" si="28"/>
        <v>508.01</v>
      </c>
      <c r="M278" s="82">
        <v>0</v>
      </c>
      <c r="N278" s="92">
        <f t="shared" si="29"/>
        <v>0</v>
      </c>
      <c r="O278" s="94">
        <f>Table1[[#This Row],[Column14]]*O$2</f>
        <v>0</v>
      </c>
      <c r="Q278" s="84">
        <f t="shared" si="30"/>
        <v>146</v>
      </c>
    </row>
    <row r="279" spans="1:17" s="83" customFormat="1" ht="13.8" hidden="1" customHeight="1" x14ac:dyDescent="0.4">
      <c r="A279" s="87">
        <v>3528</v>
      </c>
      <c r="B279" s="88" t="s">
        <v>235</v>
      </c>
      <c r="C279" s="89">
        <v>875</v>
      </c>
      <c r="D279" s="90">
        <v>235515.34</v>
      </c>
      <c r="E279" s="90">
        <v>0</v>
      </c>
      <c r="F279" s="90">
        <v>12709.69</v>
      </c>
      <c r="G279" s="90">
        <v>0</v>
      </c>
      <c r="H279" s="90">
        <v>0</v>
      </c>
      <c r="I279" s="90">
        <v>0</v>
      </c>
      <c r="J279" s="90">
        <v>0</v>
      </c>
      <c r="K279" s="91">
        <f t="shared" si="27"/>
        <v>222805.65</v>
      </c>
      <c r="L279" s="81">
        <f t="shared" si="28"/>
        <v>254.64</v>
      </c>
      <c r="M279" s="82">
        <v>0</v>
      </c>
      <c r="N279" s="92">
        <f t="shared" si="29"/>
        <v>0</v>
      </c>
      <c r="O279" s="94">
        <f>Table1[[#This Row],[Column14]]*O$2</f>
        <v>0</v>
      </c>
      <c r="Q279" s="84">
        <f t="shared" si="30"/>
        <v>147</v>
      </c>
    </row>
    <row r="280" spans="1:17" s="83" customFormat="1" ht="13.8" hidden="1" customHeight="1" x14ac:dyDescent="0.4">
      <c r="A280" s="87">
        <v>3549</v>
      </c>
      <c r="B280" s="88" t="s">
        <v>237</v>
      </c>
      <c r="C280" s="89">
        <v>6504</v>
      </c>
      <c r="D280" s="90">
        <v>2775774.7</v>
      </c>
      <c r="E280" s="90">
        <v>1742.71</v>
      </c>
      <c r="F280" s="90">
        <v>98274.32</v>
      </c>
      <c r="G280" s="90">
        <v>31264.16</v>
      </c>
      <c r="H280" s="90">
        <v>0</v>
      </c>
      <c r="I280" s="90">
        <v>0</v>
      </c>
      <c r="J280" s="90">
        <v>0</v>
      </c>
      <c r="K280" s="91">
        <f t="shared" si="27"/>
        <v>2644493.5100000002</v>
      </c>
      <c r="L280" s="81">
        <f t="shared" si="28"/>
        <v>406.59</v>
      </c>
      <c r="M280" s="82">
        <v>0</v>
      </c>
      <c r="N280" s="92">
        <f t="shared" si="29"/>
        <v>0</v>
      </c>
      <c r="O280" s="94">
        <f>Table1[[#This Row],[Column14]]*O$2</f>
        <v>0</v>
      </c>
      <c r="Q280" s="84">
        <f t="shared" si="30"/>
        <v>148</v>
      </c>
    </row>
    <row r="281" spans="1:17" s="83" customFormat="1" ht="13.8" hidden="1" customHeight="1" x14ac:dyDescent="0.4">
      <c r="A281" s="87">
        <v>3612</v>
      </c>
      <c r="B281" s="88" t="s">
        <v>238</v>
      </c>
      <c r="C281" s="89">
        <v>3470</v>
      </c>
      <c r="D281" s="90">
        <v>1106173.7</v>
      </c>
      <c r="E281" s="90">
        <v>112551</v>
      </c>
      <c r="F281" s="90">
        <v>0</v>
      </c>
      <c r="G281" s="90">
        <v>0</v>
      </c>
      <c r="H281" s="90">
        <v>0</v>
      </c>
      <c r="I281" s="90">
        <v>0</v>
      </c>
      <c r="J281" s="90">
        <v>0</v>
      </c>
      <c r="K281" s="91">
        <f t="shared" si="27"/>
        <v>993622.7</v>
      </c>
      <c r="L281" s="81">
        <f t="shared" si="28"/>
        <v>286.35000000000002</v>
      </c>
      <c r="M281" s="82">
        <v>0</v>
      </c>
      <c r="N281" s="92">
        <f t="shared" si="29"/>
        <v>0</v>
      </c>
      <c r="O281" s="94">
        <f>Table1[[#This Row],[Column14]]*O$2</f>
        <v>0</v>
      </c>
      <c r="Q281" s="84">
        <f t="shared" si="30"/>
        <v>149</v>
      </c>
    </row>
    <row r="282" spans="1:17" s="83" customFormat="1" ht="13.8" hidden="1" customHeight="1" x14ac:dyDescent="0.4">
      <c r="A282" s="87">
        <v>3619</v>
      </c>
      <c r="B282" s="88" t="s">
        <v>239</v>
      </c>
      <c r="C282" s="89">
        <v>80437</v>
      </c>
      <c r="D282" s="90">
        <v>47924189</v>
      </c>
      <c r="E282" s="90">
        <v>0</v>
      </c>
      <c r="F282" s="90">
        <v>0</v>
      </c>
      <c r="G282" s="90">
        <v>549313</v>
      </c>
      <c r="H282" s="90">
        <v>0</v>
      </c>
      <c r="I282" s="90">
        <v>0</v>
      </c>
      <c r="J282" s="90">
        <v>0</v>
      </c>
      <c r="K282" s="37">
        <f t="shared" si="27"/>
        <v>47374876</v>
      </c>
      <c r="L282" s="81">
        <f t="shared" si="28"/>
        <v>588.97</v>
      </c>
      <c r="M282" s="82">
        <v>0</v>
      </c>
      <c r="N282" s="92">
        <f t="shared" si="29"/>
        <v>0</v>
      </c>
      <c r="O282" s="94">
        <f>Table1[[#This Row],[Column14]]*O$2</f>
        <v>0</v>
      </c>
      <c r="Q282" s="84">
        <f t="shared" si="30"/>
        <v>150</v>
      </c>
    </row>
    <row r="283" spans="1:17" s="83" customFormat="1" ht="13.8" hidden="1" customHeight="1" x14ac:dyDescent="0.4">
      <c r="A283" s="87">
        <v>3633</v>
      </c>
      <c r="B283" s="88" t="s">
        <v>240</v>
      </c>
      <c r="C283" s="89">
        <v>721</v>
      </c>
      <c r="D283" s="90">
        <v>373393.28</v>
      </c>
      <c r="E283" s="90">
        <v>0</v>
      </c>
      <c r="F283" s="90">
        <v>0</v>
      </c>
      <c r="G283" s="90">
        <v>0</v>
      </c>
      <c r="H283" s="90">
        <v>0</v>
      </c>
      <c r="I283" s="90">
        <v>0</v>
      </c>
      <c r="J283" s="90">
        <v>0</v>
      </c>
      <c r="K283" s="91">
        <f t="shared" si="27"/>
        <v>373393.28</v>
      </c>
      <c r="L283" s="81">
        <f t="shared" si="28"/>
        <v>517.88</v>
      </c>
      <c r="M283" s="82">
        <v>0</v>
      </c>
      <c r="N283" s="92">
        <f t="shared" si="29"/>
        <v>0</v>
      </c>
      <c r="O283" s="94">
        <f>Table1[[#This Row],[Column14]]*O$2</f>
        <v>0</v>
      </c>
      <c r="Q283" s="84">
        <f t="shared" si="30"/>
        <v>151</v>
      </c>
    </row>
    <row r="284" spans="1:17" s="83" customFormat="1" ht="13.8" hidden="1" customHeight="1" x14ac:dyDescent="0.4">
      <c r="A284" s="87">
        <v>3661</v>
      </c>
      <c r="B284" s="88" t="s">
        <v>244</v>
      </c>
      <c r="C284" s="89">
        <v>806</v>
      </c>
      <c r="D284" s="90">
        <v>312965.05</v>
      </c>
      <c r="E284" s="90">
        <v>0</v>
      </c>
      <c r="F284" s="90">
        <v>0</v>
      </c>
      <c r="G284" s="90">
        <v>0</v>
      </c>
      <c r="H284" s="90">
        <v>0</v>
      </c>
      <c r="I284" s="90">
        <v>0</v>
      </c>
      <c r="J284" s="90">
        <v>0</v>
      </c>
      <c r="K284" s="91">
        <f t="shared" si="27"/>
        <v>312965.05</v>
      </c>
      <c r="L284" s="81">
        <f t="shared" si="28"/>
        <v>388.29</v>
      </c>
      <c r="M284" s="82">
        <v>0</v>
      </c>
      <c r="N284" s="92">
        <f t="shared" si="29"/>
        <v>0</v>
      </c>
      <c r="O284" s="94">
        <f>Table1[[#This Row],[Column14]]*O$2</f>
        <v>0</v>
      </c>
      <c r="Q284" s="84">
        <f t="shared" si="30"/>
        <v>152</v>
      </c>
    </row>
    <row r="285" spans="1:17" s="83" customFormat="1" ht="13.8" hidden="1" customHeight="1" x14ac:dyDescent="0.4">
      <c r="A285" s="87">
        <v>3668</v>
      </c>
      <c r="B285" s="88" t="s">
        <v>245</v>
      </c>
      <c r="C285" s="89">
        <v>934</v>
      </c>
      <c r="D285" s="90">
        <v>500893.9</v>
      </c>
      <c r="E285" s="90">
        <v>3095.8</v>
      </c>
      <c r="F285" s="90">
        <v>0</v>
      </c>
      <c r="G285" s="90">
        <v>0</v>
      </c>
      <c r="H285" s="90">
        <v>0</v>
      </c>
      <c r="I285" s="90">
        <v>0</v>
      </c>
      <c r="J285" s="90">
        <v>0</v>
      </c>
      <c r="K285" s="91">
        <f t="shared" si="27"/>
        <v>497798.10000000003</v>
      </c>
      <c r="L285" s="81">
        <f t="shared" si="28"/>
        <v>532.97</v>
      </c>
      <c r="M285" s="82">
        <v>0</v>
      </c>
      <c r="N285" s="92">
        <f t="shared" si="29"/>
        <v>0</v>
      </c>
      <c r="O285" s="94">
        <f>Table1[[#This Row],[Column14]]*O$2</f>
        <v>0</v>
      </c>
      <c r="Q285" s="84">
        <f t="shared" si="30"/>
        <v>153</v>
      </c>
    </row>
    <row r="286" spans="1:17" s="83" customFormat="1" ht="13.8" hidden="1" customHeight="1" x14ac:dyDescent="0.4">
      <c r="A286" s="87">
        <v>3675</v>
      </c>
      <c r="B286" s="88" t="s">
        <v>246</v>
      </c>
      <c r="C286" s="89">
        <v>3043</v>
      </c>
      <c r="D286" s="90">
        <v>1231967.97</v>
      </c>
      <c r="E286" s="90">
        <v>23699.1</v>
      </c>
      <c r="F286" s="90">
        <v>4000</v>
      </c>
      <c r="G286" s="90">
        <v>21379.96</v>
      </c>
      <c r="H286" s="90">
        <v>0</v>
      </c>
      <c r="I286" s="90">
        <v>0</v>
      </c>
      <c r="J286" s="90">
        <v>0</v>
      </c>
      <c r="K286" s="91">
        <f t="shared" si="27"/>
        <v>1182888.9099999999</v>
      </c>
      <c r="L286" s="81">
        <f t="shared" si="28"/>
        <v>388.72</v>
      </c>
      <c r="M286" s="82">
        <v>0</v>
      </c>
      <c r="N286" s="92">
        <f t="shared" si="29"/>
        <v>0</v>
      </c>
      <c r="O286" s="94">
        <f>Table1[[#This Row],[Column14]]*O$2</f>
        <v>0</v>
      </c>
      <c r="Q286" s="84">
        <f t="shared" si="30"/>
        <v>154</v>
      </c>
    </row>
    <row r="287" spans="1:17" s="83" customFormat="1" ht="13.8" hidden="1" customHeight="1" x14ac:dyDescent="0.4">
      <c r="A287" s="87">
        <v>3682</v>
      </c>
      <c r="B287" s="88" t="s">
        <v>247</v>
      </c>
      <c r="C287" s="89">
        <v>2573</v>
      </c>
      <c r="D287" s="90">
        <v>822458.72</v>
      </c>
      <c r="E287" s="90">
        <v>0</v>
      </c>
      <c r="F287" s="90">
        <v>0</v>
      </c>
      <c r="G287" s="90">
        <v>0</v>
      </c>
      <c r="H287" s="90">
        <v>0</v>
      </c>
      <c r="I287" s="90">
        <v>0</v>
      </c>
      <c r="J287" s="90">
        <v>0</v>
      </c>
      <c r="K287" s="91">
        <f t="shared" si="27"/>
        <v>822458.72</v>
      </c>
      <c r="L287" s="81">
        <f t="shared" si="28"/>
        <v>319.64999999999998</v>
      </c>
      <c r="M287" s="82">
        <v>0</v>
      </c>
      <c r="N287" s="92">
        <f t="shared" si="29"/>
        <v>0</v>
      </c>
      <c r="O287" s="94">
        <f>Table1[[#This Row],[Column14]]*O$2</f>
        <v>0</v>
      </c>
      <c r="Q287" s="84">
        <f t="shared" si="30"/>
        <v>155</v>
      </c>
    </row>
    <row r="288" spans="1:17" s="83" customFormat="1" ht="13.8" hidden="1" customHeight="1" x14ac:dyDescent="0.4">
      <c r="A288" s="87">
        <v>3696</v>
      </c>
      <c r="B288" s="88" t="s">
        <v>249</v>
      </c>
      <c r="C288" s="89">
        <v>393</v>
      </c>
      <c r="D288" s="90">
        <v>180189.98</v>
      </c>
      <c r="E288" s="90">
        <v>0</v>
      </c>
      <c r="F288" s="90">
        <v>0</v>
      </c>
      <c r="G288" s="90">
        <v>0</v>
      </c>
      <c r="H288" s="90">
        <v>0</v>
      </c>
      <c r="I288" s="90">
        <v>0</v>
      </c>
      <c r="J288" s="90">
        <v>0</v>
      </c>
      <c r="K288" s="91">
        <f t="shared" si="27"/>
        <v>180189.98</v>
      </c>
      <c r="L288" s="81">
        <f t="shared" si="28"/>
        <v>458.5</v>
      </c>
      <c r="M288" s="82">
        <v>0</v>
      </c>
      <c r="N288" s="92">
        <f t="shared" si="29"/>
        <v>0</v>
      </c>
      <c r="O288" s="94">
        <f>Table1[[#This Row],[Column14]]*O$2</f>
        <v>0</v>
      </c>
      <c r="Q288" s="84">
        <f t="shared" si="30"/>
        <v>156</v>
      </c>
    </row>
    <row r="289" spans="1:17" s="83" customFormat="1" ht="13.8" hidden="1" customHeight="1" x14ac:dyDescent="0.4">
      <c r="A289" s="87">
        <v>3787</v>
      </c>
      <c r="B289" s="88" t="s">
        <v>250</v>
      </c>
      <c r="C289" s="89">
        <v>2053</v>
      </c>
      <c r="D289" s="90">
        <v>1032954.6</v>
      </c>
      <c r="E289" s="90">
        <v>0</v>
      </c>
      <c r="F289" s="90">
        <v>0</v>
      </c>
      <c r="G289" s="90">
        <v>0</v>
      </c>
      <c r="H289" s="90">
        <v>0</v>
      </c>
      <c r="I289" s="90">
        <v>0</v>
      </c>
      <c r="J289" s="90">
        <v>0</v>
      </c>
      <c r="K289" s="91">
        <f t="shared" si="27"/>
        <v>1032954.6</v>
      </c>
      <c r="L289" s="81">
        <f t="shared" si="28"/>
        <v>503.14</v>
      </c>
      <c r="M289" s="82">
        <v>0</v>
      </c>
      <c r="N289" s="92">
        <f t="shared" si="29"/>
        <v>0</v>
      </c>
      <c r="O289" s="94">
        <f>Table1[[#This Row],[Column14]]*O$2</f>
        <v>0</v>
      </c>
      <c r="Q289" s="84">
        <f t="shared" si="30"/>
        <v>157</v>
      </c>
    </row>
    <row r="290" spans="1:17" s="83" customFormat="1" ht="13.8" hidden="1" customHeight="1" x14ac:dyDescent="0.4">
      <c r="A290" s="87">
        <v>3794</v>
      </c>
      <c r="B290" s="88" t="s">
        <v>251</v>
      </c>
      <c r="C290" s="89">
        <v>2459</v>
      </c>
      <c r="D290" s="90">
        <v>790706.33</v>
      </c>
      <c r="E290" s="90">
        <v>0</v>
      </c>
      <c r="F290" s="90">
        <v>0</v>
      </c>
      <c r="G290" s="90">
        <v>0</v>
      </c>
      <c r="H290" s="90">
        <v>0</v>
      </c>
      <c r="I290" s="90">
        <v>0</v>
      </c>
      <c r="J290" s="90">
        <v>0</v>
      </c>
      <c r="K290" s="91">
        <f t="shared" si="27"/>
        <v>790706.33</v>
      </c>
      <c r="L290" s="81">
        <f t="shared" si="28"/>
        <v>321.56</v>
      </c>
      <c r="M290" s="82">
        <v>0</v>
      </c>
      <c r="N290" s="92">
        <f t="shared" si="29"/>
        <v>0</v>
      </c>
      <c r="O290" s="94">
        <f>Table1[[#This Row],[Column14]]*O$2</f>
        <v>0</v>
      </c>
      <c r="Q290" s="84">
        <f t="shared" si="30"/>
        <v>158</v>
      </c>
    </row>
    <row r="291" spans="1:17" s="83" customFormat="1" ht="13.8" hidden="1" customHeight="1" x14ac:dyDescent="0.4">
      <c r="A291" s="87">
        <v>3822</v>
      </c>
      <c r="B291" s="88" t="s">
        <v>252</v>
      </c>
      <c r="C291" s="89">
        <v>4558</v>
      </c>
      <c r="D291" s="90">
        <v>2099503.7200000002</v>
      </c>
      <c r="E291" s="90">
        <v>10656.6</v>
      </c>
      <c r="F291" s="90">
        <v>0</v>
      </c>
      <c r="G291" s="90">
        <v>0</v>
      </c>
      <c r="H291" s="90">
        <v>0</v>
      </c>
      <c r="I291" s="90">
        <v>0</v>
      </c>
      <c r="J291" s="90">
        <v>0</v>
      </c>
      <c r="K291" s="91">
        <f t="shared" si="27"/>
        <v>2088847.12</v>
      </c>
      <c r="L291" s="81">
        <f t="shared" si="28"/>
        <v>458.28</v>
      </c>
      <c r="M291" s="82">
        <v>0</v>
      </c>
      <c r="N291" s="92">
        <f t="shared" si="29"/>
        <v>0</v>
      </c>
      <c r="O291" s="94">
        <f>Table1[[#This Row],[Column14]]*O$2</f>
        <v>0</v>
      </c>
      <c r="Q291" s="84">
        <f t="shared" si="30"/>
        <v>159</v>
      </c>
    </row>
    <row r="292" spans="1:17" s="83" customFormat="1" ht="13.8" hidden="1" customHeight="1" x14ac:dyDescent="0.4">
      <c r="A292" s="87">
        <v>3857</v>
      </c>
      <c r="B292" s="88" t="s">
        <v>254</v>
      </c>
      <c r="C292" s="89">
        <v>4818</v>
      </c>
      <c r="D292" s="90">
        <v>2062592.09</v>
      </c>
      <c r="E292" s="90">
        <v>0</v>
      </c>
      <c r="F292" s="90">
        <v>0</v>
      </c>
      <c r="G292" s="90">
        <v>0</v>
      </c>
      <c r="H292" s="90">
        <v>0</v>
      </c>
      <c r="I292" s="90">
        <v>0</v>
      </c>
      <c r="J292" s="90">
        <v>0</v>
      </c>
      <c r="K292" s="91">
        <f t="shared" si="27"/>
        <v>2062592.09</v>
      </c>
      <c r="L292" s="81">
        <f t="shared" si="28"/>
        <v>428.1</v>
      </c>
      <c r="M292" s="82">
        <v>0</v>
      </c>
      <c r="N292" s="92">
        <f t="shared" si="29"/>
        <v>0</v>
      </c>
      <c r="O292" s="94">
        <f>Table1[[#This Row],[Column14]]*O$2</f>
        <v>0</v>
      </c>
      <c r="Q292" s="84">
        <f t="shared" si="30"/>
        <v>160</v>
      </c>
    </row>
    <row r="293" spans="1:17" s="83" customFormat="1" ht="13.8" hidden="1" customHeight="1" x14ac:dyDescent="0.4">
      <c r="A293" s="87">
        <v>3871</v>
      </c>
      <c r="B293" s="88" t="s">
        <v>256</v>
      </c>
      <c r="C293" s="89">
        <v>709</v>
      </c>
      <c r="D293" s="90">
        <v>405128.36</v>
      </c>
      <c r="E293" s="90">
        <v>0</v>
      </c>
      <c r="F293" s="90">
        <v>0</v>
      </c>
      <c r="G293" s="90">
        <v>0</v>
      </c>
      <c r="H293" s="90">
        <v>0</v>
      </c>
      <c r="I293" s="90">
        <v>0</v>
      </c>
      <c r="J293" s="90">
        <v>0</v>
      </c>
      <c r="K293" s="91">
        <f t="shared" si="27"/>
        <v>405128.36</v>
      </c>
      <c r="L293" s="81">
        <f t="shared" si="28"/>
        <v>571.41</v>
      </c>
      <c r="M293" s="82">
        <v>0</v>
      </c>
      <c r="N293" s="92">
        <f t="shared" si="29"/>
        <v>0</v>
      </c>
      <c r="O293" s="94">
        <f>Table1[[#This Row],[Column14]]*O$2</f>
        <v>0</v>
      </c>
      <c r="Q293" s="84">
        <f t="shared" si="30"/>
        <v>161</v>
      </c>
    </row>
    <row r="294" spans="1:17" s="83" customFormat="1" ht="13.8" hidden="1" customHeight="1" x14ac:dyDescent="0.4">
      <c r="A294" s="87">
        <v>3892</v>
      </c>
      <c r="B294" s="88" t="s">
        <v>257</v>
      </c>
      <c r="C294" s="89">
        <v>6432</v>
      </c>
      <c r="D294" s="90">
        <v>879768.26</v>
      </c>
      <c r="E294" s="90">
        <v>0</v>
      </c>
      <c r="F294" s="90">
        <v>0</v>
      </c>
      <c r="G294" s="90">
        <v>0</v>
      </c>
      <c r="H294" s="90">
        <v>0</v>
      </c>
      <c r="I294" s="90">
        <v>0</v>
      </c>
      <c r="J294" s="90">
        <v>0</v>
      </c>
      <c r="K294" s="91">
        <f t="shared" si="27"/>
        <v>879768.26</v>
      </c>
      <c r="L294" s="81">
        <f t="shared" si="28"/>
        <v>136.78</v>
      </c>
      <c r="M294" s="82">
        <v>0</v>
      </c>
      <c r="N294" s="92">
        <f t="shared" si="29"/>
        <v>0</v>
      </c>
      <c r="O294" s="94">
        <f>Table1[[#This Row],[Column14]]*O$2</f>
        <v>0</v>
      </c>
      <c r="Q294" s="84">
        <f t="shared" si="30"/>
        <v>162</v>
      </c>
    </row>
    <row r="295" spans="1:17" s="83" customFormat="1" ht="13.8" hidden="1" customHeight="1" x14ac:dyDescent="0.4">
      <c r="A295" s="87">
        <v>3899</v>
      </c>
      <c r="B295" s="88" t="s">
        <v>258</v>
      </c>
      <c r="C295" s="89">
        <v>990</v>
      </c>
      <c r="D295" s="90">
        <v>487234.51</v>
      </c>
      <c r="E295" s="90">
        <v>1938.6</v>
      </c>
      <c r="F295" s="90">
        <v>3171.67</v>
      </c>
      <c r="G295" s="90">
        <v>0</v>
      </c>
      <c r="H295" s="90">
        <v>0</v>
      </c>
      <c r="I295" s="90">
        <v>0</v>
      </c>
      <c r="J295" s="90">
        <v>0</v>
      </c>
      <c r="K295" s="91">
        <f t="shared" si="27"/>
        <v>482124.24000000005</v>
      </c>
      <c r="L295" s="81">
        <f t="shared" si="28"/>
        <v>486.99</v>
      </c>
      <c r="M295" s="82">
        <v>0</v>
      </c>
      <c r="N295" s="92">
        <f t="shared" si="29"/>
        <v>0</v>
      </c>
      <c r="O295" s="94">
        <f>Table1[[#This Row],[Column14]]*O$2</f>
        <v>0</v>
      </c>
      <c r="Q295" s="84">
        <f t="shared" si="30"/>
        <v>163</v>
      </c>
    </row>
    <row r="296" spans="1:17" s="83" customFormat="1" ht="13.8" hidden="1" customHeight="1" x14ac:dyDescent="0.4">
      <c r="A296" s="87">
        <v>3920</v>
      </c>
      <c r="B296" s="88" t="s">
        <v>261</v>
      </c>
      <c r="C296" s="89">
        <v>297</v>
      </c>
      <c r="D296" s="90">
        <v>119757.66</v>
      </c>
      <c r="E296" s="90">
        <v>0</v>
      </c>
      <c r="F296" s="90">
        <v>0</v>
      </c>
      <c r="G296" s="90">
        <v>0</v>
      </c>
      <c r="H296" s="90">
        <v>0</v>
      </c>
      <c r="I296" s="90">
        <v>0</v>
      </c>
      <c r="J296" s="90">
        <v>0</v>
      </c>
      <c r="K296" s="91">
        <f t="shared" si="27"/>
        <v>119757.66</v>
      </c>
      <c r="L296" s="81">
        <f t="shared" si="28"/>
        <v>403.22</v>
      </c>
      <c r="M296" s="82">
        <v>0</v>
      </c>
      <c r="N296" s="92">
        <f t="shared" si="29"/>
        <v>0</v>
      </c>
      <c r="O296" s="94">
        <f>Table1[[#This Row],[Column14]]*O$2</f>
        <v>0</v>
      </c>
      <c r="Q296" s="84">
        <f t="shared" si="30"/>
        <v>164</v>
      </c>
    </row>
    <row r="297" spans="1:17" s="83" customFormat="1" ht="13.8" hidden="1" customHeight="1" x14ac:dyDescent="0.4">
      <c r="A297" s="87">
        <v>3925</v>
      </c>
      <c r="B297" s="88" t="s">
        <v>262</v>
      </c>
      <c r="C297" s="89">
        <v>4601</v>
      </c>
      <c r="D297" s="90">
        <v>2229117.4900000002</v>
      </c>
      <c r="E297" s="90">
        <v>0</v>
      </c>
      <c r="F297" s="90">
        <v>0</v>
      </c>
      <c r="G297" s="90">
        <v>0</v>
      </c>
      <c r="H297" s="90">
        <v>0</v>
      </c>
      <c r="I297" s="90">
        <v>0</v>
      </c>
      <c r="J297" s="90">
        <v>0</v>
      </c>
      <c r="K297" s="91">
        <f t="shared" si="27"/>
        <v>2229117.4900000002</v>
      </c>
      <c r="L297" s="81">
        <f t="shared" si="28"/>
        <v>484.49</v>
      </c>
      <c r="M297" s="82">
        <v>0</v>
      </c>
      <c r="N297" s="92">
        <f t="shared" si="29"/>
        <v>0</v>
      </c>
      <c r="O297" s="94">
        <f>Table1[[#This Row],[Column14]]*O$2</f>
        <v>0</v>
      </c>
      <c r="Q297" s="84">
        <f t="shared" si="30"/>
        <v>165</v>
      </c>
    </row>
    <row r="298" spans="1:17" s="83" customFormat="1" ht="13.8" hidden="1" customHeight="1" x14ac:dyDescent="0.4">
      <c r="A298" s="87">
        <v>3941</v>
      </c>
      <c r="B298" s="88" t="s">
        <v>264</v>
      </c>
      <c r="C298" s="89">
        <v>1158</v>
      </c>
      <c r="D298" s="90">
        <v>619659.62</v>
      </c>
      <c r="E298" s="90">
        <v>0</v>
      </c>
      <c r="F298" s="90">
        <v>0</v>
      </c>
      <c r="G298" s="90">
        <v>0</v>
      </c>
      <c r="H298" s="90">
        <v>0</v>
      </c>
      <c r="I298" s="90">
        <v>0</v>
      </c>
      <c r="J298" s="90">
        <v>0</v>
      </c>
      <c r="K298" s="91">
        <f t="shared" si="27"/>
        <v>619659.62</v>
      </c>
      <c r="L298" s="81">
        <f t="shared" si="28"/>
        <v>535.11</v>
      </c>
      <c r="M298" s="82">
        <v>0</v>
      </c>
      <c r="N298" s="92">
        <f t="shared" si="29"/>
        <v>0</v>
      </c>
      <c r="O298" s="94">
        <f>Table1[[#This Row],[Column14]]*O$2</f>
        <v>0</v>
      </c>
      <c r="Q298" s="84">
        <f t="shared" si="30"/>
        <v>166</v>
      </c>
    </row>
    <row r="299" spans="1:17" s="83" customFormat="1" ht="13.8" hidden="1" customHeight="1" x14ac:dyDescent="0.4">
      <c r="A299" s="87">
        <v>3955</v>
      </c>
      <c r="B299" s="88" t="s">
        <v>266</v>
      </c>
      <c r="C299" s="89">
        <v>2468</v>
      </c>
      <c r="D299" s="90">
        <v>843168.65</v>
      </c>
      <c r="E299" s="90">
        <v>52879.59</v>
      </c>
      <c r="F299" s="90">
        <v>0</v>
      </c>
      <c r="G299" s="90">
        <v>1540.28</v>
      </c>
      <c r="H299" s="90">
        <v>0</v>
      </c>
      <c r="I299" s="90">
        <v>0</v>
      </c>
      <c r="J299" s="90">
        <v>0</v>
      </c>
      <c r="K299" s="91">
        <f t="shared" si="27"/>
        <v>788748.78</v>
      </c>
      <c r="L299" s="81">
        <f t="shared" si="28"/>
        <v>319.58999999999997</v>
      </c>
      <c r="M299" s="82">
        <v>0</v>
      </c>
      <c r="N299" s="92">
        <f t="shared" si="29"/>
        <v>0</v>
      </c>
      <c r="O299" s="94">
        <f>Table1[[#This Row],[Column14]]*O$2</f>
        <v>0</v>
      </c>
      <c r="Q299" s="84">
        <f t="shared" si="30"/>
        <v>167</v>
      </c>
    </row>
    <row r="300" spans="1:17" s="83" customFormat="1" ht="13.8" hidden="1" customHeight="1" x14ac:dyDescent="0.4">
      <c r="A300" s="87">
        <v>3962</v>
      </c>
      <c r="B300" s="88" t="s">
        <v>267</v>
      </c>
      <c r="C300" s="89">
        <v>3267</v>
      </c>
      <c r="D300" s="90">
        <v>1249695.5</v>
      </c>
      <c r="E300" s="90">
        <v>0</v>
      </c>
      <c r="F300" s="90">
        <v>0</v>
      </c>
      <c r="G300" s="90">
        <v>105</v>
      </c>
      <c r="H300" s="90">
        <v>0</v>
      </c>
      <c r="I300" s="90">
        <v>0</v>
      </c>
      <c r="J300" s="90">
        <v>0</v>
      </c>
      <c r="K300" s="91">
        <f t="shared" si="27"/>
        <v>1249590.5</v>
      </c>
      <c r="L300" s="81">
        <f t="shared" si="28"/>
        <v>382.49</v>
      </c>
      <c r="M300" s="82">
        <v>0</v>
      </c>
      <c r="N300" s="92">
        <f t="shared" si="29"/>
        <v>0</v>
      </c>
      <c r="O300" s="94">
        <f>Table1[[#This Row],[Column14]]*O$2</f>
        <v>0</v>
      </c>
      <c r="Q300" s="84">
        <f t="shared" si="30"/>
        <v>168</v>
      </c>
    </row>
    <row r="301" spans="1:17" s="83" customFormat="1" ht="13.8" hidden="1" customHeight="1" x14ac:dyDescent="0.4">
      <c r="A301" s="87">
        <v>3969</v>
      </c>
      <c r="B301" s="88" t="s">
        <v>268</v>
      </c>
      <c r="C301" s="89">
        <v>366</v>
      </c>
      <c r="D301" s="90">
        <v>122686.81</v>
      </c>
      <c r="E301" s="90">
        <v>0</v>
      </c>
      <c r="F301" s="90">
        <v>0</v>
      </c>
      <c r="G301" s="90">
        <v>0</v>
      </c>
      <c r="H301" s="90">
        <v>0</v>
      </c>
      <c r="I301" s="90">
        <v>0</v>
      </c>
      <c r="J301" s="90">
        <v>0</v>
      </c>
      <c r="K301" s="91">
        <f t="shared" si="27"/>
        <v>122686.81</v>
      </c>
      <c r="L301" s="81">
        <f t="shared" si="28"/>
        <v>335.21</v>
      </c>
      <c r="M301" s="82">
        <v>0</v>
      </c>
      <c r="N301" s="92">
        <f t="shared" si="29"/>
        <v>0</v>
      </c>
      <c r="O301" s="94">
        <f>Table1[[#This Row],[Column14]]*O$2</f>
        <v>0</v>
      </c>
      <c r="Q301" s="84">
        <f t="shared" si="30"/>
        <v>169</v>
      </c>
    </row>
    <row r="302" spans="1:17" s="83" customFormat="1" ht="13.8" hidden="1" customHeight="1" x14ac:dyDescent="0.4">
      <c r="A302" s="33">
        <v>2177</v>
      </c>
      <c r="B302" s="34" t="s">
        <v>141</v>
      </c>
      <c r="C302" s="35">
        <v>1096</v>
      </c>
      <c r="D302" s="36">
        <v>886758.65</v>
      </c>
      <c r="E302" s="36">
        <v>0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7">
        <f t="shared" si="27"/>
        <v>886758.65</v>
      </c>
      <c r="L302" s="30">
        <f t="shared" si="28"/>
        <v>809.09</v>
      </c>
      <c r="M302" s="31">
        <v>0</v>
      </c>
      <c r="N302" s="38">
        <f t="shared" si="29"/>
        <v>0</v>
      </c>
      <c r="O302" s="94">
        <f>Table1[[#This Row],[Column14]]*O$2</f>
        <v>0</v>
      </c>
      <c r="Q302" s="84">
        <f t="shared" si="30"/>
        <v>170</v>
      </c>
    </row>
    <row r="303" spans="1:17" s="83" customFormat="1" ht="13.8" hidden="1" customHeight="1" x14ac:dyDescent="0.4">
      <c r="A303" s="87">
        <v>3976</v>
      </c>
      <c r="B303" s="88" t="s">
        <v>269</v>
      </c>
      <c r="C303" s="89">
        <v>60</v>
      </c>
      <c r="D303" s="90">
        <v>456077.5</v>
      </c>
      <c r="E303" s="90">
        <v>0</v>
      </c>
      <c r="F303" s="90">
        <v>0</v>
      </c>
      <c r="G303" s="90">
        <v>468430</v>
      </c>
      <c r="H303" s="90">
        <v>0</v>
      </c>
      <c r="I303" s="90">
        <v>0</v>
      </c>
      <c r="J303" s="90">
        <v>0</v>
      </c>
      <c r="K303" s="91">
        <f t="shared" si="27"/>
        <v>-12352.5</v>
      </c>
      <c r="L303" s="81">
        <f t="shared" si="28"/>
        <v>-205.88</v>
      </c>
      <c r="M303" s="82">
        <v>0</v>
      </c>
      <c r="N303" s="92">
        <f t="shared" si="29"/>
        <v>0</v>
      </c>
      <c r="O303" s="94">
        <f>Table1[[#This Row],[Column14]]*O$2</f>
        <v>0</v>
      </c>
      <c r="Q303" s="84">
        <f t="shared" si="30"/>
        <v>171</v>
      </c>
    </row>
    <row r="304" spans="1:17" s="83" customFormat="1" ht="13.8" hidden="1" customHeight="1" x14ac:dyDescent="0.4">
      <c r="A304" s="87">
        <v>4690</v>
      </c>
      <c r="B304" s="88" t="s">
        <v>318</v>
      </c>
      <c r="C304" s="89">
        <v>197</v>
      </c>
      <c r="D304" s="90">
        <v>94788.91</v>
      </c>
      <c r="E304" s="90">
        <v>0</v>
      </c>
      <c r="F304" s="90">
        <v>0</v>
      </c>
      <c r="G304" s="90">
        <v>0</v>
      </c>
      <c r="H304" s="90">
        <v>0</v>
      </c>
      <c r="I304" s="90">
        <v>0</v>
      </c>
      <c r="J304" s="90">
        <v>0</v>
      </c>
      <c r="K304" s="91">
        <f t="shared" si="27"/>
        <v>94788.91</v>
      </c>
      <c r="L304" s="81">
        <f t="shared" si="28"/>
        <v>481.16</v>
      </c>
      <c r="M304" s="82">
        <v>0</v>
      </c>
      <c r="N304" s="92">
        <f t="shared" si="29"/>
        <v>0</v>
      </c>
      <c r="O304" s="94">
        <f>Table1[[#This Row],[Column14]]*O$2</f>
        <v>0</v>
      </c>
      <c r="Q304" s="84">
        <f t="shared" si="30"/>
        <v>172</v>
      </c>
    </row>
    <row r="305" spans="1:17" s="83" customFormat="1" ht="13.8" hidden="1" customHeight="1" x14ac:dyDescent="0.4">
      <c r="A305" s="87">
        <v>3983</v>
      </c>
      <c r="B305" s="88" t="s">
        <v>270</v>
      </c>
      <c r="C305" s="89">
        <v>1268</v>
      </c>
      <c r="D305" s="90">
        <v>243709.87</v>
      </c>
      <c r="E305" s="90">
        <v>13150.98</v>
      </c>
      <c r="F305" s="90">
        <v>0</v>
      </c>
      <c r="G305" s="90">
        <v>0</v>
      </c>
      <c r="H305" s="90">
        <v>0</v>
      </c>
      <c r="I305" s="90">
        <v>0</v>
      </c>
      <c r="J305" s="90">
        <v>0</v>
      </c>
      <c r="K305" s="91">
        <f t="shared" si="27"/>
        <v>230558.88999999998</v>
      </c>
      <c r="L305" s="81">
        <f t="shared" si="28"/>
        <v>181.83</v>
      </c>
      <c r="M305" s="82">
        <v>0</v>
      </c>
      <c r="N305" s="92">
        <f t="shared" si="29"/>
        <v>0</v>
      </c>
      <c r="O305" s="94">
        <f>Table1[[#This Row],[Column14]]*O$2</f>
        <v>0</v>
      </c>
      <c r="Q305" s="84">
        <f t="shared" si="30"/>
        <v>173</v>
      </c>
    </row>
    <row r="306" spans="1:17" s="83" customFormat="1" ht="13.8" hidden="1" customHeight="1" x14ac:dyDescent="0.4">
      <c r="A306" s="87">
        <v>3514</v>
      </c>
      <c r="B306" s="88" t="s">
        <v>234</v>
      </c>
      <c r="C306" s="89">
        <v>322</v>
      </c>
      <c r="D306" s="90">
        <v>136464.72</v>
      </c>
      <c r="E306" s="90">
        <v>0</v>
      </c>
      <c r="F306" s="90">
        <v>0</v>
      </c>
      <c r="G306" s="90">
        <v>0</v>
      </c>
      <c r="H306" s="90">
        <v>0</v>
      </c>
      <c r="I306" s="90">
        <v>0</v>
      </c>
      <c r="J306" s="90">
        <v>0</v>
      </c>
      <c r="K306" s="91">
        <f t="shared" si="27"/>
        <v>136464.72</v>
      </c>
      <c r="L306" s="81">
        <f t="shared" si="28"/>
        <v>423.8</v>
      </c>
      <c r="M306" s="82">
        <v>0</v>
      </c>
      <c r="N306" s="92">
        <f t="shared" si="29"/>
        <v>0</v>
      </c>
      <c r="O306" s="94">
        <f>Table1[[#This Row],[Column14]]*O$2</f>
        <v>0</v>
      </c>
      <c r="Q306" s="84">
        <f t="shared" si="30"/>
        <v>174</v>
      </c>
    </row>
    <row r="307" spans="1:17" s="83" customFormat="1" ht="13.8" hidden="1" customHeight="1" x14ac:dyDescent="0.4">
      <c r="A307" s="87">
        <v>1945</v>
      </c>
      <c r="B307" s="88" t="s">
        <v>130</v>
      </c>
      <c r="C307" s="89">
        <v>841</v>
      </c>
      <c r="D307" s="90">
        <v>451524.56</v>
      </c>
      <c r="E307" s="90">
        <v>0</v>
      </c>
      <c r="F307" s="90">
        <v>0</v>
      </c>
      <c r="G307" s="90">
        <v>0</v>
      </c>
      <c r="H307" s="90">
        <v>0</v>
      </c>
      <c r="I307" s="90">
        <v>0</v>
      </c>
      <c r="J307" s="90">
        <v>0</v>
      </c>
      <c r="K307" s="91">
        <f t="shared" si="27"/>
        <v>451524.56</v>
      </c>
      <c r="L307" s="81">
        <f t="shared" si="28"/>
        <v>536.89</v>
      </c>
      <c r="M307" s="82">
        <v>0</v>
      </c>
      <c r="N307" s="92">
        <f t="shared" si="29"/>
        <v>0</v>
      </c>
      <c r="O307" s="94">
        <f>Table1[[#This Row],[Column14]]*O$2</f>
        <v>0</v>
      </c>
      <c r="Q307" s="84">
        <f t="shared" si="30"/>
        <v>175</v>
      </c>
    </row>
    <row r="308" spans="1:17" s="83" customFormat="1" ht="13.8" hidden="1" customHeight="1" x14ac:dyDescent="0.4">
      <c r="A308" s="87">
        <v>4018</v>
      </c>
      <c r="B308" s="88" t="s">
        <v>273</v>
      </c>
      <c r="C308" s="89">
        <v>6349</v>
      </c>
      <c r="D308" s="90">
        <v>3178429.18</v>
      </c>
      <c r="E308" s="90">
        <v>0</v>
      </c>
      <c r="F308" s="90">
        <v>0</v>
      </c>
      <c r="G308" s="90">
        <v>437658.1</v>
      </c>
      <c r="H308" s="90">
        <v>0</v>
      </c>
      <c r="I308" s="90">
        <v>0</v>
      </c>
      <c r="J308" s="90">
        <v>0</v>
      </c>
      <c r="K308" s="91">
        <f t="shared" si="27"/>
        <v>2740771.08</v>
      </c>
      <c r="L308" s="81">
        <f t="shared" si="28"/>
        <v>431.69</v>
      </c>
      <c r="M308" s="82">
        <v>0</v>
      </c>
      <c r="N308" s="92">
        <f t="shared" si="29"/>
        <v>0</v>
      </c>
      <c r="O308" s="94">
        <f>Table1[[#This Row],[Column14]]*O$2</f>
        <v>0</v>
      </c>
      <c r="Q308" s="84">
        <f t="shared" si="30"/>
        <v>176</v>
      </c>
    </row>
    <row r="309" spans="1:17" s="83" customFormat="1" ht="13.8" hidden="1" customHeight="1" x14ac:dyDescent="0.4">
      <c r="A309" s="87">
        <v>4025</v>
      </c>
      <c r="B309" s="88" t="s">
        <v>274</v>
      </c>
      <c r="C309" s="89">
        <v>503</v>
      </c>
      <c r="D309" s="90">
        <v>290283.14</v>
      </c>
      <c r="E309" s="90">
        <v>0</v>
      </c>
      <c r="F309" s="90">
        <v>0</v>
      </c>
      <c r="G309" s="90">
        <v>0</v>
      </c>
      <c r="H309" s="90">
        <v>0</v>
      </c>
      <c r="I309" s="90">
        <v>0</v>
      </c>
      <c r="J309" s="90">
        <v>0</v>
      </c>
      <c r="K309" s="91">
        <f t="shared" si="27"/>
        <v>290283.14</v>
      </c>
      <c r="L309" s="81">
        <f t="shared" si="28"/>
        <v>577.1</v>
      </c>
      <c r="M309" s="82">
        <v>0</v>
      </c>
      <c r="N309" s="92">
        <f t="shared" si="29"/>
        <v>0</v>
      </c>
      <c r="O309" s="94">
        <f>Table1[[#This Row],[Column14]]*O$2</f>
        <v>0</v>
      </c>
      <c r="Q309" s="84">
        <f t="shared" si="30"/>
        <v>177</v>
      </c>
    </row>
    <row r="310" spans="1:17" s="83" customFormat="1" ht="13.8" hidden="1" customHeight="1" x14ac:dyDescent="0.4">
      <c r="A310" s="87">
        <v>4060</v>
      </c>
      <c r="B310" s="88" t="s">
        <v>275</v>
      </c>
      <c r="C310" s="89">
        <v>5497</v>
      </c>
      <c r="D310" s="90">
        <v>2131549.34</v>
      </c>
      <c r="E310" s="90">
        <v>9778.49</v>
      </c>
      <c r="F310" s="90">
        <v>0</v>
      </c>
      <c r="G310" s="90">
        <v>0</v>
      </c>
      <c r="H310" s="90">
        <v>0</v>
      </c>
      <c r="I310" s="90">
        <v>0</v>
      </c>
      <c r="J310" s="90">
        <v>0</v>
      </c>
      <c r="K310" s="91">
        <f t="shared" si="27"/>
        <v>2121770.8499999996</v>
      </c>
      <c r="L310" s="81">
        <f t="shared" si="28"/>
        <v>385.99</v>
      </c>
      <c r="M310" s="82">
        <v>0</v>
      </c>
      <c r="N310" s="92">
        <f t="shared" si="29"/>
        <v>0</v>
      </c>
      <c r="O310" s="94">
        <f>Table1[[#This Row],[Column14]]*O$2</f>
        <v>0</v>
      </c>
      <c r="Q310" s="84">
        <f t="shared" si="30"/>
        <v>178</v>
      </c>
    </row>
    <row r="311" spans="1:17" s="83" customFormat="1" ht="13.8" hidden="1" customHeight="1" x14ac:dyDescent="0.4">
      <c r="A311" s="87">
        <v>4067</v>
      </c>
      <c r="B311" s="88" t="s">
        <v>276</v>
      </c>
      <c r="C311" s="89">
        <v>1154</v>
      </c>
      <c r="D311" s="90">
        <v>306337.52</v>
      </c>
      <c r="E311" s="90">
        <v>0</v>
      </c>
      <c r="F311" s="90">
        <v>0</v>
      </c>
      <c r="G311" s="90">
        <v>0</v>
      </c>
      <c r="H311" s="90">
        <v>0</v>
      </c>
      <c r="I311" s="90">
        <v>0</v>
      </c>
      <c r="J311" s="90">
        <v>0</v>
      </c>
      <c r="K311" s="91">
        <f t="shared" si="27"/>
        <v>306337.52</v>
      </c>
      <c r="L311" s="81">
        <f t="shared" si="28"/>
        <v>265.45999999999998</v>
      </c>
      <c r="M311" s="82">
        <v>0</v>
      </c>
      <c r="N311" s="92">
        <f t="shared" si="29"/>
        <v>0</v>
      </c>
      <c r="O311" s="94">
        <f>Table1[[#This Row],[Column14]]*O$2</f>
        <v>0</v>
      </c>
      <c r="Q311" s="84">
        <f t="shared" si="30"/>
        <v>179</v>
      </c>
    </row>
    <row r="312" spans="1:17" s="83" customFormat="1" ht="13.8" hidden="1" customHeight="1" x14ac:dyDescent="0.4">
      <c r="A312" s="87">
        <v>4074</v>
      </c>
      <c r="B312" s="88" t="s">
        <v>277</v>
      </c>
      <c r="C312" s="89">
        <v>1817</v>
      </c>
      <c r="D312" s="90">
        <v>893433.58</v>
      </c>
      <c r="E312" s="90">
        <v>0</v>
      </c>
      <c r="F312" s="90">
        <v>0</v>
      </c>
      <c r="G312" s="90">
        <v>0</v>
      </c>
      <c r="H312" s="90">
        <v>0</v>
      </c>
      <c r="I312" s="90">
        <v>0</v>
      </c>
      <c r="J312" s="90">
        <v>0</v>
      </c>
      <c r="K312" s="91">
        <f t="shared" si="27"/>
        <v>893433.58</v>
      </c>
      <c r="L312" s="81">
        <f t="shared" si="28"/>
        <v>491.71</v>
      </c>
      <c r="M312" s="82">
        <v>0</v>
      </c>
      <c r="N312" s="92">
        <f t="shared" si="29"/>
        <v>0</v>
      </c>
      <c r="O312" s="94">
        <f>Table1[[#This Row],[Column14]]*O$2</f>
        <v>0</v>
      </c>
      <c r="Q312" s="84">
        <f t="shared" si="30"/>
        <v>180</v>
      </c>
    </row>
    <row r="313" spans="1:17" s="83" customFormat="1" ht="13.8" hidden="1" customHeight="1" x14ac:dyDescent="0.4">
      <c r="A313" s="87">
        <v>4088</v>
      </c>
      <c r="B313" s="88" t="s">
        <v>278</v>
      </c>
      <c r="C313" s="89">
        <v>1290</v>
      </c>
      <c r="D313" s="90">
        <v>676947.42</v>
      </c>
      <c r="E313" s="90">
        <v>0</v>
      </c>
      <c r="F313" s="90">
        <v>0</v>
      </c>
      <c r="G313" s="90">
        <v>0</v>
      </c>
      <c r="H313" s="90">
        <v>0</v>
      </c>
      <c r="I313" s="90">
        <v>0</v>
      </c>
      <c r="J313" s="90">
        <v>0</v>
      </c>
      <c r="K313" s="91">
        <f t="shared" si="27"/>
        <v>676947.42</v>
      </c>
      <c r="L313" s="81">
        <f t="shared" si="28"/>
        <v>524.77</v>
      </c>
      <c r="M313" s="82">
        <v>0</v>
      </c>
      <c r="N313" s="92">
        <f t="shared" si="29"/>
        <v>0</v>
      </c>
      <c r="O313" s="94">
        <f>Table1[[#This Row],[Column14]]*O$2</f>
        <v>0</v>
      </c>
      <c r="Q313" s="84">
        <f t="shared" si="30"/>
        <v>181</v>
      </c>
    </row>
    <row r="314" spans="1:17" s="83" customFormat="1" ht="13.8" hidden="1" customHeight="1" x14ac:dyDescent="0.4">
      <c r="A314" s="87">
        <v>4095</v>
      </c>
      <c r="B314" s="88" t="s">
        <v>279</v>
      </c>
      <c r="C314" s="89">
        <v>2919</v>
      </c>
      <c r="D314" s="90">
        <v>719565.42</v>
      </c>
      <c r="E314" s="90">
        <v>0</v>
      </c>
      <c r="F314" s="90">
        <v>0</v>
      </c>
      <c r="G314" s="90">
        <v>0</v>
      </c>
      <c r="H314" s="90">
        <v>0</v>
      </c>
      <c r="I314" s="90">
        <v>0</v>
      </c>
      <c r="J314" s="90">
        <v>0</v>
      </c>
      <c r="K314" s="91">
        <f t="shared" si="27"/>
        <v>719565.42</v>
      </c>
      <c r="L314" s="81">
        <f t="shared" si="28"/>
        <v>246.51</v>
      </c>
      <c r="M314" s="82">
        <v>0</v>
      </c>
      <c r="N314" s="92">
        <f t="shared" si="29"/>
        <v>0</v>
      </c>
      <c r="O314" s="94">
        <f>Table1[[#This Row],[Column14]]*O$2</f>
        <v>0</v>
      </c>
      <c r="Q314" s="84">
        <f t="shared" si="30"/>
        <v>182</v>
      </c>
    </row>
    <row r="315" spans="1:17" s="83" customFormat="1" ht="13.8" hidden="1" customHeight="1" x14ac:dyDescent="0.4">
      <c r="A315" s="87">
        <v>4137</v>
      </c>
      <c r="B315" s="88" t="s">
        <v>280</v>
      </c>
      <c r="C315" s="89">
        <v>1000</v>
      </c>
      <c r="D315" s="90">
        <v>433590.28</v>
      </c>
      <c r="E315" s="90">
        <v>0</v>
      </c>
      <c r="F315" s="90">
        <v>0</v>
      </c>
      <c r="G315" s="90">
        <v>0</v>
      </c>
      <c r="H315" s="90">
        <v>0</v>
      </c>
      <c r="I315" s="90">
        <v>0</v>
      </c>
      <c r="J315" s="90">
        <v>0</v>
      </c>
      <c r="K315" s="91">
        <f t="shared" si="27"/>
        <v>433590.28</v>
      </c>
      <c r="L315" s="81">
        <f t="shared" si="28"/>
        <v>433.59</v>
      </c>
      <c r="M315" s="82">
        <v>0</v>
      </c>
      <c r="N315" s="92">
        <f t="shared" si="29"/>
        <v>0</v>
      </c>
      <c r="O315" s="94">
        <f>Table1[[#This Row],[Column14]]*O$2</f>
        <v>0</v>
      </c>
      <c r="Q315" s="84">
        <f t="shared" si="30"/>
        <v>183</v>
      </c>
    </row>
    <row r="316" spans="1:17" s="83" customFormat="1" ht="13.8" hidden="1" customHeight="1" x14ac:dyDescent="0.4">
      <c r="A316" s="87">
        <v>4144</v>
      </c>
      <c r="B316" s="88" t="s">
        <v>281</v>
      </c>
      <c r="C316" s="89">
        <v>3695</v>
      </c>
      <c r="D316" s="90">
        <v>1792573.93</v>
      </c>
      <c r="E316" s="90">
        <v>1068</v>
      </c>
      <c r="F316" s="90">
        <v>0</v>
      </c>
      <c r="G316" s="90">
        <v>0</v>
      </c>
      <c r="H316" s="90">
        <v>0</v>
      </c>
      <c r="I316" s="90">
        <v>0</v>
      </c>
      <c r="J316" s="90">
        <v>0</v>
      </c>
      <c r="K316" s="91">
        <f t="shared" si="27"/>
        <v>1791505.93</v>
      </c>
      <c r="L316" s="81">
        <f t="shared" si="28"/>
        <v>484.85</v>
      </c>
      <c r="M316" s="82">
        <v>0</v>
      </c>
      <c r="N316" s="92">
        <f t="shared" si="29"/>
        <v>0</v>
      </c>
      <c r="O316" s="94">
        <f>Table1[[#This Row],[Column14]]*O$2</f>
        <v>0</v>
      </c>
      <c r="Q316" s="84">
        <f t="shared" si="30"/>
        <v>184</v>
      </c>
    </row>
    <row r="317" spans="1:17" s="83" customFormat="1" ht="13.8" hidden="1" customHeight="1" x14ac:dyDescent="0.4">
      <c r="A317" s="87">
        <v>4165</v>
      </c>
      <c r="B317" s="88" t="s">
        <v>283</v>
      </c>
      <c r="C317" s="89">
        <v>1705</v>
      </c>
      <c r="D317" s="90">
        <v>954420.99</v>
      </c>
      <c r="E317" s="90">
        <v>0</v>
      </c>
      <c r="F317" s="90">
        <v>1580</v>
      </c>
      <c r="G317" s="90">
        <v>6897.79</v>
      </c>
      <c r="H317" s="90">
        <v>0</v>
      </c>
      <c r="I317" s="90">
        <v>0</v>
      </c>
      <c r="J317" s="90">
        <v>0</v>
      </c>
      <c r="K317" s="91">
        <f t="shared" si="27"/>
        <v>945943.2</v>
      </c>
      <c r="L317" s="81">
        <f t="shared" si="28"/>
        <v>554.80999999999995</v>
      </c>
      <c r="M317" s="82">
        <v>0</v>
      </c>
      <c r="N317" s="92">
        <f t="shared" si="29"/>
        <v>0</v>
      </c>
      <c r="O317" s="94">
        <f>Table1[[#This Row],[Column14]]*O$2</f>
        <v>0</v>
      </c>
      <c r="Q317" s="84">
        <f t="shared" si="30"/>
        <v>185</v>
      </c>
    </row>
    <row r="318" spans="1:17" s="83" customFormat="1" ht="13.8" hidden="1" customHeight="1" x14ac:dyDescent="0.4">
      <c r="A318" s="87">
        <v>4179</v>
      </c>
      <c r="B318" s="88" t="s">
        <v>284</v>
      </c>
      <c r="C318" s="89">
        <v>9805</v>
      </c>
      <c r="D318" s="90">
        <v>1437884.7</v>
      </c>
      <c r="E318" s="90">
        <v>0</v>
      </c>
      <c r="F318" s="90">
        <v>0</v>
      </c>
      <c r="G318" s="90">
        <v>0</v>
      </c>
      <c r="H318" s="90">
        <v>0</v>
      </c>
      <c r="I318" s="90">
        <v>0</v>
      </c>
      <c r="J318" s="90">
        <v>0</v>
      </c>
      <c r="K318" s="91">
        <f t="shared" si="27"/>
        <v>1437884.7</v>
      </c>
      <c r="L318" s="81">
        <f t="shared" si="28"/>
        <v>146.65</v>
      </c>
      <c r="M318" s="82">
        <v>0</v>
      </c>
      <c r="N318" s="92">
        <f t="shared" si="29"/>
        <v>0</v>
      </c>
      <c r="O318" s="94">
        <f>Table1[[#This Row],[Column14]]*O$2</f>
        <v>0</v>
      </c>
      <c r="Q318" s="84">
        <f t="shared" si="30"/>
        <v>186</v>
      </c>
    </row>
    <row r="319" spans="1:17" s="83" customFormat="1" ht="13.8" hidden="1" customHeight="1" x14ac:dyDescent="0.4">
      <c r="A319" s="87">
        <v>4186</v>
      </c>
      <c r="B319" s="88" t="s">
        <v>285</v>
      </c>
      <c r="C319" s="89">
        <v>938</v>
      </c>
      <c r="D319" s="90">
        <v>544214.47</v>
      </c>
      <c r="E319" s="90">
        <v>2084.9899999999998</v>
      </c>
      <c r="F319" s="90">
        <v>0</v>
      </c>
      <c r="G319" s="90">
        <v>0</v>
      </c>
      <c r="H319" s="90">
        <v>0</v>
      </c>
      <c r="I319" s="90">
        <v>0</v>
      </c>
      <c r="J319" s="90">
        <v>0</v>
      </c>
      <c r="K319" s="91">
        <f t="shared" si="27"/>
        <v>542129.48</v>
      </c>
      <c r="L319" s="81">
        <f t="shared" si="28"/>
        <v>577.96</v>
      </c>
      <c r="M319" s="82">
        <v>0</v>
      </c>
      <c r="N319" s="92">
        <f t="shared" si="29"/>
        <v>0</v>
      </c>
      <c r="O319" s="94">
        <f>Table1[[#This Row],[Column14]]*O$2</f>
        <v>0</v>
      </c>
      <c r="Q319" s="84">
        <f t="shared" si="30"/>
        <v>187</v>
      </c>
    </row>
    <row r="320" spans="1:17" s="83" customFormat="1" ht="13.8" hidden="1" customHeight="1" x14ac:dyDescent="0.4">
      <c r="A320" s="87">
        <v>4221</v>
      </c>
      <c r="B320" s="88" t="s">
        <v>287</v>
      </c>
      <c r="C320" s="89">
        <v>1172</v>
      </c>
      <c r="D320" s="90">
        <v>710960.48</v>
      </c>
      <c r="E320" s="90">
        <v>0</v>
      </c>
      <c r="F320" s="90">
        <v>0</v>
      </c>
      <c r="G320" s="90">
        <v>0</v>
      </c>
      <c r="H320" s="90">
        <v>0</v>
      </c>
      <c r="I320" s="90">
        <v>0</v>
      </c>
      <c r="J320" s="90">
        <v>0</v>
      </c>
      <c r="K320" s="91">
        <f t="shared" si="27"/>
        <v>710960.48</v>
      </c>
      <c r="L320" s="81">
        <f t="shared" si="28"/>
        <v>606.62</v>
      </c>
      <c r="M320" s="82">
        <v>0</v>
      </c>
      <c r="N320" s="92">
        <f t="shared" si="29"/>
        <v>0</v>
      </c>
      <c r="O320" s="94">
        <f>Table1[[#This Row],[Column14]]*O$2</f>
        <v>0</v>
      </c>
      <c r="Q320" s="84">
        <f t="shared" si="30"/>
        <v>188</v>
      </c>
    </row>
    <row r="321" spans="1:17" s="83" customFormat="1" ht="13.8" hidden="1" customHeight="1" x14ac:dyDescent="0.4">
      <c r="A321" s="87">
        <v>4228</v>
      </c>
      <c r="B321" s="88" t="s">
        <v>288</v>
      </c>
      <c r="C321" s="89">
        <v>888</v>
      </c>
      <c r="D321" s="90">
        <v>470238.42</v>
      </c>
      <c r="E321" s="90">
        <v>0</v>
      </c>
      <c r="F321" s="90">
        <v>0</v>
      </c>
      <c r="G321" s="90">
        <v>0</v>
      </c>
      <c r="H321" s="90">
        <v>0</v>
      </c>
      <c r="I321" s="90">
        <v>0</v>
      </c>
      <c r="J321" s="90">
        <v>0</v>
      </c>
      <c r="K321" s="91">
        <f t="shared" si="27"/>
        <v>470238.42</v>
      </c>
      <c r="L321" s="81">
        <f t="shared" si="28"/>
        <v>529.54999999999995</v>
      </c>
      <c r="M321" s="82">
        <v>0</v>
      </c>
      <c r="N321" s="92">
        <f t="shared" si="29"/>
        <v>0</v>
      </c>
      <c r="O321" s="94">
        <f>Table1[[#This Row],[Column14]]*O$2</f>
        <v>0</v>
      </c>
      <c r="Q321" s="84">
        <f t="shared" si="30"/>
        <v>189</v>
      </c>
    </row>
    <row r="322" spans="1:17" s="83" customFormat="1" ht="13.8" hidden="1" customHeight="1" x14ac:dyDescent="0.4">
      <c r="A322" s="87">
        <v>4151</v>
      </c>
      <c r="B322" s="88" t="s">
        <v>282</v>
      </c>
      <c r="C322" s="89">
        <v>880</v>
      </c>
      <c r="D322" s="90">
        <v>467278.9</v>
      </c>
      <c r="E322" s="90">
        <v>9204.1</v>
      </c>
      <c r="F322" s="90">
        <v>0</v>
      </c>
      <c r="G322" s="90">
        <v>0</v>
      </c>
      <c r="H322" s="90">
        <v>0</v>
      </c>
      <c r="I322" s="90">
        <v>0</v>
      </c>
      <c r="J322" s="90">
        <v>0</v>
      </c>
      <c r="K322" s="91">
        <f t="shared" si="27"/>
        <v>458074.80000000005</v>
      </c>
      <c r="L322" s="81">
        <f t="shared" si="28"/>
        <v>520.54</v>
      </c>
      <c r="M322" s="82">
        <v>0</v>
      </c>
      <c r="N322" s="92">
        <f t="shared" si="29"/>
        <v>0</v>
      </c>
      <c r="O322" s="94">
        <f>Table1[[#This Row],[Column14]]*O$2</f>
        <v>0</v>
      </c>
      <c r="Q322" s="84">
        <f t="shared" si="30"/>
        <v>190</v>
      </c>
    </row>
    <row r="323" spans="1:17" s="83" customFormat="1" ht="13.8" hidden="1" customHeight="1" x14ac:dyDescent="0.4">
      <c r="A323" s="87">
        <v>4270</v>
      </c>
      <c r="B323" s="88" t="s">
        <v>291</v>
      </c>
      <c r="C323" s="89">
        <v>249</v>
      </c>
      <c r="D323" s="90">
        <v>150017.44</v>
      </c>
      <c r="E323" s="90">
        <v>0</v>
      </c>
      <c r="F323" s="90">
        <v>0</v>
      </c>
      <c r="G323" s="90">
        <v>0</v>
      </c>
      <c r="H323" s="90">
        <v>0</v>
      </c>
      <c r="I323" s="90">
        <v>0</v>
      </c>
      <c r="J323" s="90">
        <v>0</v>
      </c>
      <c r="K323" s="91">
        <f t="shared" si="27"/>
        <v>150017.44</v>
      </c>
      <c r="L323" s="81">
        <f t="shared" si="28"/>
        <v>602.48</v>
      </c>
      <c r="M323" s="82">
        <v>0</v>
      </c>
      <c r="N323" s="92">
        <f t="shared" si="29"/>
        <v>0</v>
      </c>
      <c r="O323" s="94">
        <f>Table1[[#This Row],[Column14]]*O$2</f>
        <v>0</v>
      </c>
      <c r="Q323" s="84">
        <f t="shared" si="30"/>
        <v>191</v>
      </c>
    </row>
    <row r="324" spans="1:17" s="83" customFormat="1" ht="13.8" hidden="1" customHeight="1" x14ac:dyDescent="0.4">
      <c r="A324" s="87">
        <v>4305</v>
      </c>
      <c r="B324" s="88" t="s">
        <v>292</v>
      </c>
      <c r="C324" s="89">
        <v>1134</v>
      </c>
      <c r="D324" s="90">
        <v>355808.84</v>
      </c>
      <c r="E324" s="90">
        <v>0</v>
      </c>
      <c r="F324" s="90">
        <v>3684.24</v>
      </c>
      <c r="G324" s="90">
        <v>0</v>
      </c>
      <c r="H324" s="90">
        <v>0</v>
      </c>
      <c r="I324" s="90">
        <v>0</v>
      </c>
      <c r="J324" s="90">
        <v>0</v>
      </c>
      <c r="K324" s="91">
        <f t="shared" si="27"/>
        <v>352124.60000000003</v>
      </c>
      <c r="L324" s="81">
        <f t="shared" si="28"/>
        <v>310.52</v>
      </c>
      <c r="M324" s="82">
        <v>0</v>
      </c>
      <c r="N324" s="92">
        <f t="shared" si="29"/>
        <v>0</v>
      </c>
      <c r="O324" s="94">
        <f>Table1[[#This Row],[Column14]]*O$2</f>
        <v>0</v>
      </c>
      <c r="Q324" s="84">
        <f t="shared" si="30"/>
        <v>192</v>
      </c>
    </row>
    <row r="325" spans="1:17" s="83" customFormat="1" ht="13.8" hidden="1" customHeight="1" x14ac:dyDescent="0.4">
      <c r="A325" s="87">
        <v>4312</v>
      </c>
      <c r="B325" s="88" t="s">
        <v>293</v>
      </c>
      <c r="C325" s="89">
        <v>2682</v>
      </c>
      <c r="D325" s="90">
        <v>1056943.52</v>
      </c>
      <c r="E325" s="90">
        <v>0</v>
      </c>
      <c r="F325" s="90">
        <v>0</v>
      </c>
      <c r="G325" s="90">
        <v>0</v>
      </c>
      <c r="H325" s="90">
        <v>0</v>
      </c>
      <c r="I325" s="90">
        <v>0</v>
      </c>
      <c r="J325" s="90">
        <v>0</v>
      </c>
      <c r="K325" s="91">
        <f t="shared" ref="K325:K388" si="31">D325-E325-F325-G325-H325-I325-J325</f>
        <v>1056943.52</v>
      </c>
      <c r="L325" s="81">
        <f t="shared" ref="L325:L388" si="32">ROUND((K325/C325),2)</f>
        <v>394.09</v>
      </c>
      <c r="M325" s="82">
        <v>0</v>
      </c>
      <c r="N325" s="92">
        <f t="shared" ref="N325:N388" si="33">M325*C325</f>
        <v>0</v>
      </c>
      <c r="O325" s="94">
        <f>Table1[[#This Row],[Column14]]*O$2</f>
        <v>0</v>
      </c>
      <c r="Q325" s="84">
        <f t="shared" si="30"/>
        <v>193</v>
      </c>
    </row>
    <row r="326" spans="1:17" s="83" customFormat="1" ht="13.8" hidden="1" customHeight="1" x14ac:dyDescent="0.4">
      <c r="A326" s="87">
        <v>4389</v>
      </c>
      <c r="B326" s="88" t="s">
        <v>298</v>
      </c>
      <c r="C326" s="89">
        <v>1496</v>
      </c>
      <c r="D326" s="90">
        <v>544684.14</v>
      </c>
      <c r="E326" s="90">
        <v>0</v>
      </c>
      <c r="F326" s="90">
        <v>0</v>
      </c>
      <c r="G326" s="90">
        <v>0</v>
      </c>
      <c r="H326" s="90">
        <v>0</v>
      </c>
      <c r="I326" s="90">
        <v>0</v>
      </c>
      <c r="J326" s="90">
        <v>0</v>
      </c>
      <c r="K326" s="91">
        <f t="shared" si="31"/>
        <v>544684.14</v>
      </c>
      <c r="L326" s="81">
        <f t="shared" si="32"/>
        <v>364.09</v>
      </c>
      <c r="M326" s="82">
        <v>0</v>
      </c>
      <c r="N326" s="92">
        <f t="shared" si="33"/>
        <v>0</v>
      </c>
      <c r="O326" s="94">
        <f>Table1[[#This Row],[Column14]]*O$2</f>
        <v>0</v>
      </c>
      <c r="Q326" s="84">
        <f t="shared" si="30"/>
        <v>194</v>
      </c>
    </row>
    <row r="327" spans="1:17" s="83" customFormat="1" ht="13.8" hidden="1" customHeight="1" x14ac:dyDescent="0.4">
      <c r="A327" s="87">
        <v>4473</v>
      </c>
      <c r="B327" s="88" t="s">
        <v>300</v>
      </c>
      <c r="C327" s="89">
        <v>2312</v>
      </c>
      <c r="D327" s="90">
        <v>725252</v>
      </c>
      <c r="E327" s="90">
        <v>0</v>
      </c>
      <c r="F327" s="90">
        <v>0</v>
      </c>
      <c r="G327" s="90">
        <v>0</v>
      </c>
      <c r="H327" s="90">
        <v>0</v>
      </c>
      <c r="I327" s="90">
        <v>0</v>
      </c>
      <c r="J327" s="90">
        <v>0</v>
      </c>
      <c r="K327" s="91">
        <f t="shared" si="31"/>
        <v>725252</v>
      </c>
      <c r="L327" s="81">
        <f t="shared" si="32"/>
        <v>313.69</v>
      </c>
      <c r="M327" s="82">
        <v>0</v>
      </c>
      <c r="N327" s="92">
        <f t="shared" si="33"/>
        <v>0</v>
      </c>
      <c r="O327" s="94">
        <f>Table1[[#This Row],[Column14]]*O$2</f>
        <v>0</v>
      </c>
      <c r="Q327" s="84">
        <f t="shared" ref="Q327:Q390" si="34">Q326+1</f>
        <v>195</v>
      </c>
    </row>
    <row r="328" spans="1:17" s="83" customFormat="1" ht="13.8" hidden="1" customHeight="1" x14ac:dyDescent="0.4">
      <c r="A328" s="87">
        <v>4508</v>
      </c>
      <c r="B328" s="88" t="s">
        <v>302</v>
      </c>
      <c r="C328" s="89">
        <v>377</v>
      </c>
      <c r="D328" s="90">
        <v>189039.5</v>
      </c>
      <c r="E328" s="90">
        <v>0</v>
      </c>
      <c r="F328" s="90">
        <v>0</v>
      </c>
      <c r="G328" s="90">
        <v>0</v>
      </c>
      <c r="H328" s="90">
        <v>0</v>
      </c>
      <c r="I328" s="90">
        <v>0</v>
      </c>
      <c r="J328" s="90">
        <v>0</v>
      </c>
      <c r="K328" s="91">
        <f t="shared" si="31"/>
        <v>189039.5</v>
      </c>
      <c r="L328" s="81">
        <f t="shared" si="32"/>
        <v>501.43</v>
      </c>
      <c r="M328" s="82">
        <v>0</v>
      </c>
      <c r="N328" s="92">
        <f t="shared" si="33"/>
        <v>0</v>
      </c>
      <c r="O328" s="94">
        <f>Table1[[#This Row],[Column14]]*O$2</f>
        <v>0</v>
      </c>
      <c r="Q328" s="84">
        <f t="shared" si="34"/>
        <v>196</v>
      </c>
    </row>
    <row r="329" spans="1:17" s="83" customFormat="1" ht="13.8" hidden="1" customHeight="1" x14ac:dyDescent="0.4">
      <c r="A329" s="87">
        <v>4515</v>
      </c>
      <c r="B329" s="88" t="s">
        <v>303</v>
      </c>
      <c r="C329" s="89">
        <v>2677</v>
      </c>
      <c r="D329" s="90">
        <v>866654.47</v>
      </c>
      <c r="E329" s="90">
        <v>44809.3</v>
      </c>
      <c r="F329" s="90">
        <v>1914</v>
      </c>
      <c r="G329" s="90">
        <v>0</v>
      </c>
      <c r="H329" s="90">
        <v>0</v>
      </c>
      <c r="I329" s="90">
        <v>0</v>
      </c>
      <c r="J329" s="90">
        <v>0</v>
      </c>
      <c r="K329" s="91">
        <f t="shared" si="31"/>
        <v>819931.16999999993</v>
      </c>
      <c r="L329" s="81">
        <f t="shared" si="32"/>
        <v>306.29000000000002</v>
      </c>
      <c r="M329" s="82">
        <v>0</v>
      </c>
      <c r="N329" s="92">
        <f t="shared" si="33"/>
        <v>0</v>
      </c>
      <c r="O329" s="94">
        <f>Table1[[#This Row],[Column14]]*O$2</f>
        <v>0</v>
      </c>
      <c r="Q329" s="84">
        <f t="shared" si="34"/>
        <v>197</v>
      </c>
    </row>
    <row r="330" spans="1:17" s="83" customFormat="1" ht="13.8" hidden="1" customHeight="1" x14ac:dyDescent="0.4">
      <c r="A330" s="87">
        <v>4501</v>
      </c>
      <c r="B330" s="88" t="s">
        <v>301</v>
      </c>
      <c r="C330" s="89">
        <v>2421</v>
      </c>
      <c r="D330" s="90">
        <v>942486.7</v>
      </c>
      <c r="E330" s="90">
        <v>0</v>
      </c>
      <c r="F330" s="90">
        <v>0</v>
      </c>
      <c r="G330" s="90">
        <v>0</v>
      </c>
      <c r="H330" s="90">
        <v>0</v>
      </c>
      <c r="I330" s="90">
        <v>0</v>
      </c>
      <c r="J330" s="90">
        <v>0</v>
      </c>
      <c r="K330" s="91">
        <f t="shared" si="31"/>
        <v>942486.7</v>
      </c>
      <c r="L330" s="81">
        <f t="shared" si="32"/>
        <v>389.3</v>
      </c>
      <c r="M330" s="82">
        <v>0</v>
      </c>
      <c r="N330" s="92">
        <f t="shared" si="33"/>
        <v>0</v>
      </c>
      <c r="O330" s="94">
        <f>Table1[[#This Row],[Column14]]*O$2</f>
        <v>0</v>
      </c>
      <c r="Q330" s="84">
        <f t="shared" si="34"/>
        <v>198</v>
      </c>
    </row>
    <row r="331" spans="1:17" s="83" customFormat="1" ht="13.8" hidden="1" customHeight="1" x14ac:dyDescent="0.4">
      <c r="A331" s="87">
        <v>4536</v>
      </c>
      <c r="B331" s="88" t="s">
        <v>306</v>
      </c>
      <c r="C331" s="89">
        <v>1140</v>
      </c>
      <c r="D331" s="90">
        <v>446739.33</v>
      </c>
      <c r="E331" s="90">
        <v>1031.24</v>
      </c>
      <c r="F331" s="90">
        <v>0</v>
      </c>
      <c r="G331" s="90">
        <v>0</v>
      </c>
      <c r="H331" s="90">
        <v>0</v>
      </c>
      <c r="I331" s="90">
        <v>0</v>
      </c>
      <c r="J331" s="90">
        <v>0</v>
      </c>
      <c r="K331" s="91">
        <f t="shared" si="31"/>
        <v>445708.09</v>
      </c>
      <c r="L331" s="81">
        <f t="shared" si="32"/>
        <v>390.97</v>
      </c>
      <c r="M331" s="82">
        <v>0</v>
      </c>
      <c r="N331" s="92">
        <f t="shared" si="33"/>
        <v>0</v>
      </c>
      <c r="O331" s="94">
        <f>Table1[[#This Row],[Column14]]*O$2</f>
        <v>0</v>
      </c>
      <c r="Q331" s="84">
        <f t="shared" si="34"/>
        <v>199</v>
      </c>
    </row>
    <row r="332" spans="1:17" s="83" customFormat="1" ht="13.8" hidden="1" customHeight="1" x14ac:dyDescent="0.4">
      <c r="A332" s="87">
        <v>4543</v>
      </c>
      <c r="B332" s="88" t="s">
        <v>307</v>
      </c>
      <c r="C332" s="89">
        <v>1121</v>
      </c>
      <c r="D332" s="90">
        <v>472599.03999999998</v>
      </c>
      <c r="E332" s="90">
        <v>0</v>
      </c>
      <c r="F332" s="90">
        <v>3915.86</v>
      </c>
      <c r="G332" s="90">
        <v>0</v>
      </c>
      <c r="H332" s="90">
        <v>0</v>
      </c>
      <c r="I332" s="90">
        <v>0</v>
      </c>
      <c r="J332" s="90">
        <v>0</v>
      </c>
      <c r="K332" s="91">
        <f t="shared" si="31"/>
        <v>468683.18</v>
      </c>
      <c r="L332" s="81">
        <f t="shared" si="32"/>
        <v>418.09</v>
      </c>
      <c r="M332" s="82">
        <v>0</v>
      </c>
      <c r="N332" s="92">
        <f t="shared" si="33"/>
        <v>0</v>
      </c>
      <c r="O332" s="94">
        <f>Table1[[#This Row],[Column14]]*O$2</f>
        <v>0</v>
      </c>
      <c r="Q332" s="84">
        <f t="shared" si="34"/>
        <v>200</v>
      </c>
    </row>
    <row r="333" spans="1:17" s="83" customFormat="1" ht="13.8" hidden="1" customHeight="1" x14ac:dyDescent="0.4">
      <c r="A333" s="87">
        <v>4578</v>
      </c>
      <c r="B333" s="88" t="s">
        <v>310</v>
      </c>
      <c r="C333" s="89">
        <v>1416</v>
      </c>
      <c r="D333" s="90">
        <v>676756.92</v>
      </c>
      <c r="E333" s="90">
        <v>0</v>
      </c>
      <c r="F333" s="90">
        <v>18851.400000000001</v>
      </c>
      <c r="G333" s="90">
        <v>0</v>
      </c>
      <c r="H333" s="90">
        <v>0</v>
      </c>
      <c r="I333" s="90">
        <v>0</v>
      </c>
      <c r="J333" s="90">
        <v>0</v>
      </c>
      <c r="K333" s="91">
        <f t="shared" si="31"/>
        <v>657905.52</v>
      </c>
      <c r="L333" s="81">
        <f t="shared" si="32"/>
        <v>464.62</v>
      </c>
      <c r="M333" s="82">
        <v>0</v>
      </c>
      <c r="N333" s="92">
        <f t="shared" si="33"/>
        <v>0</v>
      </c>
      <c r="O333" s="94">
        <f>Table1[[#This Row],[Column14]]*O$2</f>
        <v>0</v>
      </c>
      <c r="Q333" s="84">
        <f t="shared" si="34"/>
        <v>201</v>
      </c>
    </row>
    <row r="334" spans="1:17" s="83" customFormat="1" ht="13.8" hidden="1" customHeight="1" x14ac:dyDescent="0.4">
      <c r="A334" s="87">
        <v>4606</v>
      </c>
      <c r="B334" s="88" t="s">
        <v>311</v>
      </c>
      <c r="C334" s="89">
        <v>392</v>
      </c>
      <c r="D334" s="90">
        <v>178231.22</v>
      </c>
      <c r="E334" s="90">
        <v>0</v>
      </c>
      <c r="F334" s="90">
        <v>0</v>
      </c>
      <c r="G334" s="90">
        <v>4590</v>
      </c>
      <c r="H334" s="90">
        <v>0</v>
      </c>
      <c r="I334" s="90">
        <v>0</v>
      </c>
      <c r="J334" s="90">
        <v>0</v>
      </c>
      <c r="K334" s="91">
        <f t="shared" si="31"/>
        <v>173641.22</v>
      </c>
      <c r="L334" s="81">
        <f t="shared" si="32"/>
        <v>442.96</v>
      </c>
      <c r="M334" s="82">
        <v>0</v>
      </c>
      <c r="N334" s="92">
        <f t="shared" si="33"/>
        <v>0</v>
      </c>
      <c r="O334" s="94">
        <f>Table1[[#This Row],[Column14]]*O$2</f>
        <v>0</v>
      </c>
      <c r="Q334" s="84">
        <f t="shared" si="34"/>
        <v>202</v>
      </c>
    </row>
    <row r="335" spans="1:17" s="83" customFormat="1" ht="13.8" hidden="1" customHeight="1" x14ac:dyDescent="0.4">
      <c r="A335" s="87">
        <v>4613</v>
      </c>
      <c r="B335" s="88" t="s">
        <v>312</v>
      </c>
      <c r="C335" s="89">
        <v>3805</v>
      </c>
      <c r="D335" s="90">
        <v>2226691.39</v>
      </c>
      <c r="E335" s="90">
        <v>0</v>
      </c>
      <c r="F335" s="90">
        <v>0</v>
      </c>
      <c r="G335" s="90">
        <v>0</v>
      </c>
      <c r="H335" s="90">
        <v>0</v>
      </c>
      <c r="I335" s="90">
        <v>0</v>
      </c>
      <c r="J335" s="90">
        <v>0</v>
      </c>
      <c r="K335" s="91">
        <f t="shared" si="31"/>
        <v>2226691.39</v>
      </c>
      <c r="L335" s="81">
        <f t="shared" si="32"/>
        <v>585.20000000000005</v>
      </c>
      <c r="M335" s="82">
        <v>0</v>
      </c>
      <c r="N335" s="92">
        <f t="shared" si="33"/>
        <v>0</v>
      </c>
      <c r="O335" s="94">
        <f>Table1[[#This Row],[Column14]]*O$2</f>
        <v>0</v>
      </c>
      <c r="Q335" s="84">
        <f t="shared" si="34"/>
        <v>203</v>
      </c>
    </row>
    <row r="336" spans="1:17" s="83" customFormat="1" ht="13.8" hidden="1" customHeight="1" x14ac:dyDescent="0.4">
      <c r="A336" s="87">
        <v>4620</v>
      </c>
      <c r="B336" s="88" t="s">
        <v>313</v>
      </c>
      <c r="C336" s="89">
        <v>20812</v>
      </c>
      <c r="D336" s="90">
        <v>4879969.08</v>
      </c>
      <c r="E336" s="90">
        <v>0</v>
      </c>
      <c r="F336" s="90">
        <v>0</v>
      </c>
      <c r="G336" s="90">
        <v>0</v>
      </c>
      <c r="H336" s="90">
        <v>0</v>
      </c>
      <c r="I336" s="90">
        <v>0</v>
      </c>
      <c r="J336" s="90">
        <v>0</v>
      </c>
      <c r="K336" s="91">
        <f t="shared" si="31"/>
        <v>4879969.08</v>
      </c>
      <c r="L336" s="81">
        <f t="shared" si="32"/>
        <v>234.48</v>
      </c>
      <c r="M336" s="82">
        <v>0</v>
      </c>
      <c r="N336" s="92">
        <f t="shared" si="33"/>
        <v>0</v>
      </c>
      <c r="O336" s="94">
        <f>Table1[[#This Row],[Column14]]*O$2</f>
        <v>0</v>
      </c>
      <c r="Q336" s="84">
        <f t="shared" si="34"/>
        <v>204</v>
      </c>
    </row>
    <row r="337" spans="1:17" s="83" customFormat="1" ht="13.8" hidden="1" customHeight="1" x14ac:dyDescent="0.4">
      <c r="A337" s="87">
        <v>4627</v>
      </c>
      <c r="B337" s="88" t="s">
        <v>314</v>
      </c>
      <c r="C337" s="89">
        <v>569</v>
      </c>
      <c r="D337" s="90">
        <v>219885.13</v>
      </c>
      <c r="E337" s="90">
        <v>0</v>
      </c>
      <c r="F337" s="90">
        <v>0</v>
      </c>
      <c r="G337" s="90">
        <v>0</v>
      </c>
      <c r="H337" s="90">
        <v>0</v>
      </c>
      <c r="I337" s="90">
        <v>0</v>
      </c>
      <c r="J337" s="90">
        <v>0</v>
      </c>
      <c r="K337" s="91">
        <f t="shared" si="31"/>
        <v>219885.13</v>
      </c>
      <c r="L337" s="81">
        <f t="shared" si="32"/>
        <v>386.44</v>
      </c>
      <c r="M337" s="82">
        <v>0</v>
      </c>
      <c r="N337" s="92">
        <f t="shared" si="33"/>
        <v>0</v>
      </c>
      <c r="O337" s="94">
        <f>Table1[[#This Row],[Column14]]*O$2</f>
        <v>0</v>
      </c>
      <c r="Q337" s="84">
        <f t="shared" si="34"/>
        <v>205</v>
      </c>
    </row>
    <row r="338" spans="1:17" s="83" customFormat="1" ht="13.8" hidden="1" customHeight="1" x14ac:dyDescent="0.4">
      <c r="A338" s="87">
        <v>4634</v>
      </c>
      <c r="B338" s="88" t="s">
        <v>315</v>
      </c>
      <c r="C338" s="89">
        <v>537</v>
      </c>
      <c r="D338" s="90">
        <v>163604.13</v>
      </c>
      <c r="E338" s="90">
        <v>972</v>
      </c>
      <c r="F338" s="90">
        <v>0</v>
      </c>
      <c r="G338" s="90">
        <v>0</v>
      </c>
      <c r="H338" s="90">
        <v>0</v>
      </c>
      <c r="I338" s="90">
        <v>0</v>
      </c>
      <c r="J338" s="90">
        <v>0</v>
      </c>
      <c r="K338" s="91">
        <f t="shared" si="31"/>
        <v>162632.13</v>
      </c>
      <c r="L338" s="81">
        <f t="shared" si="32"/>
        <v>302.85000000000002</v>
      </c>
      <c r="M338" s="82">
        <v>0</v>
      </c>
      <c r="N338" s="92">
        <f t="shared" si="33"/>
        <v>0</v>
      </c>
      <c r="O338" s="94">
        <f>Table1[[#This Row],[Column14]]*O$2</f>
        <v>0</v>
      </c>
      <c r="Q338" s="84">
        <f t="shared" si="34"/>
        <v>206</v>
      </c>
    </row>
    <row r="339" spans="1:17" s="83" customFormat="1" ht="13.8" hidden="1" customHeight="1" x14ac:dyDescent="0.4">
      <c r="A339" s="87">
        <v>4641</v>
      </c>
      <c r="B339" s="88" t="s">
        <v>316</v>
      </c>
      <c r="C339" s="89">
        <v>933</v>
      </c>
      <c r="D339" s="90">
        <v>535062.19999999995</v>
      </c>
      <c r="E339" s="90">
        <v>4750</v>
      </c>
      <c r="F339" s="90">
        <v>0</v>
      </c>
      <c r="G339" s="90">
        <v>0</v>
      </c>
      <c r="H339" s="90">
        <v>0</v>
      </c>
      <c r="I339" s="90">
        <v>0</v>
      </c>
      <c r="J339" s="90">
        <v>0</v>
      </c>
      <c r="K339" s="91">
        <f t="shared" si="31"/>
        <v>530312.19999999995</v>
      </c>
      <c r="L339" s="81">
        <f t="shared" si="32"/>
        <v>568.39</v>
      </c>
      <c r="M339" s="82">
        <v>0</v>
      </c>
      <c r="N339" s="92">
        <f t="shared" si="33"/>
        <v>0</v>
      </c>
      <c r="O339" s="94">
        <f>Table1[[#This Row],[Column14]]*O$2</f>
        <v>0</v>
      </c>
      <c r="Q339" s="84">
        <f t="shared" si="34"/>
        <v>207</v>
      </c>
    </row>
    <row r="340" spans="1:17" s="83" customFormat="1" ht="13.8" hidden="1" customHeight="1" x14ac:dyDescent="0.4">
      <c r="A340" s="87">
        <v>4686</v>
      </c>
      <c r="B340" s="88" t="s">
        <v>317</v>
      </c>
      <c r="C340" s="89">
        <v>330</v>
      </c>
      <c r="D340" s="90">
        <v>186384.76</v>
      </c>
      <c r="E340" s="90">
        <v>0</v>
      </c>
      <c r="F340" s="90">
        <v>0</v>
      </c>
      <c r="G340" s="90">
        <v>0</v>
      </c>
      <c r="H340" s="90">
        <v>0</v>
      </c>
      <c r="I340" s="90">
        <v>0</v>
      </c>
      <c r="J340" s="90">
        <v>0</v>
      </c>
      <c r="K340" s="91">
        <f t="shared" si="31"/>
        <v>186384.76</v>
      </c>
      <c r="L340" s="81">
        <f t="shared" si="32"/>
        <v>564.79999999999995</v>
      </c>
      <c r="M340" s="82">
        <v>0</v>
      </c>
      <c r="N340" s="92">
        <f t="shared" si="33"/>
        <v>0</v>
      </c>
      <c r="O340" s="94">
        <f>Table1[[#This Row],[Column14]]*O$2</f>
        <v>0</v>
      </c>
      <c r="Q340" s="84">
        <f t="shared" si="34"/>
        <v>208</v>
      </c>
    </row>
    <row r="341" spans="1:17" s="83" customFormat="1" ht="13.8" hidden="1" customHeight="1" x14ac:dyDescent="0.4">
      <c r="A341" s="87">
        <v>4753</v>
      </c>
      <c r="B341" s="88" t="s">
        <v>319</v>
      </c>
      <c r="C341" s="89">
        <v>2670</v>
      </c>
      <c r="D341" s="90">
        <v>1083020.43</v>
      </c>
      <c r="E341" s="90">
        <v>86006.93</v>
      </c>
      <c r="F341" s="90">
        <v>0</v>
      </c>
      <c r="G341" s="90">
        <v>0</v>
      </c>
      <c r="H341" s="90">
        <v>0</v>
      </c>
      <c r="I341" s="90">
        <v>0</v>
      </c>
      <c r="J341" s="90">
        <v>0</v>
      </c>
      <c r="K341" s="91">
        <f t="shared" si="31"/>
        <v>997013.5</v>
      </c>
      <c r="L341" s="81">
        <f t="shared" si="32"/>
        <v>373.41</v>
      </c>
      <c r="M341" s="82">
        <v>0</v>
      </c>
      <c r="N341" s="92">
        <f t="shared" si="33"/>
        <v>0</v>
      </c>
      <c r="O341" s="94">
        <f>Table1[[#This Row],[Column14]]*O$2</f>
        <v>0</v>
      </c>
      <c r="Q341" s="84">
        <f t="shared" si="34"/>
        <v>209</v>
      </c>
    </row>
    <row r="342" spans="1:17" s="83" customFormat="1" ht="13.8" hidden="1" customHeight="1" x14ac:dyDescent="0.4">
      <c r="A342" s="87">
        <v>4781</v>
      </c>
      <c r="B342" s="88" t="s">
        <v>321</v>
      </c>
      <c r="C342" s="89">
        <v>2537</v>
      </c>
      <c r="D342" s="90">
        <v>1210829.25</v>
      </c>
      <c r="E342" s="90">
        <v>0</v>
      </c>
      <c r="F342" s="90">
        <v>0</v>
      </c>
      <c r="G342" s="90">
        <v>0</v>
      </c>
      <c r="H342" s="90">
        <v>0</v>
      </c>
      <c r="I342" s="90">
        <v>0</v>
      </c>
      <c r="J342" s="90">
        <v>0</v>
      </c>
      <c r="K342" s="91">
        <f t="shared" si="31"/>
        <v>1210829.25</v>
      </c>
      <c r="L342" s="81">
        <f t="shared" si="32"/>
        <v>477.27</v>
      </c>
      <c r="M342" s="82">
        <v>0</v>
      </c>
      <c r="N342" s="92">
        <f t="shared" si="33"/>
        <v>0</v>
      </c>
      <c r="O342" s="94">
        <f>Table1[[#This Row],[Column14]]*O$2</f>
        <v>0</v>
      </c>
      <c r="Q342" s="84">
        <f t="shared" si="34"/>
        <v>210</v>
      </c>
    </row>
    <row r="343" spans="1:17" s="83" customFormat="1" ht="13.8" hidden="1" customHeight="1" x14ac:dyDescent="0.4">
      <c r="A343" s="87">
        <v>4795</v>
      </c>
      <c r="B343" s="88" t="s">
        <v>322</v>
      </c>
      <c r="C343" s="89">
        <v>485</v>
      </c>
      <c r="D343" s="90">
        <v>272085.68</v>
      </c>
      <c r="E343" s="90">
        <v>0</v>
      </c>
      <c r="F343" s="90">
        <v>0</v>
      </c>
      <c r="G343" s="90">
        <v>0</v>
      </c>
      <c r="H343" s="90">
        <v>0</v>
      </c>
      <c r="I343" s="90">
        <v>0</v>
      </c>
      <c r="J343" s="90">
        <v>0</v>
      </c>
      <c r="K343" s="91">
        <f t="shared" si="31"/>
        <v>272085.68</v>
      </c>
      <c r="L343" s="81">
        <f t="shared" si="32"/>
        <v>561</v>
      </c>
      <c r="M343" s="82">
        <v>0</v>
      </c>
      <c r="N343" s="92">
        <f t="shared" si="33"/>
        <v>0</v>
      </c>
      <c r="O343" s="94">
        <f>Table1[[#This Row],[Column14]]*O$2</f>
        <v>0</v>
      </c>
      <c r="Q343" s="84">
        <f t="shared" si="34"/>
        <v>211</v>
      </c>
    </row>
    <row r="344" spans="1:17" s="83" customFormat="1" ht="13.8" hidden="1" customHeight="1" x14ac:dyDescent="0.4">
      <c r="A344" s="87">
        <v>4802</v>
      </c>
      <c r="B344" s="88" t="s">
        <v>323</v>
      </c>
      <c r="C344" s="89">
        <v>2249</v>
      </c>
      <c r="D344" s="90">
        <v>1227445.5900000001</v>
      </c>
      <c r="E344" s="90">
        <v>0</v>
      </c>
      <c r="F344" s="90">
        <v>739.3</v>
      </c>
      <c r="G344" s="90">
        <v>0</v>
      </c>
      <c r="H344" s="90">
        <v>0</v>
      </c>
      <c r="I344" s="90">
        <v>0</v>
      </c>
      <c r="J344" s="90">
        <v>0</v>
      </c>
      <c r="K344" s="91">
        <f t="shared" si="31"/>
        <v>1226706.29</v>
      </c>
      <c r="L344" s="81">
        <f t="shared" si="32"/>
        <v>545.45000000000005</v>
      </c>
      <c r="M344" s="82">
        <v>0</v>
      </c>
      <c r="N344" s="92">
        <f t="shared" si="33"/>
        <v>0</v>
      </c>
      <c r="O344" s="94">
        <f>Table1[[#This Row],[Column14]]*O$2</f>
        <v>0</v>
      </c>
      <c r="Q344" s="84">
        <f t="shared" si="34"/>
        <v>212</v>
      </c>
    </row>
    <row r="345" spans="1:17" s="83" customFormat="1" ht="13.8" hidden="1" customHeight="1" x14ac:dyDescent="0.4">
      <c r="A345" s="87">
        <v>4851</v>
      </c>
      <c r="B345" s="88" t="s">
        <v>326</v>
      </c>
      <c r="C345" s="89">
        <v>1423</v>
      </c>
      <c r="D345" s="90">
        <v>702976.26</v>
      </c>
      <c r="E345" s="90">
        <v>0</v>
      </c>
      <c r="F345" s="90">
        <v>0</v>
      </c>
      <c r="G345" s="90">
        <v>0</v>
      </c>
      <c r="H345" s="90">
        <v>0</v>
      </c>
      <c r="I345" s="90">
        <v>0</v>
      </c>
      <c r="J345" s="90">
        <v>0</v>
      </c>
      <c r="K345" s="91">
        <f t="shared" si="31"/>
        <v>702976.26</v>
      </c>
      <c r="L345" s="81">
        <f t="shared" si="32"/>
        <v>494.01</v>
      </c>
      <c r="M345" s="82">
        <v>0</v>
      </c>
      <c r="N345" s="92">
        <f t="shared" si="33"/>
        <v>0</v>
      </c>
      <c r="O345" s="94">
        <f>Table1[[#This Row],[Column14]]*O$2</f>
        <v>0</v>
      </c>
      <c r="Q345" s="84">
        <f t="shared" si="34"/>
        <v>213</v>
      </c>
    </row>
    <row r="346" spans="1:17" s="83" customFormat="1" ht="13.8" hidden="1" customHeight="1" x14ac:dyDescent="0.4">
      <c r="A346" s="87">
        <v>3122</v>
      </c>
      <c r="B346" s="88" t="s">
        <v>203</v>
      </c>
      <c r="C346" s="89">
        <v>478</v>
      </c>
      <c r="D346" s="90">
        <v>155825.76</v>
      </c>
      <c r="E346" s="90">
        <v>0</v>
      </c>
      <c r="F346" s="90">
        <v>7</v>
      </c>
      <c r="G346" s="90">
        <v>0</v>
      </c>
      <c r="H346" s="90">
        <v>0</v>
      </c>
      <c r="I346" s="90">
        <v>0</v>
      </c>
      <c r="J346" s="90">
        <v>0</v>
      </c>
      <c r="K346" s="91">
        <f t="shared" si="31"/>
        <v>155818.76</v>
      </c>
      <c r="L346" s="81">
        <f t="shared" si="32"/>
        <v>325.98</v>
      </c>
      <c r="M346" s="82">
        <v>0</v>
      </c>
      <c r="N346" s="92">
        <f t="shared" si="33"/>
        <v>0</v>
      </c>
      <c r="O346" s="94">
        <f>Table1[[#This Row],[Column14]]*O$2</f>
        <v>0</v>
      </c>
      <c r="Q346" s="84">
        <f t="shared" si="34"/>
        <v>214</v>
      </c>
    </row>
    <row r="347" spans="1:17" s="83" customFormat="1" ht="13.8" hidden="1" customHeight="1" x14ac:dyDescent="0.4">
      <c r="A347" s="87">
        <v>4865</v>
      </c>
      <c r="B347" s="88" t="s">
        <v>327</v>
      </c>
      <c r="C347" s="89">
        <v>463</v>
      </c>
      <c r="D347" s="90">
        <v>215246.57</v>
      </c>
      <c r="E347" s="90">
        <v>0</v>
      </c>
      <c r="F347" s="90">
        <v>0</v>
      </c>
      <c r="G347" s="90">
        <v>0</v>
      </c>
      <c r="H347" s="90">
        <v>0</v>
      </c>
      <c r="I347" s="90">
        <v>0</v>
      </c>
      <c r="J347" s="90">
        <v>0</v>
      </c>
      <c r="K347" s="91">
        <f t="shared" si="31"/>
        <v>215246.57</v>
      </c>
      <c r="L347" s="81">
        <f t="shared" si="32"/>
        <v>464.9</v>
      </c>
      <c r="M347" s="82">
        <v>0</v>
      </c>
      <c r="N347" s="92">
        <f t="shared" si="33"/>
        <v>0</v>
      </c>
      <c r="O347" s="94">
        <f>Table1[[#This Row],[Column14]]*O$2</f>
        <v>0</v>
      </c>
      <c r="Q347" s="84">
        <f t="shared" si="34"/>
        <v>215</v>
      </c>
    </row>
    <row r="348" spans="1:17" s="83" customFormat="1" ht="13.8" hidden="1" customHeight="1" x14ac:dyDescent="0.4">
      <c r="A348" s="87">
        <v>4872</v>
      </c>
      <c r="B348" s="88" t="s">
        <v>328</v>
      </c>
      <c r="C348" s="89">
        <v>1716</v>
      </c>
      <c r="D348" s="90">
        <v>605564.81999999995</v>
      </c>
      <c r="E348" s="90">
        <v>0</v>
      </c>
      <c r="F348" s="90">
        <v>0</v>
      </c>
      <c r="G348" s="90">
        <v>0</v>
      </c>
      <c r="H348" s="90">
        <v>0</v>
      </c>
      <c r="I348" s="90">
        <v>0</v>
      </c>
      <c r="J348" s="90">
        <v>0</v>
      </c>
      <c r="K348" s="91">
        <f t="shared" si="31"/>
        <v>605564.81999999995</v>
      </c>
      <c r="L348" s="81">
        <f t="shared" si="32"/>
        <v>352.89</v>
      </c>
      <c r="M348" s="82">
        <v>0</v>
      </c>
      <c r="N348" s="92">
        <f t="shared" si="33"/>
        <v>0</v>
      </c>
      <c r="O348" s="94">
        <f>Table1[[#This Row],[Column14]]*O$2</f>
        <v>0</v>
      </c>
      <c r="Q348" s="84">
        <f t="shared" si="34"/>
        <v>216</v>
      </c>
    </row>
    <row r="349" spans="1:17" s="83" customFormat="1" ht="13.8" hidden="1" customHeight="1" x14ac:dyDescent="0.4">
      <c r="A349" s="87">
        <v>4893</v>
      </c>
      <c r="B349" s="88" t="s">
        <v>329</v>
      </c>
      <c r="C349" s="89">
        <v>3108</v>
      </c>
      <c r="D349" s="90">
        <v>1495987.95</v>
      </c>
      <c r="E349" s="90">
        <v>0</v>
      </c>
      <c r="F349" s="90">
        <v>36455.57</v>
      </c>
      <c r="G349" s="90">
        <v>4227.4399999999996</v>
      </c>
      <c r="H349" s="90">
        <v>0</v>
      </c>
      <c r="I349" s="90">
        <v>0</v>
      </c>
      <c r="J349" s="90">
        <v>0</v>
      </c>
      <c r="K349" s="91">
        <f t="shared" si="31"/>
        <v>1455304.94</v>
      </c>
      <c r="L349" s="81">
        <f t="shared" si="32"/>
        <v>468.24</v>
      </c>
      <c r="M349" s="82">
        <v>0</v>
      </c>
      <c r="N349" s="92">
        <f t="shared" si="33"/>
        <v>0</v>
      </c>
      <c r="O349" s="94">
        <f>Table1[[#This Row],[Column14]]*O$2</f>
        <v>0</v>
      </c>
      <c r="Q349" s="84">
        <f t="shared" si="34"/>
        <v>217</v>
      </c>
    </row>
    <row r="350" spans="1:17" s="83" customFormat="1" ht="13.8" hidden="1" customHeight="1" x14ac:dyDescent="0.4">
      <c r="A350" s="87">
        <v>5523</v>
      </c>
      <c r="B350" s="88" t="s">
        <v>361</v>
      </c>
      <c r="C350" s="89">
        <v>1348</v>
      </c>
      <c r="D350" s="90">
        <v>784095.89</v>
      </c>
      <c r="E350" s="90">
        <v>0</v>
      </c>
      <c r="F350" s="90">
        <v>0</v>
      </c>
      <c r="G350" s="90">
        <v>0</v>
      </c>
      <c r="H350" s="90">
        <v>0</v>
      </c>
      <c r="I350" s="90">
        <v>0</v>
      </c>
      <c r="J350" s="90">
        <v>0</v>
      </c>
      <c r="K350" s="91">
        <f t="shared" si="31"/>
        <v>784095.89</v>
      </c>
      <c r="L350" s="81">
        <f t="shared" si="32"/>
        <v>581.66999999999996</v>
      </c>
      <c r="M350" s="82">
        <v>0</v>
      </c>
      <c r="N350" s="92">
        <f t="shared" si="33"/>
        <v>0</v>
      </c>
      <c r="O350" s="94">
        <f>Table1[[#This Row],[Column14]]*O$2</f>
        <v>0</v>
      </c>
      <c r="Q350" s="84">
        <f t="shared" si="34"/>
        <v>218</v>
      </c>
    </row>
    <row r="351" spans="1:17" s="83" customFormat="1" ht="13.8" hidden="1" customHeight="1" x14ac:dyDescent="0.4">
      <c r="A351" s="87">
        <v>3850</v>
      </c>
      <c r="B351" s="88" t="s">
        <v>253</v>
      </c>
      <c r="C351" s="89">
        <v>725</v>
      </c>
      <c r="D351" s="90">
        <v>312687.28000000003</v>
      </c>
      <c r="E351" s="90">
        <v>0</v>
      </c>
      <c r="F351" s="90">
        <v>0</v>
      </c>
      <c r="G351" s="90">
        <v>0</v>
      </c>
      <c r="H351" s="90">
        <v>0</v>
      </c>
      <c r="I351" s="90">
        <v>0</v>
      </c>
      <c r="J351" s="90">
        <v>0</v>
      </c>
      <c r="K351" s="91">
        <f t="shared" si="31"/>
        <v>312687.28000000003</v>
      </c>
      <c r="L351" s="81">
        <f t="shared" si="32"/>
        <v>431.29</v>
      </c>
      <c r="M351" s="82">
        <v>0</v>
      </c>
      <c r="N351" s="92">
        <f t="shared" si="33"/>
        <v>0</v>
      </c>
      <c r="O351" s="94">
        <f>Table1[[#This Row],[Column14]]*O$2</f>
        <v>0</v>
      </c>
      <c r="Q351" s="84">
        <f t="shared" si="34"/>
        <v>219</v>
      </c>
    </row>
    <row r="352" spans="1:17" s="83" customFormat="1" ht="13.8" hidden="1" customHeight="1" x14ac:dyDescent="0.4">
      <c r="A352" s="87">
        <v>4956</v>
      </c>
      <c r="B352" s="88" t="s">
        <v>331</v>
      </c>
      <c r="C352" s="89">
        <v>984</v>
      </c>
      <c r="D352" s="90">
        <v>566222.68000000005</v>
      </c>
      <c r="E352" s="90">
        <v>0</v>
      </c>
      <c r="F352" s="90">
        <v>0</v>
      </c>
      <c r="G352" s="90">
        <v>0</v>
      </c>
      <c r="H352" s="90">
        <v>0</v>
      </c>
      <c r="I352" s="90">
        <v>0</v>
      </c>
      <c r="J352" s="90">
        <v>0</v>
      </c>
      <c r="K352" s="91">
        <f t="shared" si="31"/>
        <v>566222.68000000005</v>
      </c>
      <c r="L352" s="81">
        <f t="shared" si="32"/>
        <v>575.42999999999995</v>
      </c>
      <c r="M352" s="82">
        <v>0</v>
      </c>
      <c r="N352" s="92">
        <f t="shared" si="33"/>
        <v>0</v>
      </c>
      <c r="O352" s="94">
        <f>Table1[[#This Row],[Column14]]*O$2</f>
        <v>0</v>
      </c>
      <c r="Q352" s="84">
        <f t="shared" si="34"/>
        <v>220</v>
      </c>
    </row>
    <row r="353" spans="1:17" s="83" customFormat="1" ht="13.8" hidden="1" customHeight="1" x14ac:dyDescent="0.4">
      <c r="A353" s="87">
        <v>4963</v>
      </c>
      <c r="B353" s="88" t="s">
        <v>332</v>
      </c>
      <c r="C353" s="89">
        <v>563</v>
      </c>
      <c r="D353" s="90">
        <v>285449.26</v>
      </c>
      <c r="E353" s="90">
        <v>9547.83</v>
      </c>
      <c r="F353" s="90">
        <v>0</v>
      </c>
      <c r="G353" s="90">
        <v>0</v>
      </c>
      <c r="H353" s="90">
        <v>0</v>
      </c>
      <c r="I353" s="90">
        <v>0</v>
      </c>
      <c r="J353" s="90">
        <v>0</v>
      </c>
      <c r="K353" s="91">
        <f t="shared" si="31"/>
        <v>275901.43</v>
      </c>
      <c r="L353" s="81">
        <f t="shared" si="32"/>
        <v>490.06</v>
      </c>
      <c r="M353" s="82">
        <v>0</v>
      </c>
      <c r="N353" s="92">
        <f t="shared" si="33"/>
        <v>0</v>
      </c>
      <c r="O353" s="94">
        <f>Table1[[#This Row],[Column14]]*O$2</f>
        <v>0</v>
      </c>
      <c r="Q353" s="84">
        <f t="shared" si="34"/>
        <v>221</v>
      </c>
    </row>
    <row r="354" spans="1:17" s="83" customFormat="1" ht="13.8" hidden="1" customHeight="1" x14ac:dyDescent="0.4">
      <c r="A354" s="87">
        <v>1673</v>
      </c>
      <c r="B354" s="88" t="s">
        <v>115</v>
      </c>
      <c r="C354" s="89">
        <v>622</v>
      </c>
      <c r="D354" s="90">
        <v>362466.52</v>
      </c>
      <c r="E354" s="90">
        <v>0</v>
      </c>
      <c r="F354" s="90">
        <v>0</v>
      </c>
      <c r="G354" s="90">
        <v>0</v>
      </c>
      <c r="H354" s="90">
        <v>0</v>
      </c>
      <c r="I354" s="90">
        <v>0</v>
      </c>
      <c r="J354" s="90">
        <v>0</v>
      </c>
      <c r="K354" s="91">
        <f t="shared" si="31"/>
        <v>362466.52</v>
      </c>
      <c r="L354" s="81">
        <f t="shared" si="32"/>
        <v>582.74</v>
      </c>
      <c r="M354" s="82">
        <v>0</v>
      </c>
      <c r="N354" s="92">
        <f t="shared" si="33"/>
        <v>0</v>
      </c>
      <c r="O354" s="94">
        <f>Table1[[#This Row],[Column14]]*O$2</f>
        <v>0</v>
      </c>
      <c r="Q354" s="84">
        <f t="shared" si="34"/>
        <v>222</v>
      </c>
    </row>
    <row r="355" spans="1:17" s="83" customFormat="1" ht="13.8" hidden="1" customHeight="1" x14ac:dyDescent="0.4">
      <c r="A355" s="87">
        <v>4998</v>
      </c>
      <c r="B355" s="88" t="s">
        <v>334</v>
      </c>
      <c r="C355" s="89">
        <v>93</v>
      </c>
      <c r="D355" s="90">
        <v>43082.2</v>
      </c>
      <c r="E355" s="90">
        <v>0</v>
      </c>
      <c r="F355" s="90">
        <v>0</v>
      </c>
      <c r="G355" s="90">
        <v>0</v>
      </c>
      <c r="H355" s="90">
        <v>0</v>
      </c>
      <c r="I355" s="90">
        <v>0</v>
      </c>
      <c r="J355" s="90">
        <v>0</v>
      </c>
      <c r="K355" s="91">
        <f t="shared" si="31"/>
        <v>43082.2</v>
      </c>
      <c r="L355" s="81">
        <f t="shared" si="32"/>
        <v>463.25</v>
      </c>
      <c r="M355" s="82">
        <v>0</v>
      </c>
      <c r="N355" s="92">
        <f t="shared" si="33"/>
        <v>0</v>
      </c>
      <c r="O355" s="94">
        <f>Table1[[#This Row],[Column14]]*O$2</f>
        <v>0</v>
      </c>
      <c r="Q355" s="84">
        <f t="shared" si="34"/>
        <v>223</v>
      </c>
    </row>
    <row r="356" spans="1:17" s="83" customFormat="1" ht="13.8" hidden="1" customHeight="1" x14ac:dyDescent="0.4">
      <c r="A356" s="87">
        <v>2422</v>
      </c>
      <c r="B356" s="88" t="s">
        <v>156</v>
      </c>
      <c r="C356" s="89">
        <v>1544</v>
      </c>
      <c r="D356" s="90">
        <v>585511.54</v>
      </c>
      <c r="E356" s="90">
        <v>0</v>
      </c>
      <c r="F356" s="90">
        <v>0</v>
      </c>
      <c r="G356" s="90">
        <v>734.4</v>
      </c>
      <c r="H356" s="90">
        <v>0</v>
      </c>
      <c r="I356" s="90">
        <v>0</v>
      </c>
      <c r="J356" s="90">
        <v>0</v>
      </c>
      <c r="K356" s="91">
        <f t="shared" si="31"/>
        <v>584777.14</v>
      </c>
      <c r="L356" s="81">
        <f t="shared" si="32"/>
        <v>378.74</v>
      </c>
      <c r="M356" s="82">
        <v>0</v>
      </c>
      <c r="N356" s="92">
        <f t="shared" si="33"/>
        <v>0</v>
      </c>
      <c r="O356" s="94">
        <f>Table1[[#This Row],[Column14]]*O$2</f>
        <v>0</v>
      </c>
      <c r="Q356" s="84">
        <f t="shared" si="34"/>
        <v>224</v>
      </c>
    </row>
    <row r="357" spans="1:17" s="83" customFormat="1" ht="13.8" hidden="1" customHeight="1" x14ac:dyDescent="0.4">
      <c r="A357" s="87">
        <v>5019</v>
      </c>
      <c r="B357" s="88" t="s">
        <v>335</v>
      </c>
      <c r="C357" s="89">
        <v>1153</v>
      </c>
      <c r="D357" s="90">
        <v>636930.42000000004</v>
      </c>
      <c r="E357" s="90">
        <v>0</v>
      </c>
      <c r="F357" s="90">
        <v>0</v>
      </c>
      <c r="G357" s="90">
        <v>0</v>
      </c>
      <c r="H357" s="90">
        <v>0</v>
      </c>
      <c r="I357" s="90">
        <v>0</v>
      </c>
      <c r="J357" s="90">
        <v>0</v>
      </c>
      <c r="K357" s="91">
        <f t="shared" si="31"/>
        <v>636930.42000000004</v>
      </c>
      <c r="L357" s="81">
        <f t="shared" si="32"/>
        <v>552.41</v>
      </c>
      <c r="M357" s="82">
        <v>0</v>
      </c>
      <c r="N357" s="92">
        <f t="shared" si="33"/>
        <v>0</v>
      </c>
      <c r="O357" s="94">
        <f>Table1[[#This Row],[Column14]]*O$2</f>
        <v>0</v>
      </c>
      <c r="Q357" s="84">
        <f t="shared" si="34"/>
        <v>225</v>
      </c>
    </row>
    <row r="358" spans="1:17" s="83" customFormat="1" ht="13.8" hidden="1" customHeight="1" x14ac:dyDescent="0.4">
      <c r="A358" s="87">
        <v>5026</v>
      </c>
      <c r="B358" s="88" t="s">
        <v>336</v>
      </c>
      <c r="C358" s="89">
        <v>854</v>
      </c>
      <c r="D358" s="90">
        <v>72476.25</v>
      </c>
      <c r="E358" s="90">
        <v>0</v>
      </c>
      <c r="F358" s="90">
        <v>0</v>
      </c>
      <c r="G358" s="90">
        <v>0</v>
      </c>
      <c r="H358" s="90">
        <v>0</v>
      </c>
      <c r="I358" s="90">
        <v>0</v>
      </c>
      <c r="J358" s="90">
        <v>0</v>
      </c>
      <c r="K358" s="91">
        <f t="shared" si="31"/>
        <v>72476.25</v>
      </c>
      <c r="L358" s="81">
        <f t="shared" si="32"/>
        <v>84.87</v>
      </c>
      <c r="M358" s="82">
        <v>0</v>
      </c>
      <c r="N358" s="92">
        <f t="shared" si="33"/>
        <v>0</v>
      </c>
      <c r="O358" s="94">
        <f>Table1[[#This Row],[Column14]]*O$2</f>
        <v>0</v>
      </c>
      <c r="Q358" s="84">
        <f t="shared" si="34"/>
        <v>226</v>
      </c>
    </row>
    <row r="359" spans="1:17" s="83" customFormat="1" ht="13.8" hidden="1" customHeight="1" x14ac:dyDescent="0.4">
      <c r="A359" s="87">
        <v>5068</v>
      </c>
      <c r="B359" s="88" t="s">
        <v>338</v>
      </c>
      <c r="C359" s="89">
        <v>1093</v>
      </c>
      <c r="D359" s="90">
        <v>378298.32</v>
      </c>
      <c r="E359" s="90">
        <v>0</v>
      </c>
      <c r="F359" s="90">
        <v>0</v>
      </c>
      <c r="G359" s="90">
        <v>0</v>
      </c>
      <c r="H359" s="90">
        <v>0</v>
      </c>
      <c r="I359" s="90">
        <v>0</v>
      </c>
      <c r="J359" s="90">
        <v>0</v>
      </c>
      <c r="K359" s="91">
        <f t="shared" si="31"/>
        <v>378298.32</v>
      </c>
      <c r="L359" s="81">
        <f t="shared" si="32"/>
        <v>346.11</v>
      </c>
      <c r="M359" s="82">
        <v>0</v>
      </c>
      <c r="N359" s="92">
        <f t="shared" si="33"/>
        <v>0</v>
      </c>
      <c r="O359" s="94">
        <f>Table1[[#This Row],[Column14]]*O$2</f>
        <v>0</v>
      </c>
      <c r="Q359" s="84">
        <f t="shared" si="34"/>
        <v>227</v>
      </c>
    </row>
    <row r="360" spans="1:17" s="83" customFormat="1" ht="13.8" hidden="1" customHeight="1" x14ac:dyDescent="0.4">
      <c r="A360" s="87">
        <v>5100</v>
      </c>
      <c r="B360" s="88" t="s">
        <v>339</v>
      </c>
      <c r="C360" s="89">
        <v>2730</v>
      </c>
      <c r="D360" s="90">
        <v>1151818.75</v>
      </c>
      <c r="E360" s="90">
        <v>0</v>
      </c>
      <c r="F360" s="90">
        <v>0</v>
      </c>
      <c r="G360" s="90">
        <v>0</v>
      </c>
      <c r="H360" s="90">
        <v>0</v>
      </c>
      <c r="I360" s="90">
        <v>0</v>
      </c>
      <c r="J360" s="90">
        <v>0</v>
      </c>
      <c r="K360" s="91">
        <f t="shared" si="31"/>
        <v>1151818.75</v>
      </c>
      <c r="L360" s="81">
        <f t="shared" si="32"/>
        <v>421.91</v>
      </c>
      <c r="M360" s="82">
        <v>0</v>
      </c>
      <c r="N360" s="92">
        <f t="shared" si="33"/>
        <v>0</v>
      </c>
      <c r="O360" s="94">
        <f>Table1[[#This Row],[Column14]]*O$2</f>
        <v>0</v>
      </c>
      <c r="Q360" s="84">
        <f t="shared" si="34"/>
        <v>228</v>
      </c>
    </row>
    <row r="361" spans="1:17" s="83" customFormat="1" ht="13.8" hidden="1" customHeight="1" x14ac:dyDescent="0.4">
      <c r="A361" s="87">
        <v>5130</v>
      </c>
      <c r="B361" s="88" t="s">
        <v>341</v>
      </c>
      <c r="C361" s="89">
        <v>571</v>
      </c>
      <c r="D361" s="90">
        <v>293099.09999999998</v>
      </c>
      <c r="E361" s="90">
        <v>0</v>
      </c>
      <c r="F361" s="90">
        <v>0</v>
      </c>
      <c r="G361" s="90">
        <v>0</v>
      </c>
      <c r="H361" s="90">
        <v>0</v>
      </c>
      <c r="I361" s="90">
        <v>0</v>
      </c>
      <c r="J361" s="90">
        <v>0</v>
      </c>
      <c r="K361" s="91">
        <f t="shared" si="31"/>
        <v>293099.09999999998</v>
      </c>
      <c r="L361" s="81">
        <f t="shared" si="32"/>
        <v>513.30999999999995</v>
      </c>
      <c r="M361" s="82">
        <v>0</v>
      </c>
      <c r="N361" s="92">
        <f t="shared" si="33"/>
        <v>0</v>
      </c>
      <c r="O361" s="94">
        <f>Table1[[#This Row],[Column14]]*O$2</f>
        <v>0</v>
      </c>
      <c r="Q361" s="84">
        <f t="shared" si="34"/>
        <v>229</v>
      </c>
    </row>
    <row r="362" spans="1:17" s="83" customFormat="1" ht="13.8" hidden="1" customHeight="1" x14ac:dyDescent="0.4">
      <c r="A362" s="87">
        <v>5138</v>
      </c>
      <c r="B362" s="88" t="s">
        <v>342</v>
      </c>
      <c r="C362" s="89">
        <v>2478</v>
      </c>
      <c r="D362" s="90">
        <v>1027077.27</v>
      </c>
      <c r="E362" s="90">
        <v>0</v>
      </c>
      <c r="F362" s="90">
        <v>0</v>
      </c>
      <c r="G362" s="90">
        <v>0</v>
      </c>
      <c r="H362" s="90">
        <v>0</v>
      </c>
      <c r="I362" s="90">
        <v>0</v>
      </c>
      <c r="J362" s="90">
        <v>0</v>
      </c>
      <c r="K362" s="91">
        <f t="shared" si="31"/>
        <v>1027077.27</v>
      </c>
      <c r="L362" s="81">
        <f t="shared" si="32"/>
        <v>414.48</v>
      </c>
      <c r="M362" s="82">
        <v>0</v>
      </c>
      <c r="N362" s="92">
        <f t="shared" si="33"/>
        <v>0</v>
      </c>
      <c r="O362" s="94">
        <f>Table1[[#This Row],[Column14]]*O$2</f>
        <v>0</v>
      </c>
      <c r="Q362" s="84">
        <f t="shared" si="34"/>
        <v>230</v>
      </c>
    </row>
    <row r="363" spans="1:17" s="83" customFormat="1" ht="13.8" hidden="1" customHeight="1" x14ac:dyDescent="0.4">
      <c r="A363" s="87">
        <v>5258</v>
      </c>
      <c r="B363" s="88" t="s">
        <v>343</v>
      </c>
      <c r="C363" s="89">
        <v>288</v>
      </c>
      <c r="D363" s="90">
        <v>36001.620000000003</v>
      </c>
      <c r="E363" s="90">
        <v>0</v>
      </c>
      <c r="F363" s="90">
        <v>105.09</v>
      </c>
      <c r="G363" s="90">
        <v>0</v>
      </c>
      <c r="H363" s="90">
        <v>0</v>
      </c>
      <c r="I363" s="90">
        <v>0</v>
      </c>
      <c r="J363" s="90">
        <v>0</v>
      </c>
      <c r="K363" s="91">
        <f t="shared" si="31"/>
        <v>35896.530000000006</v>
      </c>
      <c r="L363" s="81">
        <f t="shared" si="32"/>
        <v>124.64</v>
      </c>
      <c r="M363" s="82">
        <v>0</v>
      </c>
      <c r="N363" s="92">
        <f t="shared" si="33"/>
        <v>0</v>
      </c>
      <c r="O363" s="94">
        <f>Table1[[#This Row],[Column14]]*O$2</f>
        <v>0</v>
      </c>
      <c r="Q363" s="84">
        <f t="shared" si="34"/>
        <v>231</v>
      </c>
    </row>
    <row r="364" spans="1:17" s="83" customFormat="1" ht="13.8" hidden="1" customHeight="1" x14ac:dyDescent="0.4">
      <c r="A364" s="87">
        <v>5264</v>
      </c>
      <c r="B364" s="88" t="s">
        <v>344</v>
      </c>
      <c r="C364" s="89">
        <v>2521</v>
      </c>
      <c r="D364" s="90">
        <v>1149926.18</v>
      </c>
      <c r="E364" s="90">
        <v>0</v>
      </c>
      <c r="F364" s="90">
        <v>0</v>
      </c>
      <c r="G364" s="90">
        <v>0</v>
      </c>
      <c r="H364" s="90">
        <v>0</v>
      </c>
      <c r="I364" s="90">
        <v>0</v>
      </c>
      <c r="J364" s="90">
        <v>0</v>
      </c>
      <c r="K364" s="91">
        <f t="shared" si="31"/>
        <v>1149926.18</v>
      </c>
      <c r="L364" s="81">
        <f t="shared" si="32"/>
        <v>456.14</v>
      </c>
      <c r="M364" s="82">
        <v>0</v>
      </c>
      <c r="N364" s="92">
        <f t="shared" si="33"/>
        <v>0</v>
      </c>
      <c r="O364" s="94">
        <f>Table1[[#This Row],[Column14]]*O$2</f>
        <v>0</v>
      </c>
      <c r="Q364" s="84">
        <f t="shared" si="34"/>
        <v>232</v>
      </c>
    </row>
    <row r="365" spans="1:17" s="83" customFormat="1" ht="13.8" hidden="1" customHeight="1" x14ac:dyDescent="0.4">
      <c r="A365" s="87">
        <v>5271</v>
      </c>
      <c r="B365" s="88" t="s">
        <v>345</v>
      </c>
      <c r="C365" s="89">
        <v>10246</v>
      </c>
      <c r="D365" s="90">
        <v>1627000.71</v>
      </c>
      <c r="E365" s="90">
        <v>0</v>
      </c>
      <c r="F365" s="90">
        <v>0</v>
      </c>
      <c r="G365" s="90">
        <v>0</v>
      </c>
      <c r="H365" s="90">
        <v>0</v>
      </c>
      <c r="I365" s="90">
        <v>0</v>
      </c>
      <c r="J365" s="90">
        <v>0</v>
      </c>
      <c r="K365" s="91">
        <f t="shared" si="31"/>
        <v>1627000.71</v>
      </c>
      <c r="L365" s="81">
        <f t="shared" si="32"/>
        <v>158.79</v>
      </c>
      <c r="M365" s="82">
        <v>0</v>
      </c>
      <c r="N365" s="92">
        <f t="shared" si="33"/>
        <v>0</v>
      </c>
      <c r="O365" s="94">
        <f>Table1[[#This Row],[Column14]]*O$2</f>
        <v>0</v>
      </c>
      <c r="Q365" s="84">
        <f t="shared" si="34"/>
        <v>233</v>
      </c>
    </row>
    <row r="366" spans="1:17" s="83" customFormat="1" ht="13.8" hidden="1" customHeight="1" x14ac:dyDescent="0.4">
      <c r="A366" s="87">
        <v>5278</v>
      </c>
      <c r="B366" s="88" t="s">
        <v>346</v>
      </c>
      <c r="C366" s="89">
        <v>1723</v>
      </c>
      <c r="D366" s="90">
        <v>677422.34</v>
      </c>
      <c r="E366" s="90">
        <v>0</v>
      </c>
      <c r="F366" s="90">
        <v>0</v>
      </c>
      <c r="G366" s="90">
        <v>0</v>
      </c>
      <c r="H366" s="90">
        <v>0</v>
      </c>
      <c r="I366" s="90">
        <v>0</v>
      </c>
      <c r="J366" s="90">
        <v>0</v>
      </c>
      <c r="K366" s="91">
        <f t="shared" si="31"/>
        <v>677422.34</v>
      </c>
      <c r="L366" s="81">
        <f t="shared" si="32"/>
        <v>393.16</v>
      </c>
      <c r="M366" s="82">
        <v>0</v>
      </c>
      <c r="N366" s="92">
        <f t="shared" si="33"/>
        <v>0</v>
      </c>
      <c r="O366" s="94">
        <f>Table1[[#This Row],[Column14]]*O$2</f>
        <v>0</v>
      </c>
      <c r="Q366" s="84">
        <f t="shared" si="34"/>
        <v>234</v>
      </c>
    </row>
    <row r="367" spans="1:17" s="83" customFormat="1" ht="13.8" hidden="1" customHeight="1" x14ac:dyDescent="0.4">
      <c r="A367" s="87">
        <v>5348</v>
      </c>
      <c r="B367" s="88" t="s">
        <v>348</v>
      </c>
      <c r="C367" s="89">
        <v>749</v>
      </c>
      <c r="D367" s="90">
        <v>429927.67</v>
      </c>
      <c r="E367" s="90">
        <v>0</v>
      </c>
      <c r="F367" s="90">
        <v>0</v>
      </c>
      <c r="G367" s="90">
        <v>0</v>
      </c>
      <c r="H367" s="90">
        <v>0</v>
      </c>
      <c r="I367" s="90">
        <v>0</v>
      </c>
      <c r="J367" s="90">
        <v>0</v>
      </c>
      <c r="K367" s="91">
        <f t="shared" si="31"/>
        <v>429927.67</v>
      </c>
      <c r="L367" s="81">
        <f t="shared" si="32"/>
        <v>574</v>
      </c>
      <c r="M367" s="82">
        <v>0</v>
      </c>
      <c r="N367" s="92">
        <f t="shared" si="33"/>
        <v>0</v>
      </c>
      <c r="O367" s="94">
        <f>Table1[[#This Row],[Column14]]*O$2</f>
        <v>0</v>
      </c>
      <c r="Q367" s="84">
        <f t="shared" si="34"/>
        <v>235</v>
      </c>
    </row>
    <row r="368" spans="1:17" s="83" customFormat="1" ht="13.8" hidden="1" customHeight="1" x14ac:dyDescent="0.4">
      <c r="A368" s="87">
        <v>5355</v>
      </c>
      <c r="B368" s="88" t="s">
        <v>349</v>
      </c>
      <c r="C368" s="89">
        <v>1799</v>
      </c>
      <c r="D368" s="90">
        <v>164445.6</v>
      </c>
      <c r="E368" s="90">
        <v>0</v>
      </c>
      <c r="F368" s="90">
        <v>0</v>
      </c>
      <c r="G368" s="90">
        <v>0</v>
      </c>
      <c r="H368" s="90">
        <v>0</v>
      </c>
      <c r="I368" s="90">
        <v>0</v>
      </c>
      <c r="J368" s="90">
        <v>0</v>
      </c>
      <c r="K368" s="91">
        <f t="shared" si="31"/>
        <v>164445.6</v>
      </c>
      <c r="L368" s="81">
        <f t="shared" si="32"/>
        <v>91.41</v>
      </c>
      <c r="M368" s="82">
        <v>0</v>
      </c>
      <c r="N368" s="92">
        <f t="shared" si="33"/>
        <v>0</v>
      </c>
      <c r="O368" s="94">
        <f>Table1[[#This Row],[Column14]]*O$2</f>
        <v>0</v>
      </c>
      <c r="Q368" s="84">
        <f t="shared" si="34"/>
        <v>236</v>
      </c>
    </row>
    <row r="369" spans="1:17" s="83" customFormat="1" ht="13.8" hidden="1" customHeight="1" x14ac:dyDescent="0.4">
      <c r="A369" s="87">
        <v>5362</v>
      </c>
      <c r="B369" s="88" t="s">
        <v>350</v>
      </c>
      <c r="C369" s="89">
        <v>392</v>
      </c>
      <c r="D369" s="90">
        <v>219924.67</v>
      </c>
      <c r="E369" s="90">
        <v>0</v>
      </c>
      <c r="F369" s="90">
        <v>0</v>
      </c>
      <c r="G369" s="90">
        <v>0</v>
      </c>
      <c r="H369" s="90">
        <v>0</v>
      </c>
      <c r="I369" s="90">
        <v>0</v>
      </c>
      <c r="J369" s="90">
        <v>0</v>
      </c>
      <c r="K369" s="91">
        <f t="shared" si="31"/>
        <v>219924.67</v>
      </c>
      <c r="L369" s="81">
        <f t="shared" si="32"/>
        <v>561.03</v>
      </c>
      <c r="M369" s="82">
        <v>0</v>
      </c>
      <c r="N369" s="92">
        <f t="shared" si="33"/>
        <v>0</v>
      </c>
      <c r="O369" s="94">
        <f>Table1[[#This Row],[Column14]]*O$2</f>
        <v>0</v>
      </c>
      <c r="Q369" s="84">
        <f t="shared" si="34"/>
        <v>237</v>
      </c>
    </row>
    <row r="370" spans="1:17" s="83" customFormat="1" ht="13.8" hidden="1" customHeight="1" x14ac:dyDescent="0.4">
      <c r="A370" s="87">
        <v>5369</v>
      </c>
      <c r="B370" s="88" t="s">
        <v>351</v>
      </c>
      <c r="C370" s="89">
        <v>507</v>
      </c>
      <c r="D370" s="90">
        <v>136612.95000000001</v>
      </c>
      <c r="E370" s="90">
        <v>0</v>
      </c>
      <c r="F370" s="90">
        <v>0</v>
      </c>
      <c r="G370" s="90">
        <v>0</v>
      </c>
      <c r="H370" s="90">
        <v>0</v>
      </c>
      <c r="I370" s="90">
        <v>0</v>
      </c>
      <c r="J370" s="90">
        <v>0</v>
      </c>
      <c r="K370" s="91">
        <f t="shared" si="31"/>
        <v>136612.95000000001</v>
      </c>
      <c r="L370" s="81">
        <f t="shared" si="32"/>
        <v>269.45</v>
      </c>
      <c r="M370" s="82">
        <v>0</v>
      </c>
      <c r="N370" s="92">
        <f t="shared" si="33"/>
        <v>0</v>
      </c>
      <c r="O370" s="94">
        <f>Table1[[#This Row],[Column14]]*O$2</f>
        <v>0</v>
      </c>
      <c r="Q370" s="84">
        <f t="shared" si="34"/>
        <v>238</v>
      </c>
    </row>
    <row r="371" spans="1:17" s="83" customFormat="1" ht="13.8" hidden="1" customHeight="1" x14ac:dyDescent="0.4">
      <c r="A371" s="87">
        <v>5390</v>
      </c>
      <c r="B371" s="88" t="s">
        <v>353</v>
      </c>
      <c r="C371" s="89">
        <v>2717</v>
      </c>
      <c r="D371" s="90">
        <v>1398708.92</v>
      </c>
      <c r="E371" s="90">
        <v>0</v>
      </c>
      <c r="F371" s="90">
        <v>0</v>
      </c>
      <c r="G371" s="90">
        <v>0</v>
      </c>
      <c r="H371" s="90">
        <v>0</v>
      </c>
      <c r="I371" s="90">
        <v>0</v>
      </c>
      <c r="J371" s="90">
        <v>0</v>
      </c>
      <c r="K371" s="91">
        <f t="shared" si="31"/>
        <v>1398708.92</v>
      </c>
      <c r="L371" s="81">
        <f t="shared" si="32"/>
        <v>514.79999999999995</v>
      </c>
      <c r="M371" s="82">
        <v>0</v>
      </c>
      <c r="N371" s="92">
        <f t="shared" si="33"/>
        <v>0</v>
      </c>
      <c r="O371" s="94">
        <f>Table1[[#This Row],[Column14]]*O$2</f>
        <v>0</v>
      </c>
      <c r="Q371" s="84">
        <f t="shared" si="34"/>
        <v>239</v>
      </c>
    </row>
    <row r="372" spans="1:17" s="83" customFormat="1" ht="13.8" hidden="1" customHeight="1" x14ac:dyDescent="0.4">
      <c r="A372" s="87">
        <v>5432</v>
      </c>
      <c r="B372" s="88" t="s">
        <v>355</v>
      </c>
      <c r="C372" s="89">
        <v>1589</v>
      </c>
      <c r="D372" s="90">
        <v>863223.36</v>
      </c>
      <c r="E372" s="90">
        <v>42513.88</v>
      </c>
      <c r="F372" s="90">
        <v>0</v>
      </c>
      <c r="G372" s="90">
        <v>4316.6099999999997</v>
      </c>
      <c r="H372" s="90">
        <v>0</v>
      </c>
      <c r="I372" s="90">
        <v>0</v>
      </c>
      <c r="J372" s="90">
        <v>0</v>
      </c>
      <c r="K372" s="91">
        <f t="shared" si="31"/>
        <v>816392.87</v>
      </c>
      <c r="L372" s="81">
        <f t="shared" si="32"/>
        <v>513.78</v>
      </c>
      <c r="M372" s="82">
        <v>0</v>
      </c>
      <c r="N372" s="92">
        <f t="shared" si="33"/>
        <v>0</v>
      </c>
      <c r="O372" s="94">
        <f>Table1[[#This Row],[Column14]]*O$2</f>
        <v>0</v>
      </c>
      <c r="Q372" s="84">
        <f t="shared" si="34"/>
        <v>240</v>
      </c>
    </row>
    <row r="373" spans="1:17" s="83" customFormat="1" ht="13.8" hidden="1" customHeight="1" x14ac:dyDescent="0.4">
      <c r="A373" s="87">
        <v>5439</v>
      </c>
      <c r="B373" s="88" t="s">
        <v>356</v>
      </c>
      <c r="C373" s="89">
        <v>3068</v>
      </c>
      <c r="D373" s="90">
        <v>92954.28</v>
      </c>
      <c r="E373" s="90">
        <v>0</v>
      </c>
      <c r="F373" s="90">
        <v>0</v>
      </c>
      <c r="G373" s="90">
        <v>0</v>
      </c>
      <c r="H373" s="90">
        <v>0</v>
      </c>
      <c r="I373" s="90">
        <v>0</v>
      </c>
      <c r="J373" s="90">
        <v>0</v>
      </c>
      <c r="K373" s="91">
        <f t="shared" si="31"/>
        <v>92954.28</v>
      </c>
      <c r="L373" s="81">
        <f t="shared" si="32"/>
        <v>30.3</v>
      </c>
      <c r="M373" s="82">
        <v>0</v>
      </c>
      <c r="N373" s="92">
        <f t="shared" si="33"/>
        <v>0</v>
      </c>
      <c r="O373" s="94">
        <f>Table1[[#This Row],[Column14]]*O$2</f>
        <v>0</v>
      </c>
      <c r="Q373" s="84">
        <f t="shared" si="34"/>
        <v>241</v>
      </c>
    </row>
    <row r="374" spans="1:17" s="83" customFormat="1" ht="13.8" hidden="1" customHeight="1" x14ac:dyDescent="0.4">
      <c r="A374" s="87">
        <v>5457</v>
      </c>
      <c r="B374" s="88" t="s">
        <v>357</v>
      </c>
      <c r="C374" s="89">
        <v>1143</v>
      </c>
      <c r="D374" s="90">
        <v>537436.59</v>
      </c>
      <c r="E374" s="90">
        <v>7575.95</v>
      </c>
      <c r="F374" s="90">
        <v>0</v>
      </c>
      <c r="G374" s="90">
        <v>0</v>
      </c>
      <c r="H374" s="90">
        <v>0</v>
      </c>
      <c r="I374" s="90">
        <v>0</v>
      </c>
      <c r="J374" s="90">
        <v>0</v>
      </c>
      <c r="K374" s="91">
        <f t="shared" si="31"/>
        <v>529860.64</v>
      </c>
      <c r="L374" s="81">
        <f t="shared" si="32"/>
        <v>463.57</v>
      </c>
      <c r="M374" s="82">
        <v>0</v>
      </c>
      <c r="N374" s="92">
        <f t="shared" si="33"/>
        <v>0</v>
      </c>
      <c r="O374" s="94">
        <f>Table1[[#This Row],[Column14]]*O$2</f>
        <v>0</v>
      </c>
      <c r="Q374" s="84">
        <f t="shared" si="34"/>
        <v>242</v>
      </c>
    </row>
    <row r="375" spans="1:17" s="83" customFormat="1" ht="13.8" hidden="1" customHeight="1" x14ac:dyDescent="0.4">
      <c r="A375" s="87">
        <v>2485</v>
      </c>
      <c r="B375" s="88" t="s">
        <v>162</v>
      </c>
      <c r="C375" s="89">
        <v>572</v>
      </c>
      <c r="D375" s="90">
        <v>320954.3</v>
      </c>
      <c r="E375" s="90">
        <v>0</v>
      </c>
      <c r="F375" s="90">
        <v>0</v>
      </c>
      <c r="G375" s="90">
        <v>0</v>
      </c>
      <c r="H375" s="90">
        <v>0</v>
      </c>
      <c r="I375" s="90">
        <v>0</v>
      </c>
      <c r="J375" s="90">
        <v>0</v>
      </c>
      <c r="K375" s="91">
        <f t="shared" si="31"/>
        <v>320954.3</v>
      </c>
      <c r="L375" s="81">
        <f t="shared" si="32"/>
        <v>561.11</v>
      </c>
      <c r="M375" s="82">
        <v>0</v>
      </c>
      <c r="N375" s="92">
        <f t="shared" si="33"/>
        <v>0</v>
      </c>
      <c r="O375" s="94">
        <f>Table1[[#This Row],[Column14]]*O$2</f>
        <v>0</v>
      </c>
      <c r="Q375" s="84">
        <f t="shared" si="34"/>
        <v>243</v>
      </c>
    </row>
    <row r="376" spans="1:17" s="83" customFormat="1" ht="13.8" hidden="1" customHeight="1" x14ac:dyDescent="0.4">
      <c r="A376" s="87">
        <v>5460</v>
      </c>
      <c r="B376" s="88" t="s">
        <v>358</v>
      </c>
      <c r="C376" s="89">
        <v>2851</v>
      </c>
      <c r="D376" s="90">
        <v>1107933.6100000001</v>
      </c>
      <c r="E376" s="90">
        <v>0</v>
      </c>
      <c r="F376" s="90">
        <v>0</v>
      </c>
      <c r="G376" s="90">
        <v>0</v>
      </c>
      <c r="H376" s="90">
        <v>0</v>
      </c>
      <c r="I376" s="90">
        <v>0</v>
      </c>
      <c r="J376" s="90">
        <v>0</v>
      </c>
      <c r="K376" s="91">
        <f t="shared" si="31"/>
        <v>1107933.6100000001</v>
      </c>
      <c r="L376" s="81">
        <f t="shared" si="32"/>
        <v>388.61</v>
      </c>
      <c r="M376" s="82">
        <v>0</v>
      </c>
      <c r="N376" s="92">
        <f t="shared" si="33"/>
        <v>0</v>
      </c>
      <c r="O376" s="94">
        <f>Table1[[#This Row],[Column14]]*O$2</f>
        <v>0</v>
      </c>
      <c r="Q376" s="84">
        <f t="shared" si="34"/>
        <v>244</v>
      </c>
    </row>
    <row r="377" spans="1:17" s="83" customFormat="1" ht="13.8" hidden="1" customHeight="1" x14ac:dyDescent="0.4">
      <c r="A377" s="87">
        <v>5467</v>
      </c>
      <c r="B377" s="88" t="s">
        <v>359</v>
      </c>
      <c r="C377" s="89">
        <v>825</v>
      </c>
      <c r="D377" s="90">
        <v>367098.64</v>
      </c>
      <c r="E377" s="90">
        <v>0</v>
      </c>
      <c r="F377" s="90">
        <v>0</v>
      </c>
      <c r="G377" s="90">
        <v>0</v>
      </c>
      <c r="H377" s="90">
        <v>0</v>
      </c>
      <c r="I377" s="90">
        <v>0</v>
      </c>
      <c r="J377" s="90">
        <v>0</v>
      </c>
      <c r="K377" s="91">
        <f t="shared" si="31"/>
        <v>367098.64</v>
      </c>
      <c r="L377" s="81">
        <f t="shared" si="32"/>
        <v>444.97</v>
      </c>
      <c r="M377" s="82">
        <v>0</v>
      </c>
      <c r="N377" s="92">
        <f t="shared" si="33"/>
        <v>0</v>
      </c>
      <c r="O377" s="94">
        <f>Table1[[#This Row],[Column14]]*O$2</f>
        <v>0</v>
      </c>
      <c r="Q377" s="84">
        <f t="shared" si="34"/>
        <v>245</v>
      </c>
    </row>
    <row r="378" spans="1:17" s="83" customFormat="1" ht="13.8" hidden="1" customHeight="1" x14ac:dyDescent="0.4">
      <c r="A378" s="87">
        <v>5586</v>
      </c>
      <c r="B378" s="88" t="s">
        <v>362</v>
      </c>
      <c r="C378" s="89">
        <v>740</v>
      </c>
      <c r="D378" s="90">
        <v>423311.28</v>
      </c>
      <c r="E378" s="90">
        <v>1652.91</v>
      </c>
      <c r="F378" s="90">
        <v>0</v>
      </c>
      <c r="G378" s="90">
        <v>0</v>
      </c>
      <c r="H378" s="90">
        <v>0</v>
      </c>
      <c r="I378" s="90">
        <v>0</v>
      </c>
      <c r="J378" s="90">
        <v>0</v>
      </c>
      <c r="K378" s="91">
        <f t="shared" si="31"/>
        <v>421658.37000000005</v>
      </c>
      <c r="L378" s="81">
        <f t="shared" si="32"/>
        <v>569.80999999999995</v>
      </c>
      <c r="M378" s="82">
        <v>0</v>
      </c>
      <c r="N378" s="92">
        <f t="shared" si="33"/>
        <v>0</v>
      </c>
      <c r="O378" s="94">
        <f>Table1[[#This Row],[Column14]]*O$2</f>
        <v>0</v>
      </c>
      <c r="Q378" s="84">
        <f t="shared" si="34"/>
        <v>246</v>
      </c>
    </row>
    <row r="379" spans="1:17" s="83" customFormat="1" ht="13.8" hidden="1" customHeight="1" x14ac:dyDescent="0.4">
      <c r="A379" s="87">
        <v>5593</v>
      </c>
      <c r="B379" s="88" t="s">
        <v>363</v>
      </c>
      <c r="C379" s="89">
        <v>1057</v>
      </c>
      <c r="D379" s="90">
        <v>460179.24</v>
      </c>
      <c r="E379" s="90">
        <v>0</v>
      </c>
      <c r="F379" s="90">
        <v>9424.94</v>
      </c>
      <c r="G379" s="90">
        <v>0</v>
      </c>
      <c r="H379" s="90">
        <v>0</v>
      </c>
      <c r="I379" s="90">
        <v>0</v>
      </c>
      <c r="J379" s="90">
        <v>0</v>
      </c>
      <c r="K379" s="91">
        <f t="shared" si="31"/>
        <v>450754.3</v>
      </c>
      <c r="L379" s="81">
        <f t="shared" si="32"/>
        <v>426.45</v>
      </c>
      <c r="M379" s="82">
        <v>0</v>
      </c>
      <c r="N379" s="92">
        <f t="shared" si="33"/>
        <v>0</v>
      </c>
      <c r="O379" s="94">
        <f>Table1[[#This Row],[Column14]]*O$2</f>
        <v>0</v>
      </c>
      <c r="Q379" s="84">
        <f t="shared" si="34"/>
        <v>247</v>
      </c>
    </row>
    <row r="380" spans="1:17" s="83" customFormat="1" ht="13.8" hidden="1" customHeight="1" x14ac:dyDescent="0.4">
      <c r="A380" s="87">
        <v>5614</v>
      </c>
      <c r="B380" s="88" t="s">
        <v>365</v>
      </c>
      <c r="C380" s="89">
        <v>245</v>
      </c>
      <c r="D380" s="90">
        <v>81565</v>
      </c>
      <c r="E380" s="90">
        <v>0</v>
      </c>
      <c r="F380" s="90">
        <v>0</v>
      </c>
      <c r="G380" s="90">
        <v>0</v>
      </c>
      <c r="H380" s="90">
        <v>0</v>
      </c>
      <c r="I380" s="90">
        <v>0</v>
      </c>
      <c r="J380" s="90">
        <v>0</v>
      </c>
      <c r="K380" s="91">
        <f t="shared" si="31"/>
        <v>81565</v>
      </c>
      <c r="L380" s="81">
        <f t="shared" si="32"/>
        <v>332.92</v>
      </c>
      <c r="M380" s="82">
        <v>0</v>
      </c>
      <c r="N380" s="92">
        <f t="shared" si="33"/>
        <v>0</v>
      </c>
      <c r="O380" s="94">
        <f>Table1[[#This Row],[Column14]]*O$2</f>
        <v>0</v>
      </c>
      <c r="Q380" s="84">
        <f t="shared" si="34"/>
        <v>248</v>
      </c>
    </row>
    <row r="381" spans="1:17" s="83" customFormat="1" ht="13.8" hidden="1" customHeight="1" x14ac:dyDescent="0.4">
      <c r="A381" s="87">
        <v>3542</v>
      </c>
      <c r="B381" s="88" t="s">
        <v>236</v>
      </c>
      <c r="C381" s="89">
        <v>282</v>
      </c>
      <c r="D381" s="90">
        <v>119083.02</v>
      </c>
      <c r="E381" s="90">
        <v>837.74</v>
      </c>
      <c r="F381" s="90">
        <v>0</v>
      </c>
      <c r="G381" s="90">
        <v>0</v>
      </c>
      <c r="H381" s="90">
        <v>0</v>
      </c>
      <c r="I381" s="90">
        <v>0</v>
      </c>
      <c r="J381" s="90">
        <v>0</v>
      </c>
      <c r="K381" s="91">
        <f t="shared" si="31"/>
        <v>118245.28</v>
      </c>
      <c r="L381" s="81">
        <f t="shared" si="32"/>
        <v>419.31</v>
      </c>
      <c r="M381" s="82">
        <v>0</v>
      </c>
      <c r="N381" s="92">
        <f t="shared" si="33"/>
        <v>0</v>
      </c>
      <c r="O381" s="94">
        <f>Table1[[#This Row],[Column14]]*O$2</f>
        <v>0</v>
      </c>
      <c r="Q381" s="84">
        <f t="shared" si="34"/>
        <v>249</v>
      </c>
    </row>
    <row r="382" spans="1:17" s="83" customFormat="1" ht="13.8" hidden="1" customHeight="1" x14ac:dyDescent="0.4">
      <c r="A382" s="87">
        <v>5621</v>
      </c>
      <c r="B382" s="88" t="s">
        <v>366</v>
      </c>
      <c r="C382" s="89">
        <v>3267</v>
      </c>
      <c r="D382" s="90">
        <v>1014010.85</v>
      </c>
      <c r="E382" s="90">
        <v>0</v>
      </c>
      <c r="F382" s="90">
        <v>0</v>
      </c>
      <c r="G382" s="90">
        <v>2623.08</v>
      </c>
      <c r="H382" s="90">
        <v>0</v>
      </c>
      <c r="I382" s="90">
        <v>0</v>
      </c>
      <c r="J382" s="90">
        <v>0</v>
      </c>
      <c r="K382" s="91">
        <f t="shared" si="31"/>
        <v>1011387.77</v>
      </c>
      <c r="L382" s="81">
        <f t="shared" si="32"/>
        <v>309.58</v>
      </c>
      <c r="M382" s="82">
        <v>0</v>
      </c>
      <c r="N382" s="92">
        <f t="shared" si="33"/>
        <v>0</v>
      </c>
      <c r="O382" s="94">
        <f>Table1[[#This Row],[Column14]]*O$2</f>
        <v>0</v>
      </c>
      <c r="Q382" s="84">
        <f t="shared" si="34"/>
        <v>250</v>
      </c>
    </row>
    <row r="383" spans="1:17" s="83" customFormat="1" ht="13.8" hidden="1" customHeight="1" x14ac:dyDescent="0.4">
      <c r="A383" s="87">
        <v>5642</v>
      </c>
      <c r="B383" s="88" t="s">
        <v>368</v>
      </c>
      <c r="C383" s="89">
        <v>1108</v>
      </c>
      <c r="D383" s="90">
        <v>414407.87</v>
      </c>
      <c r="E383" s="90">
        <v>0</v>
      </c>
      <c r="F383" s="90">
        <v>0</v>
      </c>
      <c r="G383" s="90">
        <v>0</v>
      </c>
      <c r="H383" s="90">
        <v>0</v>
      </c>
      <c r="I383" s="90">
        <v>0</v>
      </c>
      <c r="J383" s="90">
        <v>0</v>
      </c>
      <c r="K383" s="91">
        <f t="shared" si="31"/>
        <v>414407.87</v>
      </c>
      <c r="L383" s="81">
        <f t="shared" si="32"/>
        <v>374.01</v>
      </c>
      <c r="M383" s="82">
        <v>0</v>
      </c>
      <c r="N383" s="92">
        <f t="shared" si="33"/>
        <v>0</v>
      </c>
      <c r="O383" s="94">
        <f>Table1[[#This Row],[Column14]]*O$2</f>
        <v>0</v>
      </c>
      <c r="Q383" s="84">
        <f t="shared" si="34"/>
        <v>251</v>
      </c>
    </row>
    <row r="384" spans="1:17" s="83" customFormat="1" ht="13.8" hidden="1" customHeight="1" x14ac:dyDescent="0.4">
      <c r="A384" s="87">
        <v>5656</v>
      </c>
      <c r="B384" s="88" t="s">
        <v>369</v>
      </c>
      <c r="C384" s="89">
        <v>7919</v>
      </c>
      <c r="D384" s="90">
        <v>3025413.04</v>
      </c>
      <c r="E384" s="90">
        <v>0</v>
      </c>
      <c r="F384" s="90">
        <v>0</v>
      </c>
      <c r="G384" s="90">
        <v>0</v>
      </c>
      <c r="H384" s="90">
        <v>0</v>
      </c>
      <c r="I384" s="90">
        <v>0</v>
      </c>
      <c r="J384" s="90">
        <v>0</v>
      </c>
      <c r="K384" s="91">
        <f t="shared" si="31"/>
        <v>3025413.04</v>
      </c>
      <c r="L384" s="81">
        <f t="shared" si="32"/>
        <v>382.04</v>
      </c>
      <c r="M384" s="82">
        <v>0</v>
      </c>
      <c r="N384" s="92">
        <f t="shared" si="33"/>
        <v>0</v>
      </c>
      <c r="O384" s="94">
        <f>Table1[[#This Row],[Column14]]*O$2</f>
        <v>0</v>
      </c>
      <c r="Q384" s="84">
        <f t="shared" si="34"/>
        <v>252</v>
      </c>
    </row>
    <row r="385" spans="1:17" s="83" customFormat="1" ht="13.8" hidden="1" customHeight="1" x14ac:dyDescent="0.4">
      <c r="A385" s="87">
        <v>5663</v>
      </c>
      <c r="B385" s="88" t="s">
        <v>370</v>
      </c>
      <c r="C385" s="89">
        <v>4715</v>
      </c>
      <c r="D385" s="90">
        <v>2262313.61</v>
      </c>
      <c r="E385" s="90">
        <v>0</v>
      </c>
      <c r="F385" s="90">
        <v>0</v>
      </c>
      <c r="G385" s="90">
        <v>0</v>
      </c>
      <c r="H385" s="90">
        <v>0</v>
      </c>
      <c r="I385" s="90">
        <v>0</v>
      </c>
      <c r="J385" s="90">
        <v>0</v>
      </c>
      <c r="K385" s="91">
        <f t="shared" si="31"/>
        <v>2262313.61</v>
      </c>
      <c r="L385" s="81">
        <f t="shared" si="32"/>
        <v>479.81</v>
      </c>
      <c r="M385" s="82">
        <v>0</v>
      </c>
      <c r="N385" s="92">
        <f t="shared" si="33"/>
        <v>0</v>
      </c>
      <c r="O385" s="94">
        <f>Table1[[#This Row],[Column14]]*O$2</f>
        <v>0</v>
      </c>
      <c r="Q385" s="84">
        <f t="shared" si="34"/>
        <v>253</v>
      </c>
    </row>
    <row r="386" spans="1:17" s="83" customFormat="1" ht="13.8" hidden="1" customHeight="1" x14ac:dyDescent="0.4">
      <c r="A386" s="87">
        <v>3510</v>
      </c>
      <c r="B386" s="88" t="s">
        <v>233</v>
      </c>
      <c r="C386" s="89">
        <v>531</v>
      </c>
      <c r="D386" s="90">
        <v>144948.56</v>
      </c>
      <c r="E386" s="90">
        <v>0</v>
      </c>
      <c r="F386" s="90">
        <v>0</v>
      </c>
      <c r="G386" s="90">
        <v>0</v>
      </c>
      <c r="H386" s="90">
        <v>0</v>
      </c>
      <c r="I386" s="90">
        <v>0</v>
      </c>
      <c r="J386" s="90">
        <v>0</v>
      </c>
      <c r="K386" s="91">
        <f t="shared" si="31"/>
        <v>144948.56</v>
      </c>
      <c r="L386" s="81">
        <f t="shared" si="32"/>
        <v>272.97000000000003</v>
      </c>
      <c r="M386" s="82">
        <v>0</v>
      </c>
      <c r="N386" s="92">
        <f t="shared" si="33"/>
        <v>0</v>
      </c>
      <c r="O386" s="94">
        <f>Table1[[#This Row],[Column14]]*O$2</f>
        <v>0</v>
      </c>
      <c r="Q386" s="84">
        <f t="shared" si="34"/>
        <v>254</v>
      </c>
    </row>
    <row r="387" spans="1:17" s="83" customFormat="1" ht="13.8" hidden="1" customHeight="1" x14ac:dyDescent="0.4">
      <c r="A387" s="87">
        <v>5740</v>
      </c>
      <c r="B387" s="88" t="s">
        <v>374</v>
      </c>
      <c r="C387" s="89">
        <v>267</v>
      </c>
      <c r="D387" s="90">
        <v>112351.82</v>
      </c>
      <c r="E387" s="90">
        <v>0</v>
      </c>
      <c r="F387" s="90">
        <v>0</v>
      </c>
      <c r="G387" s="90">
        <v>0</v>
      </c>
      <c r="H387" s="90">
        <v>0</v>
      </c>
      <c r="I387" s="90">
        <v>0</v>
      </c>
      <c r="J387" s="90">
        <v>0</v>
      </c>
      <c r="K387" s="91">
        <f t="shared" si="31"/>
        <v>112351.82</v>
      </c>
      <c r="L387" s="81">
        <f t="shared" si="32"/>
        <v>420.79</v>
      </c>
      <c r="M387" s="82">
        <v>0</v>
      </c>
      <c r="N387" s="92">
        <f t="shared" si="33"/>
        <v>0</v>
      </c>
      <c r="O387" s="94">
        <f>Table1[[#This Row],[Column14]]*O$2</f>
        <v>0</v>
      </c>
      <c r="Q387" s="84">
        <f t="shared" si="34"/>
        <v>255</v>
      </c>
    </row>
    <row r="388" spans="1:17" s="83" customFormat="1" ht="13.8" hidden="1" customHeight="1" x14ac:dyDescent="0.4">
      <c r="A388" s="87">
        <v>126</v>
      </c>
      <c r="B388" s="88" t="s">
        <v>19</v>
      </c>
      <c r="C388" s="89">
        <v>976</v>
      </c>
      <c r="D388" s="90">
        <v>500960.87</v>
      </c>
      <c r="E388" s="90">
        <v>0</v>
      </c>
      <c r="F388" s="90">
        <v>0</v>
      </c>
      <c r="G388" s="90">
        <v>0</v>
      </c>
      <c r="H388" s="90">
        <v>0</v>
      </c>
      <c r="I388" s="90">
        <v>0</v>
      </c>
      <c r="J388" s="90">
        <v>0</v>
      </c>
      <c r="K388" s="91">
        <f t="shared" si="31"/>
        <v>500960.87</v>
      </c>
      <c r="L388" s="81">
        <f t="shared" si="32"/>
        <v>513.28</v>
      </c>
      <c r="M388" s="82">
        <v>0</v>
      </c>
      <c r="N388" s="92">
        <f t="shared" si="33"/>
        <v>0</v>
      </c>
      <c r="O388" s="94">
        <f>Table1[[#This Row],[Column14]]*O$2</f>
        <v>0</v>
      </c>
      <c r="Q388" s="84">
        <f t="shared" si="34"/>
        <v>256</v>
      </c>
    </row>
    <row r="389" spans="1:17" s="83" customFormat="1" ht="13.8" hidden="1" customHeight="1" x14ac:dyDescent="0.4">
      <c r="A389" s="87">
        <v>5780</v>
      </c>
      <c r="B389" s="88" t="s">
        <v>378</v>
      </c>
      <c r="C389" s="89">
        <v>520</v>
      </c>
      <c r="D389" s="90">
        <v>263978.62</v>
      </c>
      <c r="E389" s="90">
        <v>0</v>
      </c>
      <c r="F389" s="90">
        <v>0</v>
      </c>
      <c r="G389" s="90">
        <v>0</v>
      </c>
      <c r="H389" s="90">
        <v>0</v>
      </c>
      <c r="I389" s="90">
        <v>0</v>
      </c>
      <c r="J389" s="90">
        <v>0</v>
      </c>
      <c r="K389" s="91">
        <f t="shared" ref="K389:K428" si="35">D389-E389-F389-G389-H389-I389-J389</f>
        <v>263978.62</v>
      </c>
      <c r="L389" s="81">
        <f t="shared" ref="L389:L428" si="36">ROUND((K389/C389),2)</f>
        <v>507.65</v>
      </c>
      <c r="M389" s="82">
        <v>0</v>
      </c>
      <c r="N389" s="92">
        <f t="shared" ref="N389:N428" si="37">M389*C389</f>
        <v>0</v>
      </c>
      <c r="O389" s="94">
        <f>Table1[[#This Row],[Column14]]*O$2</f>
        <v>0</v>
      </c>
      <c r="Q389" s="84">
        <f t="shared" si="34"/>
        <v>257</v>
      </c>
    </row>
    <row r="390" spans="1:17" s="83" customFormat="1" ht="13.8" hidden="1" customHeight="1" x14ac:dyDescent="0.4">
      <c r="A390" s="87">
        <v>5817</v>
      </c>
      <c r="B390" s="88" t="s">
        <v>380</v>
      </c>
      <c r="C390" s="89">
        <v>493</v>
      </c>
      <c r="D390" s="90">
        <v>172126.93</v>
      </c>
      <c r="E390" s="90">
        <v>0</v>
      </c>
      <c r="F390" s="90">
        <v>0</v>
      </c>
      <c r="G390" s="90">
        <v>0</v>
      </c>
      <c r="H390" s="90">
        <v>0</v>
      </c>
      <c r="I390" s="90">
        <v>0</v>
      </c>
      <c r="J390" s="90">
        <v>0</v>
      </c>
      <c r="K390" s="91">
        <f t="shared" si="35"/>
        <v>172126.93</v>
      </c>
      <c r="L390" s="81">
        <f t="shared" si="36"/>
        <v>349.14</v>
      </c>
      <c r="M390" s="82">
        <v>0</v>
      </c>
      <c r="N390" s="92">
        <f t="shared" si="37"/>
        <v>0</v>
      </c>
      <c r="O390" s="94">
        <f>Table1[[#This Row],[Column14]]*O$2</f>
        <v>0</v>
      </c>
      <c r="Q390" s="84">
        <f t="shared" si="34"/>
        <v>258</v>
      </c>
    </row>
    <row r="391" spans="1:17" s="83" customFormat="1" ht="13.8" hidden="1" customHeight="1" x14ac:dyDescent="0.4">
      <c r="A391" s="87">
        <v>5824</v>
      </c>
      <c r="B391" s="88" t="s">
        <v>381</v>
      </c>
      <c r="C391" s="89">
        <v>1798</v>
      </c>
      <c r="D391" s="90">
        <v>735872.92</v>
      </c>
      <c r="E391" s="90">
        <v>0</v>
      </c>
      <c r="F391" s="90">
        <v>1148.79</v>
      </c>
      <c r="G391" s="90">
        <v>0</v>
      </c>
      <c r="H391" s="90">
        <v>0</v>
      </c>
      <c r="I391" s="90">
        <v>0</v>
      </c>
      <c r="J391" s="90">
        <v>0</v>
      </c>
      <c r="K391" s="91">
        <f t="shared" si="35"/>
        <v>734724.13</v>
      </c>
      <c r="L391" s="81">
        <f t="shared" si="36"/>
        <v>408.63</v>
      </c>
      <c r="M391" s="82">
        <v>0</v>
      </c>
      <c r="N391" s="92">
        <f t="shared" si="37"/>
        <v>0</v>
      </c>
      <c r="O391" s="94">
        <f>Table1[[#This Row],[Column14]]*O$2</f>
        <v>0</v>
      </c>
      <c r="Q391" s="84">
        <f t="shared" ref="Q391:Q428" si="38">Q390+1</f>
        <v>259</v>
      </c>
    </row>
    <row r="392" spans="1:17" s="83" customFormat="1" ht="13.8" hidden="1" customHeight="1" x14ac:dyDescent="0.4">
      <c r="A392" s="87">
        <v>5859</v>
      </c>
      <c r="B392" s="88" t="s">
        <v>383</v>
      </c>
      <c r="C392" s="89">
        <v>662</v>
      </c>
      <c r="D392" s="90">
        <v>128045.47</v>
      </c>
      <c r="E392" s="90">
        <v>0</v>
      </c>
      <c r="F392" s="90">
        <v>0</v>
      </c>
      <c r="G392" s="90">
        <v>0</v>
      </c>
      <c r="H392" s="90">
        <v>0</v>
      </c>
      <c r="I392" s="90">
        <v>0</v>
      </c>
      <c r="J392" s="90">
        <v>0</v>
      </c>
      <c r="K392" s="91">
        <f t="shared" si="35"/>
        <v>128045.47</v>
      </c>
      <c r="L392" s="81">
        <f t="shared" si="36"/>
        <v>193.42</v>
      </c>
      <c r="M392" s="82">
        <v>0</v>
      </c>
      <c r="N392" s="92">
        <f t="shared" si="37"/>
        <v>0</v>
      </c>
      <c r="O392" s="94">
        <f>Table1[[#This Row],[Column14]]*O$2</f>
        <v>0</v>
      </c>
      <c r="Q392" s="84">
        <f t="shared" si="38"/>
        <v>260</v>
      </c>
    </row>
    <row r="393" spans="1:17" s="83" customFormat="1" ht="13.8" hidden="1" customHeight="1" x14ac:dyDescent="0.4">
      <c r="A393" s="87">
        <v>5852</v>
      </c>
      <c r="B393" s="88" t="s">
        <v>382</v>
      </c>
      <c r="C393" s="89">
        <v>747</v>
      </c>
      <c r="D393" s="90">
        <v>345302.5</v>
      </c>
      <c r="E393" s="90">
        <v>4240</v>
      </c>
      <c r="F393" s="90">
        <v>0</v>
      </c>
      <c r="G393" s="90">
        <v>0</v>
      </c>
      <c r="H393" s="90">
        <v>0</v>
      </c>
      <c r="I393" s="90">
        <v>0</v>
      </c>
      <c r="J393" s="90">
        <v>0</v>
      </c>
      <c r="K393" s="91">
        <f t="shared" si="35"/>
        <v>341062.5</v>
      </c>
      <c r="L393" s="81">
        <f t="shared" si="36"/>
        <v>456.58</v>
      </c>
      <c r="M393" s="82">
        <v>0</v>
      </c>
      <c r="N393" s="92">
        <f t="shared" si="37"/>
        <v>0</v>
      </c>
      <c r="O393" s="94">
        <f>Table1[[#This Row],[Column14]]*O$2</f>
        <v>0</v>
      </c>
      <c r="Q393" s="84">
        <f t="shared" si="38"/>
        <v>261</v>
      </c>
    </row>
    <row r="394" spans="1:17" s="83" customFormat="1" ht="13.8" hidden="1" customHeight="1" x14ac:dyDescent="0.4">
      <c r="A394" s="87">
        <v>238</v>
      </c>
      <c r="B394" s="88" t="s">
        <v>30</v>
      </c>
      <c r="C394" s="89">
        <v>1104</v>
      </c>
      <c r="D394" s="90">
        <v>563031.46</v>
      </c>
      <c r="E394" s="90">
        <v>0</v>
      </c>
      <c r="F394" s="90">
        <v>0</v>
      </c>
      <c r="G394" s="90">
        <v>3793</v>
      </c>
      <c r="H394" s="90">
        <v>0</v>
      </c>
      <c r="I394" s="90">
        <v>0</v>
      </c>
      <c r="J394" s="90">
        <v>0</v>
      </c>
      <c r="K394" s="91">
        <f t="shared" si="35"/>
        <v>559238.46</v>
      </c>
      <c r="L394" s="81">
        <f t="shared" si="36"/>
        <v>506.56</v>
      </c>
      <c r="M394" s="82">
        <v>0</v>
      </c>
      <c r="N394" s="92">
        <f t="shared" si="37"/>
        <v>0</v>
      </c>
      <c r="O394" s="94">
        <f>Table1[[#This Row],[Column14]]*O$2</f>
        <v>0</v>
      </c>
      <c r="Q394" s="84">
        <f t="shared" si="38"/>
        <v>262</v>
      </c>
    </row>
    <row r="395" spans="1:17" s="83" customFormat="1" ht="13.8" hidden="1" customHeight="1" x14ac:dyDescent="0.4">
      <c r="A395" s="87">
        <v>5901</v>
      </c>
      <c r="B395" s="88" t="s">
        <v>385</v>
      </c>
      <c r="C395" s="89">
        <v>5198</v>
      </c>
      <c r="D395" s="90">
        <v>1805470.49</v>
      </c>
      <c r="E395" s="90">
        <v>0</v>
      </c>
      <c r="F395" s="90">
        <v>0</v>
      </c>
      <c r="G395" s="90">
        <v>0</v>
      </c>
      <c r="H395" s="90">
        <v>0</v>
      </c>
      <c r="I395" s="90">
        <v>0</v>
      </c>
      <c r="J395" s="90">
        <v>0</v>
      </c>
      <c r="K395" s="91">
        <f t="shared" si="35"/>
        <v>1805470.49</v>
      </c>
      <c r="L395" s="81">
        <f t="shared" si="36"/>
        <v>347.34</v>
      </c>
      <c r="M395" s="82">
        <v>0</v>
      </c>
      <c r="N395" s="92">
        <f t="shared" si="37"/>
        <v>0</v>
      </c>
      <c r="O395" s="94">
        <f>Table1[[#This Row],[Column14]]*O$2</f>
        <v>0</v>
      </c>
      <c r="Q395" s="84">
        <f t="shared" si="38"/>
        <v>263</v>
      </c>
    </row>
    <row r="396" spans="1:17" s="83" customFormat="1" ht="13.8" hidden="1" customHeight="1" x14ac:dyDescent="0.4">
      <c r="A396" s="87">
        <v>5985</v>
      </c>
      <c r="B396" s="88" t="s">
        <v>387</v>
      </c>
      <c r="C396" s="89">
        <v>1149</v>
      </c>
      <c r="D396" s="90">
        <v>513871.71</v>
      </c>
      <c r="E396" s="90">
        <v>0</v>
      </c>
      <c r="F396" s="90">
        <v>6075.72</v>
      </c>
      <c r="G396" s="90">
        <v>0</v>
      </c>
      <c r="H396" s="90">
        <v>0</v>
      </c>
      <c r="I396" s="90">
        <v>0</v>
      </c>
      <c r="J396" s="90">
        <v>0</v>
      </c>
      <c r="K396" s="91">
        <f t="shared" si="35"/>
        <v>507795.99000000005</v>
      </c>
      <c r="L396" s="81">
        <f t="shared" si="36"/>
        <v>441.95</v>
      </c>
      <c r="M396" s="82">
        <v>0</v>
      </c>
      <c r="N396" s="92">
        <f t="shared" si="37"/>
        <v>0</v>
      </c>
      <c r="O396" s="94">
        <f>Table1[[#This Row],[Column14]]*O$2</f>
        <v>0</v>
      </c>
      <c r="Q396" s="84">
        <f t="shared" si="38"/>
        <v>264</v>
      </c>
    </row>
    <row r="397" spans="1:17" s="83" customFormat="1" ht="13.8" hidden="1" customHeight="1" x14ac:dyDescent="0.4">
      <c r="A397" s="87">
        <v>6022</v>
      </c>
      <c r="B397" s="88" t="s">
        <v>390</v>
      </c>
      <c r="C397" s="89">
        <v>522</v>
      </c>
      <c r="D397" s="90">
        <v>156196.69</v>
      </c>
      <c r="E397" s="90">
        <v>0</v>
      </c>
      <c r="F397" s="90">
        <v>0</v>
      </c>
      <c r="G397" s="90">
        <v>0</v>
      </c>
      <c r="H397" s="90">
        <v>0</v>
      </c>
      <c r="I397" s="90">
        <v>0</v>
      </c>
      <c r="J397" s="90">
        <v>0</v>
      </c>
      <c r="K397" s="91">
        <f t="shared" si="35"/>
        <v>156196.69</v>
      </c>
      <c r="L397" s="81">
        <f t="shared" si="36"/>
        <v>299.23</v>
      </c>
      <c r="M397" s="82">
        <v>0</v>
      </c>
      <c r="N397" s="92">
        <f t="shared" si="37"/>
        <v>0</v>
      </c>
      <c r="O397" s="94">
        <f>Table1[[#This Row],[Column14]]*O$2</f>
        <v>0</v>
      </c>
      <c r="Q397" s="84">
        <f t="shared" si="38"/>
        <v>265</v>
      </c>
    </row>
    <row r="398" spans="1:17" s="83" customFormat="1" ht="13.8" hidden="1" customHeight="1" x14ac:dyDescent="0.4">
      <c r="A398" s="87">
        <v>6104</v>
      </c>
      <c r="B398" s="88" t="s">
        <v>394</v>
      </c>
      <c r="C398" s="89">
        <v>182</v>
      </c>
      <c r="D398" s="90">
        <v>100323.99</v>
      </c>
      <c r="E398" s="90">
        <v>0</v>
      </c>
      <c r="F398" s="90">
        <v>0</v>
      </c>
      <c r="G398" s="90">
        <v>0</v>
      </c>
      <c r="H398" s="90">
        <v>0</v>
      </c>
      <c r="I398" s="90">
        <v>0</v>
      </c>
      <c r="J398" s="90">
        <v>0</v>
      </c>
      <c r="K398" s="91">
        <f t="shared" si="35"/>
        <v>100323.99</v>
      </c>
      <c r="L398" s="81">
        <f t="shared" si="36"/>
        <v>551.23</v>
      </c>
      <c r="M398" s="82">
        <v>0</v>
      </c>
      <c r="N398" s="92">
        <f t="shared" si="37"/>
        <v>0</v>
      </c>
      <c r="O398" s="94">
        <f>Table1[[#This Row],[Column14]]*O$2</f>
        <v>0</v>
      </c>
      <c r="Q398" s="84">
        <f t="shared" si="38"/>
        <v>266</v>
      </c>
    </row>
    <row r="399" spans="1:17" s="83" customFormat="1" ht="13.8" hidden="1" customHeight="1" x14ac:dyDescent="0.4">
      <c r="A399" s="87">
        <v>6113</v>
      </c>
      <c r="B399" s="88" t="s">
        <v>395</v>
      </c>
      <c r="C399" s="89">
        <v>1414</v>
      </c>
      <c r="D399" s="90">
        <v>481376.07</v>
      </c>
      <c r="E399" s="90">
        <v>6113.05</v>
      </c>
      <c r="F399" s="90">
        <v>0</v>
      </c>
      <c r="G399" s="90">
        <v>0</v>
      </c>
      <c r="H399" s="90">
        <v>0</v>
      </c>
      <c r="I399" s="90">
        <v>0</v>
      </c>
      <c r="J399" s="90">
        <v>0</v>
      </c>
      <c r="K399" s="91">
        <f t="shared" si="35"/>
        <v>475263.02</v>
      </c>
      <c r="L399" s="81">
        <f t="shared" si="36"/>
        <v>336.11</v>
      </c>
      <c r="M399" s="82">
        <v>0</v>
      </c>
      <c r="N399" s="92">
        <f t="shared" si="37"/>
        <v>0</v>
      </c>
      <c r="O399" s="94">
        <f>Table1[[#This Row],[Column14]]*O$2</f>
        <v>0</v>
      </c>
      <c r="Q399" s="84">
        <f t="shared" si="38"/>
        <v>267</v>
      </c>
    </row>
    <row r="400" spans="1:17" s="83" customFormat="1" ht="13.8" hidden="1" customHeight="1" x14ac:dyDescent="0.4">
      <c r="A400" s="87">
        <v>6083</v>
      </c>
      <c r="B400" s="88" t="s">
        <v>393</v>
      </c>
      <c r="C400" s="89">
        <v>1113</v>
      </c>
      <c r="D400" s="90">
        <v>316000.13</v>
      </c>
      <c r="E400" s="90">
        <v>0</v>
      </c>
      <c r="F400" s="90">
        <v>0</v>
      </c>
      <c r="G400" s="90">
        <v>5217.03</v>
      </c>
      <c r="H400" s="90">
        <v>0</v>
      </c>
      <c r="I400" s="90">
        <v>0</v>
      </c>
      <c r="J400" s="90">
        <v>0</v>
      </c>
      <c r="K400" s="91">
        <f t="shared" si="35"/>
        <v>310783.09999999998</v>
      </c>
      <c r="L400" s="81">
        <f t="shared" si="36"/>
        <v>279.23</v>
      </c>
      <c r="M400" s="82">
        <v>0</v>
      </c>
      <c r="N400" s="92">
        <f t="shared" si="37"/>
        <v>0</v>
      </c>
      <c r="O400" s="94">
        <f>Table1[[#This Row],[Column14]]*O$2</f>
        <v>0</v>
      </c>
      <c r="Q400" s="84">
        <f t="shared" si="38"/>
        <v>268</v>
      </c>
    </row>
    <row r="401" spans="1:17" s="83" customFormat="1" ht="13.8" hidden="1" customHeight="1" x14ac:dyDescent="0.4">
      <c r="A401" s="87">
        <v>6118</v>
      </c>
      <c r="B401" s="88" t="s">
        <v>396</v>
      </c>
      <c r="C401" s="89">
        <v>871</v>
      </c>
      <c r="D401" s="90">
        <v>402099.4</v>
      </c>
      <c r="E401" s="90">
        <v>0</v>
      </c>
      <c r="F401" s="90">
        <v>0</v>
      </c>
      <c r="G401" s="90">
        <v>0</v>
      </c>
      <c r="H401" s="90">
        <v>0</v>
      </c>
      <c r="I401" s="90">
        <v>0</v>
      </c>
      <c r="J401" s="90">
        <v>0</v>
      </c>
      <c r="K401" s="91">
        <f t="shared" si="35"/>
        <v>402099.4</v>
      </c>
      <c r="L401" s="81">
        <f t="shared" si="36"/>
        <v>461.65</v>
      </c>
      <c r="M401" s="82">
        <v>0</v>
      </c>
      <c r="N401" s="92">
        <f t="shared" si="37"/>
        <v>0</v>
      </c>
      <c r="O401" s="94">
        <f>Table1[[#This Row],[Column14]]*O$2</f>
        <v>0</v>
      </c>
      <c r="Q401" s="84">
        <f t="shared" si="38"/>
        <v>269</v>
      </c>
    </row>
    <row r="402" spans="1:17" s="83" customFormat="1" ht="13.8" hidden="1" customHeight="1" x14ac:dyDescent="0.4">
      <c r="A402" s="87">
        <v>6125</v>
      </c>
      <c r="B402" s="88" t="s">
        <v>397</v>
      </c>
      <c r="C402" s="89">
        <v>4074</v>
      </c>
      <c r="D402" s="90">
        <v>850636.12</v>
      </c>
      <c r="E402" s="90">
        <v>36985.040000000001</v>
      </c>
      <c r="F402" s="90">
        <v>0</v>
      </c>
      <c r="G402" s="90">
        <v>0</v>
      </c>
      <c r="H402" s="90">
        <v>0</v>
      </c>
      <c r="I402" s="90">
        <v>0</v>
      </c>
      <c r="J402" s="90">
        <v>0</v>
      </c>
      <c r="K402" s="91">
        <f t="shared" si="35"/>
        <v>813651.08</v>
      </c>
      <c r="L402" s="81">
        <f t="shared" si="36"/>
        <v>199.72</v>
      </c>
      <c r="M402" s="82">
        <v>0</v>
      </c>
      <c r="N402" s="92">
        <f t="shared" si="37"/>
        <v>0</v>
      </c>
      <c r="O402" s="94">
        <f>Table1[[#This Row],[Column14]]*O$2</f>
        <v>0</v>
      </c>
      <c r="Q402" s="84">
        <f t="shared" si="38"/>
        <v>270</v>
      </c>
    </row>
    <row r="403" spans="1:17" s="83" customFormat="1" ht="13.8" hidden="1" customHeight="1" x14ac:dyDescent="0.4">
      <c r="A403" s="87">
        <v>6174</v>
      </c>
      <c r="B403" s="88" t="s">
        <v>398</v>
      </c>
      <c r="C403" s="89">
        <v>13099</v>
      </c>
      <c r="D403" s="90">
        <v>3812937.35</v>
      </c>
      <c r="E403" s="90">
        <v>43309.2</v>
      </c>
      <c r="F403" s="90">
        <v>0</v>
      </c>
      <c r="G403" s="90">
        <v>0</v>
      </c>
      <c r="H403" s="90">
        <v>0</v>
      </c>
      <c r="I403" s="90">
        <v>0</v>
      </c>
      <c r="J403" s="90">
        <v>0</v>
      </c>
      <c r="K403" s="91">
        <f t="shared" si="35"/>
        <v>3769628.15</v>
      </c>
      <c r="L403" s="81">
        <f t="shared" si="36"/>
        <v>287.77999999999997</v>
      </c>
      <c r="M403" s="82">
        <v>0</v>
      </c>
      <c r="N403" s="92">
        <f t="shared" si="37"/>
        <v>0</v>
      </c>
      <c r="O403" s="94">
        <f>Table1[[#This Row],[Column14]]*O$2</f>
        <v>0</v>
      </c>
      <c r="Q403" s="84">
        <f t="shared" si="38"/>
        <v>271</v>
      </c>
    </row>
    <row r="404" spans="1:17" s="83" customFormat="1" ht="13.8" hidden="1" customHeight="1" x14ac:dyDescent="0.4">
      <c r="A404" s="87">
        <v>6181</v>
      </c>
      <c r="B404" s="88" t="s">
        <v>399</v>
      </c>
      <c r="C404" s="89">
        <v>3957</v>
      </c>
      <c r="D404" s="90">
        <v>1383370.6</v>
      </c>
      <c r="E404" s="90">
        <v>0</v>
      </c>
      <c r="F404" s="90">
        <v>0</v>
      </c>
      <c r="G404" s="90">
        <v>0</v>
      </c>
      <c r="H404" s="90">
        <v>0</v>
      </c>
      <c r="I404" s="90">
        <v>0</v>
      </c>
      <c r="J404" s="90">
        <v>0</v>
      </c>
      <c r="K404" s="91">
        <f t="shared" si="35"/>
        <v>1383370.6</v>
      </c>
      <c r="L404" s="81">
        <f t="shared" si="36"/>
        <v>349.6</v>
      </c>
      <c r="M404" s="82">
        <v>0</v>
      </c>
      <c r="N404" s="92">
        <f t="shared" si="37"/>
        <v>0</v>
      </c>
      <c r="O404" s="94">
        <f>Table1[[#This Row],[Column14]]*O$2</f>
        <v>0</v>
      </c>
      <c r="Q404" s="84">
        <f t="shared" si="38"/>
        <v>272</v>
      </c>
    </row>
    <row r="405" spans="1:17" s="83" customFormat="1" ht="13.8" hidden="1" customHeight="1" x14ac:dyDescent="0.4">
      <c r="A405" s="87">
        <v>6195</v>
      </c>
      <c r="B405" s="88" t="s">
        <v>400</v>
      </c>
      <c r="C405" s="89">
        <v>2175</v>
      </c>
      <c r="D405" s="90">
        <v>1201493.3799999999</v>
      </c>
      <c r="E405" s="90">
        <v>0</v>
      </c>
      <c r="F405" s="90">
        <v>11405.54</v>
      </c>
      <c r="G405" s="90">
        <v>0</v>
      </c>
      <c r="H405" s="90">
        <v>0</v>
      </c>
      <c r="I405" s="90">
        <v>0</v>
      </c>
      <c r="J405" s="90">
        <v>0</v>
      </c>
      <c r="K405" s="91">
        <f t="shared" si="35"/>
        <v>1190087.8399999999</v>
      </c>
      <c r="L405" s="81">
        <f t="shared" si="36"/>
        <v>547.16999999999996</v>
      </c>
      <c r="M405" s="82">
        <v>0</v>
      </c>
      <c r="N405" s="92">
        <f t="shared" si="37"/>
        <v>0</v>
      </c>
      <c r="O405" s="94">
        <f>Table1[[#This Row],[Column14]]*O$2</f>
        <v>0</v>
      </c>
      <c r="Q405" s="84">
        <f t="shared" si="38"/>
        <v>273</v>
      </c>
    </row>
    <row r="406" spans="1:17" s="83" customFormat="1" ht="13.8" hidden="1" customHeight="1" x14ac:dyDescent="0.4">
      <c r="A406" s="87">
        <v>6216</v>
      </c>
      <c r="B406" s="88" t="s">
        <v>401</v>
      </c>
      <c r="C406" s="89">
        <v>2009</v>
      </c>
      <c r="D406" s="90">
        <v>729174.61</v>
      </c>
      <c r="E406" s="90">
        <v>0</v>
      </c>
      <c r="F406" s="90">
        <v>0</v>
      </c>
      <c r="G406" s="90">
        <v>0</v>
      </c>
      <c r="H406" s="90">
        <v>0</v>
      </c>
      <c r="I406" s="90">
        <v>0</v>
      </c>
      <c r="J406" s="90">
        <v>0</v>
      </c>
      <c r="K406" s="91">
        <f t="shared" si="35"/>
        <v>729174.61</v>
      </c>
      <c r="L406" s="81">
        <f t="shared" si="36"/>
        <v>362.95</v>
      </c>
      <c r="M406" s="82">
        <v>0</v>
      </c>
      <c r="N406" s="92">
        <f t="shared" si="37"/>
        <v>0</v>
      </c>
      <c r="O406" s="94">
        <f>Table1[[#This Row],[Column14]]*O$2</f>
        <v>0</v>
      </c>
      <c r="Q406" s="84">
        <f t="shared" si="38"/>
        <v>274</v>
      </c>
    </row>
    <row r="407" spans="1:17" s="83" customFormat="1" ht="13.8" hidden="1" customHeight="1" x14ac:dyDescent="0.4">
      <c r="A407" s="87">
        <v>6223</v>
      </c>
      <c r="B407" s="88" t="s">
        <v>402</v>
      </c>
      <c r="C407" s="89">
        <v>8728</v>
      </c>
      <c r="D407" s="90">
        <v>2540440.2200000002</v>
      </c>
      <c r="E407" s="90">
        <v>0</v>
      </c>
      <c r="F407" s="90">
        <v>23324.16</v>
      </c>
      <c r="G407" s="90">
        <v>0</v>
      </c>
      <c r="H407" s="90">
        <v>0</v>
      </c>
      <c r="I407" s="90">
        <v>0</v>
      </c>
      <c r="J407" s="90">
        <v>0</v>
      </c>
      <c r="K407" s="91">
        <f t="shared" si="35"/>
        <v>2517116.06</v>
      </c>
      <c r="L407" s="81">
        <f t="shared" si="36"/>
        <v>288.39999999999998</v>
      </c>
      <c r="M407" s="82">
        <v>0</v>
      </c>
      <c r="N407" s="92">
        <f t="shared" si="37"/>
        <v>0</v>
      </c>
      <c r="O407" s="94">
        <f>Table1[[#This Row],[Column14]]*O$2</f>
        <v>0</v>
      </c>
      <c r="Q407" s="84">
        <f t="shared" si="38"/>
        <v>275</v>
      </c>
    </row>
    <row r="408" spans="1:17" s="83" customFormat="1" ht="13.8" hidden="1" customHeight="1" x14ac:dyDescent="0.4">
      <c r="A408" s="87">
        <v>6237</v>
      </c>
      <c r="B408" s="88" t="s">
        <v>404</v>
      </c>
      <c r="C408" s="89">
        <v>1422</v>
      </c>
      <c r="D408" s="90">
        <v>633725.47</v>
      </c>
      <c r="E408" s="90">
        <v>0</v>
      </c>
      <c r="F408" s="90">
        <v>0</v>
      </c>
      <c r="G408" s="90">
        <v>385.93</v>
      </c>
      <c r="H408" s="90">
        <v>0</v>
      </c>
      <c r="I408" s="90">
        <v>0</v>
      </c>
      <c r="J408" s="90">
        <v>0</v>
      </c>
      <c r="K408" s="91">
        <f t="shared" si="35"/>
        <v>633339.53999999992</v>
      </c>
      <c r="L408" s="81">
        <f t="shared" si="36"/>
        <v>445.39</v>
      </c>
      <c r="M408" s="82">
        <v>0</v>
      </c>
      <c r="N408" s="92">
        <f t="shared" si="37"/>
        <v>0</v>
      </c>
      <c r="O408" s="94">
        <f>Table1[[#This Row],[Column14]]*O$2</f>
        <v>0</v>
      </c>
      <c r="Q408" s="84">
        <f t="shared" si="38"/>
        <v>276</v>
      </c>
    </row>
    <row r="409" spans="1:17" s="83" customFormat="1" ht="13.8" hidden="1" customHeight="1" x14ac:dyDescent="0.4">
      <c r="A409" s="87">
        <v>6244</v>
      </c>
      <c r="B409" s="88" t="s">
        <v>405</v>
      </c>
      <c r="C409" s="89">
        <v>6183</v>
      </c>
      <c r="D409" s="90">
        <v>216223.06</v>
      </c>
      <c r="E409" s="90">
        <v>0</v>
      </c>
      <c r="F409" s="90">
        <v>0</v>
      </c>
      <c r="G409" s="90">
        <v>0</v>
      </c>
      <c r="H409" s="90">
        <v>0</v>
      </c>
      <c r="I409" s="90">
        <v>0</v>
      </c>
      <c r="J409" s="90">
        <v>0</v>
      </c>
      <c r="K409" s="91">
        <f t="shared" si="35"/>
        <v>216223.06</v>
      </c>
      <c r="L409" s="81">
        <f t="shared" si="36"/>
        <v>34.97</v>
      </c>
      <c r="M409" s="82">
        <v>0</v>
      </c>
      <c r="N409" s="92">
        <f t="shared" si="37"/>
        <v>0</v>
      </c>
      <c r="O409" s="94">
        <f>Table1[[#This Row],[Column14]]*O$2</f>
        <v>0</v>
      </c>
      <c r="Q409" s="84">
        <f t="shared" si="38"/>
        <v>277</v>
      </c>
    </row>
    <row r="410" spans="1:17" s="83" customFormat="1" ht="13.8" hidden="1" customHeight="1" x14ac:dyDescent="0.4">
      <c r="A410" s="87">
        <v>6251</v>
      </c>
      <c r="B410" s="88" t="s">
        <v>406</v>
      </c>
      <c r="C410" s="89">
        <v>307</v>
      </c>
      <c r="D410" s="90">
        <v>174482.96</v>
      </c>
      <c r="E410" s="90">
        <v>0</v>
      </c>
      <c r="F410" s="90">
        <v>0</v>
      </c>
      <c r="G410" s="90">
        <v>0</v>
      </c>
      <c r="H410" s="90">
        <v>0</v>
      </c>
      <c r="I410" s="90">
        <v>0</v>
      </c>
      <c r="J410" s="90">
        <v>0</v>
      </c>
      <c r="K410" s="91">
        <f t="shared" si="35"/>
        <v>174482.96</v>
      </c>
      <c r="L410" s="81">
        <f t="shared" si="36"/>
        <v>568.35</v>
      </c>
      <c r="M410" s="82">
        <v>0</v>
      </c>
      <c r="N410" s="92">
        <f t="shared" si="37"/>
        <v>0</v>
      </c>
      <c r="O410" s="94">
        <f>Table1[[#This Row],[Column14]]*O$2</f>
        <v>0</v>
      </c>
      <c r="Q410" s="84">
        <f t="shared" si="38"/>
        <v>278</v>
      </c>
    </row>
    <row r="411" spans="1:17" s="83" customFormat="1" ht="13.8" hidden="1" customHeight="1" x14ac:dyDescent="0.4">
      <c r="A411" s="87">
        <v>6300</v>
      </c>
      <c r="B411" s="88" t="s">
        <v>408</v>
      </c>
      <c r="C411" s="89">
        <v>8833</v>
      </c>
      <c r="D411" s="90">
        <v>1499376.22</v>
      </c>
      <c r="E411" s="90">
        <v>7986.13</v>
      </c>
      <c r="F411" s="90">
        <v>0</v>
      </c>
      <c r="G411" s="90">
        <v>0</v>
      </c>
      <c r="H411" s="90">
        <v>0</v>
      </c>
      <c r="I411" s="90">
        <v>0</v>
      </c>
      <c r="J411" s="90">
        <v>0</v>
      </c>
      <c r="K411" s="91">
        <f t="shared" si="35"/>
        <v>1491390.09</v>
      </c>
      <c r="L411" s="81">
        <f t="shared" si="36"/>
        <v>168.84</v>
      </c>
      <c r="M411" s="82">
        <v>0</v>
      </c>
      <c r="N411" s="92">
        <f t="shared" si="37"/>
        <v>0</v>
      </c>
      <c r="O411" s="94">
        <f>Table1[[#This Row],[Column14]]*O$2</f>
        <v>0</v>
      </c>
      <c r="Q411" s="84">
        <f t="shared" si="38"/>
        <v>279</v>
      </c>
    </row>
    <row r="412" spans="1:17" s="83" customFormat="1" ht="13.8" hidden="1" customHeight="1" x14ac:dyDescent="0.4">
      <c r="A412" s="87">
        <v>6307</v>
      </c>
      <c r="B412" s="88" t="s">
        <v>409</v>
      </c>
      <c r="C412" s="89">
        <v>7049</v>
      </c>
      <c r="D412" s="90">
        <v>2107789.25</v>
      </c>
      <c r="E412" s="90">
        <v>0</v>
      </c>
      <c r="F412" s="90">
        <v>0</v>
      </c>
      <c r="G412" s="90">
        <v>0</v>
      </c>
      <c r="H412" s="90">
        <v>0</v>
      </c>
      <c r="I412" s="90">
        <v>0</v>
      </c>
      <c r="J412" s="90">
        <v>0</v>
      </c>
      <c r="K412" s="91">
        <f t="shared" si="35"/>
        <v>2107789.25</v>
      </c>
      <c r="L412" s="81">
        <f t="shared" si="36"/>
        <v>299.02</v>
      </c>
      <c r="M412" s="82">
        <v>0</v>
      </c>
      <c r="N412" s="92">
        <f t="shared" si="37"/>
        <v>0</v>
      </c>
      <c r="O412" s="94">
        <f>Table1[[#This Row],[Column14]]*O$2</f>
        <v>0</v>
      </c>
      <c r="Q412" s="84">
        <f t="shared" si="38"/>
        <v>280</v>
      </c>
    </row>
    <row r="413" spans="1:17" s="83" customFormat="1" ht="13.8" hidden="1" customHeight="1" x14ac:dyDescent="0.4">
      <c r="A413" s="87">
        <v>6328</v>
      </c>
      <c r="B413" s="88" t="s">
        <v>411</v>
      </c>
      <c r="C413" s="89">
        <v>3371</v>
      </c>
      <c r="D413" s="90">
        <v>1369155.09</v>
      </c>
      <c r="E413" s="90">
        <v>0</v>
      </c>
      <c r="F413" s="90">
        <v>0</v>
      </c>
      <c r="G413" s="90">
        <v>0</v>
      </c>
      <c r="H413" s="90">
        <v>0</v>
      </c>
      <c r="I413" s="90">
        <v>0</v>
      </c>
      <c r="J413" s="90">
        <v>0</v>
      </c>
      <c r="K413" s="91">
        <f t="shared" si="35"/>
        <v>1369155.09</v>
      </c>
      <c r="L413" s="81">
        <f t="shared" si="36"/>
        <v>406.16</v>
      </c>
      <c r="M413" s="82">
        <v>0</v>
      </c>
      <c r="N413" s="92">
        <f t="shared" si="37"/>
        <v>0</v>
      </c>
      <c r="O413" s="94">
        <f>Table1[[#This Row],[Column14]]*O$2</f>
        <v>0</v>
      </c>
      <c r="Q413" s="84">
        <f t="shared" si="38"/>
        <v>281</v>
      </c>
    </row>
    <row r="414" spans="1:17" s="83" customFormat="1" ht="13.8" hidden="1" customHeight="1" x14ac:dyDescent="0.4">
      <c r="A414" s="87">
        <v>6370</v>
      </c>
      <c r="B414" s="88" t="s">
        <v>414</v>
      </c>
      <c r="C414" s="89">
        <v>1712</v>
      </c>
      <c r="D414" s="90">
        <v>683094.68</v>
      </c>
      <c r="E414" s="90">
        <v>0</v>
      </c>
      <c r="F414" s="90">
        <v>7213.93</v>
      </c>
      <c r="G414" s="90">
        <v>0</v>
      </c>
      <c r="H414" s="90">
        <v>0</v>
      </c>
      <c r="I414" s="90">
        <v>0</v>
      </c>
      <c r="J414" s="90">
        <v>0</v>
      </c>
      <c r="K414" s="91">
        <f t="shared" si="35"/>
        <v>675880.75</v>
      </c>
      <c r="L414" s="81">
        <f t="shared" si="36"/>
        <v>394.79</v>
      </c>
      <c r="M414" s="82">
        <v>0</v>
      </c>
      <c r="N414" s="92">
        <f t="shared" si="37"/>
        <v>0</v>
      </c>
      <c r="O414" s="94">
        <f>Table1[[#This Row],[Column14]]*O$2</f>
        <v>0</v>
      </c>
      <c r="Q414" s="84">
        <f t="shared" si="38"/>
        <v>282</v>
      </c>
    </row>
    <row r="415" spans="1:17" s="83" customFormat="1" ht="13.8" hidden="1" customHeight="1" x14ac:dyDescent="0.4">
      <c r="A415" s="87">
        <v>6335</v>
      </c>
      <c r="B415" s="88" t="s">
        <v>412</v>
      </c>
      <c r="C415" s="89">
        <v>1164</v>
      </c>
      <c r="D415" s="90">
        <v>515618.81</v>
      </c>
      <c r="E415" s="90">
        <v>0</v>
      </c>
      <c r="F415" s="90">
        <v>0</v>
      </c>
      <c r="G415" s="90">
        <v>0</v>
      </c>
      <c r="H415" s="90">
        <v>0</v>
      </c>
      <c r="I415" s="90">
        <v>0</v>
      </c>
      <c r="J415" s="90">
        <v>0</v>
      </c>
      <c r="K415" s="91">
        <f t="shared" si="35"/>
        <v>515618.81</v>
      </c>
      <c r="L415" s="81">
        <f t="shared" si="36"/>
        <v>442.97</v>
      </c>
      <c r="M415" s="82">
        <v>0</v>
      </c>
      <c r="N415" s="92">
        <f t="shared" si="37"/>
        <v>0</v>
      </c>
      <c r="O415" s="94">
        <f>Table1[[#This Row],[Column14]]*O$2</f>
        <v>0</v>
      </c>
      <c r="Q415" s="84">
        <f t="shared" si="38"/>
        <v>283</v>
      </c>
    </row>
    <row r="416" spans="1:17" s="83" customFormat="1" ht="13.8" hidden="1" customHeight="1" x14ac:dyDescent="0.4">
      <c r="A416" s="87">
        <v>6384</v>
      </c>
      <c r="B416" s="88" t="s">
        <v>415</v>
      </c>
      <c r="C416" s="89">
        <v>863</v>
      </c>
      <c r="D416" s="90">
        <v>370400.69</v>
      </c>
      <c r="E416" s="90">
        <v>0</v>
      </c>
      <c r="F416" s="90">
        <v>1301</v>
      </c>
      <c r="G416" s="90">
        <v>0</v>
      </c>
      <c r="H416" s="90">
        <v>0</v>
      </c>
      <c r="I416" s="90">
        <v>0</v>
      </c>
      <c r="J416" s="90">
        <v>0</v>
      </c>
      <c r="K416" s="91">
        <f t="shared" si="35"/>
        <v>369099.69</v>
      </c>
      <c r="L416" s="81">
        <f t="shared" si="36"/>
        <v>427.69</v>
      </c>
      <c r="M416" s="82">
        <v>0</v>
      </c>
      <c r="N416" s="92">
        <f t="shared" si="37"/>
        <v>0</v>
      </c>
      <c r="O416" s="94">
        <f>Table1[[#This Row],[Column14]]*O$2</f>
        <v>0</v>
      </c>
      <c r="Q416" s="84">
        <f t="shared" si="38"/>
        <v>284</v>
      </c>
    </row>
    <row r="417" spans="1:17" s="83" customFormat="1" ht="13.8" hidden="1" customHeight="1" x14ac:dyDescent="0.4">
      <c r="A417" s="87">
        <v>6419</v>
      </c>
      <c r="B417" s="88" t="s">
        <v>417</v>
      </c>
      <c r="C417" s="89">
        <v>2807</v>
      </c>
      <c r="D417" s="90">
        <v>94064.38</v>
      </c>
      <c r="E417" s="90">
        <v>0</v>
      </c>
      <c r="F417" s="90">
        <v>0</v>
      </c>
      <c r="G417" s="90">
        <v>0</v>
      </c>
      <c r="H417" s="90">
        <v>0</v>
      </c>
      <c r="I417" s="90">
        <v>0</v>
      </c>
      <c r="J417" s="90">
        <v>0</v>
      </c>
      <c r="K417" s="91">
        <f t="shared" si="35"/>
        <v>94064.38</v>
      </c>
      <c r="L417" s="81">
        <f t="shared" si="36"/>
        <v>33.51</v>
      </c>
      <c r="M417" s="82">
        <v>0</v>
      </c>
      <c r="N417" s="92">
        <f t="shared" si="37"/>
        <v>0</v>
      </c>
      <c r="O417" s="94">
        <f>Table1[[#This Row],[Column14]]*O$2</f>
        <v>0</v>
      </c>
      <c r="Q417" s="84">
        <f t="shared" si="38"/>
        <v>285</v>
      </c>
    </row>
    <row r="418" spans="1:17" s="83" customFormat="1" ht="13.8" hidden="1" customHeight="1" x14ac:dyDescent="0.4">
      <c r="A418" s="87">
        <v>6461</v>
      </c>
      <c r="B418" s="88" t="s">
        <v>420</v>
      </c>
      <c r="C418" s="89">
        <v>1959</v>
      </c>
      <c r="D418" s="90">
        <v>978075.89</v>
      </c>
      <c r="E418" s="90">
        <v>0</v>
      </c>
      <c r="F418" s="90">
        <v>0</v>
      </c>
      <c r="G418" s="90">
        <v>0</v>
      </c>
      <c r="H418" s="90">
        <v>0</v>
      </c>
      <c r="I418" s="90">
        <v>0</v>
      </c>
      <c r="J418" s="90">
        <v>0</v>
      </c>
      <c r="K418" s="91">
        <f t="shared" si="35"/>
        <v>978075.89</v>
      </c>
      <c r="L418" s="81">
        <f t="shared" si="36"/>
        <v>499.27</v>
      </c>
      <c r="M418" s="82">
        <v>0</v>
      </c>
      <c r="N418" s="92">
        <f t="shared" si="37"/>
        <v>0</v>
      </c>
      <c r="O418" s="94">
        <f>Table1[[#This Row],[Column14]]*O$2</f>
        <v>0</v>
      </c>
      <c r="Q418" s="84">
        <f t="shared" si="38"/>
        <v>286</v>
      </c>
    </row>
    <row r="419" spans="1:17" s="83" customFormat="1" ht="13.8" hidden="1" customHeight="1" x14ac:dyDescent="0.4">
      <c r="A419" s="87">
        <v>6470</v>
      </c>
      <c r="B419" s="88" t="s">
        <v>421</v>
      </c>
      <c r="C419" s="89">
        <v>2056</v>
      </c>
      <c r="D419" s="90">
        <v>642986.06000000006</v>
      </c>
      <c r="E419" s="90">
        <v>9106.39</v>
      </c>
      <c r="F419" s="90">
        <v>0</v>
      </c>
      <c r="G419" s="90">
        <v>0</v>
      </c>
      <c r="H419" s="90">
        <v>0</v>
      </c>
      <c r="I419" s="90">
        <v>0</v>
      </c>
      <c r="J419" s="90">
        <v>0</v>
      </c>
      <c r="K419" s="91">
        <f t="shared" si="35"/>
        <v>633879.67000000004</v>
      </c>
      <c r="L419" s="81">
        <f t="shared" si="36"/>
        <v>308.31</v>
      </c>
      <c r="M419" s="82">
        <v>0</v>
      </c>
      <c r="N419" s="92">
        <f t="shared" si="37"/>
        <v>0</v>
      </c>
      <c r="O419" s="94">
        <f>Table1[[#This Row],[Column14]]*O$2</f>
        <v>0</v>
      </c>
      <c r="Q419" s="84">
        <f t="shared" si="38"/>
        <v>287</v>
      </c>
    </row>
    <row r="420" spans="1:17" s="83" customFormat="1" ht="13.8" hidden="1" customHeight="1" x14ac:dyDescent="0.4">
      <c r="A420" s="87">
        <v>6475</v>
      </c>
      <c r="B420" s="88" t="s">
        <v>422</v>
      </c>
      <c r="C420" s="89">
        <v>543</v>
      </c>
      <c r="D420" s="90">
        <v>323666.05</v>
      </c>
      <c r="E420" s="90">
        <v>0</v>
      </c>
      <c r="F420" s="90">
        <v>0</v>
      </c>
      <c r="G420" s="90">
        <v>0</v>
      </c>
      <c r="H420" s="90">
        <v>0</v>
      </c>
      <c r="I420" s="90">
        <v>0</v>
      </c>
      <c r="J420" s="90">
        <v>0</v>
      </c>
      <c r="K420" s="91">
        <f t="shared" si="35"/>
        <v>323666.05</v>
      </c>
      <c r="L420" s="81">
        <f t="shared" si="36"/>
        <v>596.07000000000005</v>
      </c>
      <c r="M420" s="82">
        <v>0</v>
      </c>
      <c r="N420" s="92">
        <f t="shared" si="37"/>
        <v>0</v>
      </c>
      <c r="O420" s="94">
        <f>Table1[[#This Row],[Column14]]*O$2</f>
        <v>0</v>
      </c>
      <c r="Q420" s="84">
        <f t="shared" si="38"/>
        <v>288</v>
      </c>
    </row>
    <row r="421" spans="1:17" s="83" customFormat="1" ht="13.8" hidden="1" customHeight="1" x14ac:dyDescent="0.4">
      <c r="A421" s="87">
        <v>6482</v>
      </c>
      <c r="B421" s="88" t="s">
        <v>423</v>
      </c>
      <c r="C421" s="89">
        <v>537</v>
      </c>
      <c r="D421" s="90">
        <v>134358.48000000001</v>
      </c>
      <c r="E421" s="90">
        <v>0</v>
      </c>
      <c r="F421" s="90">
        <v>0</v>
      </c>
      <c r="G421" s="90">
        <v>0</v>
      </c>
      <c r="H421" s="90">
        <v>0</v>
      </c>
      <c r="I421" s="90">
        <v>0</v>
      </c>
      <c r="J421" s="90">
        <v>0</v>
      </c>
      <c r="K421" s="91">
        <f t="shared" si="35"/>
        <v>134358.48000000001</v>
      </c>
      <c r="L421" s="81">
        <f t="shared" si="36"/>
        <v>250.2</v>
      </c>
      <c r="M421" s="82">
        <v>0</v>
      </c>
      <c r="N421" s="92">
        <f t="shared" si="37"/>
        <v>0</v>
      </c>
      <c r="O421" s="94">
        <f>Table1[[#This Row],[Column14]]*O$2</f>
        <v>0</v>
      </c>
      <c r="Q421" s="84">
        <f t="shared" si="38"/>
        <v>289</v>
      </c>
    </row>
    <row r="422" spans="1:17" s="83" customFormat="1" ht="13.8" hidden="1" customHeight="1" x14ac:dyDescent="0.4">
      <c r="A422" s="87">
        <v>6545</v>
      </c>
      <c r="B422" s="88" t="s">
        <v>424</v>
      </c>
      <c r="C422" s="89">
        <v>1125</v>
      </c>
      <c r="D422" s="90">
        <v>463405.87</v>
      </c>
      <c r="E422" s="90">
        <v>0</v>
      </c>
      <c r="F422" s="90">
        <v>1490</v>
      </c>
      <c r="G422" s="90">
        <v>1345.49</v>
      </c>
      <c r="H422" s="90">
        <v>0</v>
      </c>
      <c r="I422" s="90">
        <v>0</v>
      </c>
      <c r="J422" s="90">
        <v>0</v>
      </c>
      <c r="K422" s="91">
        <f t="shared" si="35"/>
        <v>460570.38</v>
      </c>
      <c r="L422" s="81">
        <f t="shared" si="36"/>
        <v>409.4</v>
      </c>
      <c r="M422" s="82">
        <v>0</v>
      </c>
      <c r="N422" s="92">
        <f t="shared" si="37"/>
        <v>0</v>
      </c>
      <c r="O422" s="94">
        <f>Table1[[#This Row],[Column14]]*O$2</f>
        <v>0</v>
      </c>
      <c r="Q422" s="84">
        <f t="shared" si="38"/>
        <v>290</v>
      </c>
    </row>
    <row r="423" spans="1:17" s="83" customFormat="1" ht="13.8" hidden="1" customHeight="1" x14ac:dyDescent="0.4">
      <c r="A423" s="87">
        <v>6608</v>
      </c>
      <c r="B423" s="88" t="s">
        <v>425</v>
      </c>
      <c r="C423" s="89">
        <v>1473</v>
      </c>
      <c r="D423" s="90">
        <v>723723.91</v>
      </c>
      <c r="E423" s="90">
        <v>662.5</v>
      </c>
      <c r="F423" s="90">
        <v>0</v>
      </c>
      <c r="G423" s="90">
        <v>0</v>
      </c>
      <c r="H423" s="90">
        <v>0</v>
      </c>
      <c r="I423" s="90">
        <v>0</v>
      </c>
      <c r="J423" s="90">
        <v>0</v>
      </c>
      <c r="K423" s="91">
        <f t="shared" si="35"/>
        <v>723061.41</v>
      </c>
      <c r="L423" s="81">
        <f t="shared" si="36"/>
        <v>490.88</v>
      </c>
      <c r="M423" s="82">
        <v>0</v>
      </c>
      <c r="N423" s="92">
        <f t="shared" si="37"/>
        <v>0</v>
      </c>
      <c r="O423" s="94">
        <f>Table1[[#This Row],[Column14]]*O$2</f>
        <v>0</v>
      </c>
      <c r="Q423" s="84">
        <f t="shared" si="38"/>
        <v>291</v>
      </c>
    </row>
    <row r="424" spans="1:17" s="83" customFormat="1" ht="13.8" hidden="1" customHeight="1" x14ac:dyDescent="0.4">
      <c r="A424" s="87">
        <v>6678</v>
      </c>
      <c r="B424" s="88" t="s">
        <v>427</v>
      </c>
      <c r="C424" s="89">
        <v>1767</v>
      </c>
      <c r="D424" s="90">
        <v>898292.48</v>
      </c>
      <c r="E424" s="90">
        <v>0</v>
      </c>
      <c r="F424" s="90">
        <v>419.73</v>
      </c>
      <c r="G424" s="90">
        <v>0</v>
      </c>
      <c r="H424" s="90">
        <v>0</v>
      </c>
      <c r="I424" s="90">
        <v>0</v>
      </c>
      <c r="J424" s="90">
        <v>0</v>
      </c>
      <c r="K424" s="91">
        <f t="shared" si="35"/>
        <v>897872.75</v>
      </c>
      <c r="L424" s="81">
        <f t="shared" si="36"/>
        <v>508.13</v>
      </c>
      <c r="M424" s="82">
        <v>0</v>
      </c>
      <c r="N424" s="92">
        <f t="shared" si="37"/>
        <v>0</v>
      </c>
      <c r="O424" s="94">
        <f>Table1[[#This Row],[Column14]]*O$2</f>
        <v>0</v>
      </c>
      <c r="Q424" s="84">
        <f t="shared" si="38"/>
        <v>292</v>
      </c>
    </row>
    <row r="425" spans="1:17" s="83" customFormat="1" ht="13.8" hidden="1" customHeight="1" x14ac:dyDescent="0.4">
      <c r="A425" s="87">
        <v>6685</v>
      </c>
      <c r="B425" s="88" t="s">
        <v>428</v>
      </c>
      <c r="C425" s="89">
        <v>5141</v>
      </c>
      <c r="D425" s="90">
        <v>2641186.2000000002</v>
      </c>
      <c r="E425" s="90">
        <v>0</v>
      </c>
      <c r="F425" s="90">
        <v>25334</v>
      </c>
      <c r="G425" s="90">
        <v>0</v>
      </c>
      <c r="H425" s="90">
        <v>0</v>
      </c>
      <c r="I425" s="90">
        <v>0</v>
      </c>
      <c r="J425" s="90">
        <v>0</v>
      </c>
      <c r="K425" s="91">
        <f t="shared" si="35"/>
        <v>2615852.2000000002</v>
      </c>
      <c r="L425" s="81">
        <f t="shared" si="36"/>
        <v>508.82</v>
      </c>
      <c r="M425" s="82">
        <v>0</v>
      </c>
      <c r="N425" s="92">
        <f t="shared" si="37"/>
        <v>0</v>
      </c>
      <c r="O425" s="94">
        <f>Table1[[#This Row],[Column14]]*O$2</f>
        <v>0</v>
      </c>
      <c r="Q425" s="84">
        <f t="shared" si="38"/>
        <v>293</v>
      </c>
    </row>
    <row r="426" spans="1:17" s="83" customFormat="1" ht="13.8" hidden="1" customHeight="1" x14ac:dyDescent="0.4">
      <c r="A426" s="87">
        <v>6692</v>
      </c>
      <c r="B426" s="88" t="s">
        <v>429</v>
      </c>
      <c r="C426" s="89">
        <v>1176</v>
      </c>
      <c r="D426" s="90">
        <v>432164.91</v>
      </c>
      <c r="E426" s="90">
        <v>0</v>
      </c>
      <c r="F426" s="90">
        <v>0</v>
      </c>
      <c r="G426" s="90">
        <v>0</v>
      </c>
      <c r="H426" s="90">
        <v>0</v>
      </c>
      <c r="I426" s="90">
        <v>0</v>
      </c>
      <c r="J426" s="90">
        <v>0</v>
      </c>
      <c r="K426" s="91">
        <f t="shared" si="35"/>
        <v>432164.91</v>
      </c>
      <c r="L426" s="81">
        <f t="shared" si="36"/>
        <v>367.49</v>
      </c>
      <c r="M426" s="82">
        <v>0</v>
      </c>
      <c r="N426" s="92">
        <f t="shared" si="37"/>
        <v>0</v>
      </c>
      <c r="O426" s="94">
        <f>Table1[[#This Row],[Column14]]*O$2</f>
        <v>0</v>
      </c>
      <c r="Q426" s="84">
        <f t="shared" si="38"/>
        <v>294</v>
      </c>
    </row>
    <row r="427" spans="1:17" s="83" customFormat="1" ht="13.8" hidden="1" customHeight="1" x14ac:dyDescent="0.4">
      <c r="A427" s="87">
        <v>6734</v>
      </c>
      <c r="B427" s="88" t="s">
        <v>432</v>
      </c>
      <c r="C427" s="89">
        <v>1295</v>
      </c>
      <c r="D427" s="90">
        <v>524164.59</v>
      </c>
      <c r="E427" s="90">
        <v>0</v>
      </c>
      <c r="F427" s="90">
        <v>0</v>
      </c>
      <c r="G427" s="90">
        <v>0</v>
      </c>
      <c r="H427" s="90">
        <v>0</v>
      </c>
      <c r="I427" s="90">
        <v>0</v>
      </c>
      <c r="J427" s="90">
        <v>0</v>
      </c>
      <c r="K427" s="91">
        <f t="shared" si="35"/>
        <v>524164.59</v>
      </c>
      <c r="L427" s="81">
        <f t="shared" si="36"/>
        <v>404.76</v>
      </c>
      <c r="M427" s="82">
        <v>0</v>
      </c>
      <c r="N427" s="92">
        <f t="shared" si="37"/>
        <v>0</v>
      </c>
      <c r="O427" s="94">
        <f>Table1[[#This Row],[Column14]]*O$2</f>
        <v>0</v>
      </c>
      <c r="Q427" s="84">
        <f t="shared" si="38"/>
        <v>295</v>
      </c>
    </row>
    <row r="428" spans="1:17" s="83" customFormat="1" ht="13.8" hidden="1" customHeight="1" x14ac:dyDescent="0.4">
      <c r="A428" s="87">
        <v>6748</v>
      </c>
      <c r="B428" s="88" t="s">
        <v>433</v>
      </c>
      <c r="C428" s="89">
        <v>326</v>
      </c>
      <c r="D428" s="90">
        <v>190330.99</v>
      </c>
      <c r="E428" s="90">
        <v>0</v>
      </c>
      <c r="F428" s="90">
        <v>0</v>
      </c>
      <c r="G428" s="90">
        <v>0</v>
      </c>
      <c r="H428" s="90">
        <v>0</v>
      </c>
      <c r="I428" s="90">
        <v>0</v>
      </c>
      <c r="J428" s="90">
        <v>0</v>
      </c>
      <c r="K428" s="91">
        <f t="shared" si="35"/>
        <v>190330.99</v>
      </c>
      <c r="L428" s="81">
        <f t="shared" si="36"/>
        <v>583.84</v>
      </c>
      <c r="M428" s="82">
        <v>0</v>
      </c>
      <c r="N428" s="92">
        <f t="shared" si="37"/>
        <v>0</v>
      </c>
      <c r="O428" s="94">
        <f>Table1[[#This Row],[Column14]]*O$2</f>
        <v>0</v>
      </c>
      <c r="Q428" s="84">
        <f t="shared" si="38"/>
        <v>296</v>
      </c>
    </row>
    <row r="429" spans="1:17" ht="15" thickBot="1" x14ac:dyDescent="0.35"/>
    <row r="430" spans="1:17" ht="16.8" thickBot="1" x14ac:dyDescent="0.45">
      <c r="A430" s="53"/>
      <c r="B430" s="141" t="s">
        <v>488</v>
      </c>
      <c r="C430" s="108">
        <f>SUM(C5:C428)</f>
        <v>854419</v>
      </c>
      <c r="D430" s="107">
        <f t="shared" ref="D430:J430" si="39">SUM(D5:D428)</f>
        <v>361278141.26000017</v>
      </c>
      <c r="E430" s="106">
        <f t="shared" si="39"/>
        <v>695297.57999999984</v>
      </c>
      <c r="F430" s="54">
        <f t="shared" si="39"/>
        <v>460190.38999999996</v>
      </c>
      <c r="G430" s="54">
        <f t="shared" si="39"/>
        <v>2235494.31</v>
      </c>
      <c r="H430" s="54">
        <f t="shared" si="39"/>
        <v>580</v>
      </c>
      <c r="I430" s="54">
        <f t="shared" si="39"/>
        <v>0</v>
      </c>
      <c r="J430" s="54">
        <f t="shared" si="39"/>
        <v>0</v>
      </c>
      <c r="K430" s="55"/>
      <c r="L430" s="56"/>
      <c r="M430" s="55"/>
      <c r="N430" s="57"/>
    </row>
    <row r="431" spans="1:17" ht="16.8" thickBot="1" x14ac:dyDescent="0.45">
      <c r="A431" s="58"/>
      <c r="B431" s="59" t="s">
        <v>453</v>
      </c>
      <c r="C431" s="9"/>
      <c r="D431" s="10" t="s">
        <v>451</v>
      </c>
      <c r="E431" s="10" t="s">
        <v>451</v>
      </c>
      <c r="F431" s="10" t="s">
        <v>451</v>
      </c>
      <c r="G431" s="10" t="s">
        <v>451</v>
      </c>
      <c r="H431" s="10" t="s">
        <v>451</v>
      </c>
      <c r="I431" s="10" t="s">
        <v>451</v>
      </c>
      <c r="J431" s="10" t="s">
        <v>451</v>
      </c>
      <c r="K431" s="105">
        <f>SUM(K5:K428)</f>
        <v>357886578.98000002</v>
      </c>
      <c r="L431" s="60" t="s">
        <v>451</v>
      </c>
      <c r="M431" s="61" t="s">
        <v>451</v>
      </c>
      <c r="N431" s="61"/>
    </row>
    <row r="432" spans="1:17" ht="16.8" thickBot="1" x14ac:dyDescent="0.45">
      <c r="A432" s="62"/>
      <c r="B432" s="109" t="s">
        <v>454</v>
      </c>
      <c r="C432" s="142">
        <f>C430</f>
        <v>854419</v>
      </c>
      <c r="D432" s="11" t="s">
        <v>451</v>
      </c>
      <c r="E432" s="12"/>
      <c r="F432" s="12"/>
      <c r="G432" s="12"/>
      <c r="H432" s="12"/>
      <c r="I432" s="12"/>
      <c r="J432" s="12"/>
      <c r="K432" s="57"/>
      <c r="L432" s="60"/>
      <c r="M432" s="57"/>
      <c r="N432" s="57"/>
    </row>
    <row r="433" spans="1:19" ht="16.8" thickBot="1" x14ac:dyDescent="0.45">
      <c r="A433" s="128"/>
      <c r="B433" s="129" t="s">
        <v>455</v>
      </c>
      <c r="C433" s="130"/>
      <c r="D433" s="131"/>
      <c r="E433" s="132"/>
      <c r="F433" s="132"/>
      <c r="G433" s="132"/>
      <c r="H433" s="132"/>
      <c r="I433" s="132"/>
      <c r="J433" s="132"/>
      <c r="K433" s="133">
        <f>ROUND((K431/C430),2)</f>
        <v>418.87</v>
      </c>
      <c r="L433" s="60"/>
      <c r="M433" s="57"/>
      <c r="N433" s="57"/>
    </row>
    <row r="434" spans="1:19" ht="16.8" thickBot="1" x14ac:dyDescent="0.45">
      <c r="A434" s="63"/>
      <c r="B434" s="64" t="s">
        <v>456</v>
      </c>
      <c r="C434" s="13"/>
      <c r="D434" s="14"/>
      <c r="E434" s="15"/>
      <c r="F434" s="15"/>
      <c r="G434" s="15"/>
      <c r="H434" s="15"/>
      <c r="I434" s="15"/>
      <c r="J434" s="15"/>
      <c r="K434" s="110">
        <f>ROUND(1.5*K433,2)</f>
        <v>628.30999999999995</v>
      </c>
      <c r="L434" s="60"/>
      <c r="M434" s="57"/>
      <c r="N434" s="57"/>
    </row>
    <row r="435" spans="1:19" ht="16.8" thickBot="1" x14ac:dyDescent="0.45">
      <c r="A435" s="65"/>
      <c r="B435" s="66" t="s">
        <v>457</v>
      </c>
      <c r="C435" s="16"/>
      <c r="D435" s="17"/>
      <c r="E435" s="18"/>
      <c r="F435" s="18"/>
      <c r="G435" s="18"/>
      <c r="H435" s="18"/>
      <c r="I435" s="18"/>
      <c r="J435" s="18"/>
      <c r="K435" s="67"/>
      <c r="L435" s="68"/>
      <c r="M435" s="67"/>
      <c r="N435" s="143">
        <f>ROUND(SUM(N5:N428),2)</f>
        <v>12422116.710000001</v>
      </c>
    </row>
    <row r="436" spans="1:19" ht="16.8" thickBot="1" x14ac:dyDescent="0.45">
      <c r="A436" s="69"/>
      <c r="B436" s="70" t="s">
        <v>487</v>
      </c>
      <c r="C436" s="19"/>
      <c r="D436" s="20"/>
      <c r="E436" s="21"/>
      <c r="F436" s="21"/>
      <c r="G436" s="21"/>
      <c r="H436" s="21"/>
      <c r="I436" s="21"/>
      <c r="J436" s="21"/>
      <c r="K436" s="71"/>
      <c r="L436" s="72"/>
      <c r="M436" s="71"/>
      <c r="N436" s="111">
        <v>7500000</v>
      </c>
    </row>
    <row r="437" spans="1:19" ht="16.8" thickBot="1" x14ac:dyDescent="0.45">
      <c r="A437" s="74"/>
      <c r="B437" s="75" t="s">
        <v>452</v>
      </c>
      <c r="C437" s="76"/>
      <c r="D437" s="77"/>
      <c r="E437" s="78"/>
      <c r="F437" s="78"/>
      <c r="G437" s="78"/>
      <c r="H437" s="78"/>
      <c r="I437" s="78"/>
      <c r="J437" s="78"/>
      <c r="K437" s="79"/>
      <c r="L437" s="80"/>
      <c r="M437" s="79"/>
      <c r="N437" s="112">
        <f>N436/N435</f>
        <v>0.60376183665722449</v>
      </c>
    </row>
    <row r="438" spans="1:19" ht="15" thickBot="1" x14ac:dyDescent="0.35"/>
    <row r="439" spans="1:19" ht="16.8" thickBot="1" x14ac:dyDescent="0.35">
      <c r="B439" s="119">
        <v>6</v>
      </c>
      <c r="C439" s="85" t="s">
        <v>477</v>
      </c>
      <c r="D439" s="48"/>
      <c r="E439" s="48"/>
      <c r="F439" s="48"/>
      <c r="G439" s="49"/>
      <c r="H439" s="50"/>
      <c r="I439" s="50"/>
      <c r="J439" s="50"/>
      <c r="K439" s="50"/>
      <c r="L439" s="51"/>
      <c r="M439" s="113"/>
      <c r="N439" s="52"/>
      <c r="O439" s="52"/>
      <c r="P439" s="117"/>
      <c r="Q439" s="117"/>
      <c r="R439" s="117"/>
      <c r="S439" s="118"/>
    </row>
    <row r="440" spans="1:19" ht="16.8" thickBot="1" x14ac:dyDescent="0.35">
      <c r="B440" s="120">
        <v>18</v>
      </c>
      <c r="C440" s="86" t="s">
        <v>484</v>
      </c>
      <c r="D440" s="41"/>
      <c r="E440" s="41"/>
      <c r="F440" s="41"/>
      <c r="G440" s="42"/>
      <c r="H440" s="43"/>
      <c r="I440" s="43"/>
      <c r="J440" s="43"/>
      <c r="K440" s="43"/>
      <c r="L440" s="44"/>
      <c r="M440" s="116"/>
      <c r="N440" s="45"/>
      <c r="O440" s="45"/>
      <c r="P440" s="114"/>
      <c r="Q440" s="114"/>
      <c r="R440" s="114"/>
      <c r="S440" s="115"/>
    </row>
    <row r="441" spans="1:19" ht="16.8" thickBot="1" x14ac:dyDescent="0.35">
      <c r="B441" s="119">
        <v>13</v>
      </c>
      <c r="C441" s="85" t="s">
        <v>478</v>
      </c>
      <c r="D441" s="48"/>
      <c r="E441" s="48"/>
      <c r="F441" s="48"/>
      <c r="G441" s="49"/>
      <c r="H441" s="50"/>
      <c r="I441" s="50"/>
      <c r="J441" s="50"/>
      <c r="K441" s="50"/>
      <c r="L441" s="51"/>
      <c r="M441" s="113"/>
      <c r="N441" s="52"/>
      <c r="O441" s="52"/>
      <c r="P441" s="117"/>
      <c r="Q441" s="117"/>
      <c r="R441" s="117"/>
      <c r="S441" s="118"/>
    </row>
    <row r="442" spans="1:19" ht="16.8" thickBot="1" x14ac:dyDescent="0.35">
      <c r="B442" s="120">
        <v>17</v>
      </c>
      <c r="C442" s="86" t="s">
        <v>479</v>
      </c>
      <c r="D442" s="41"/>
      <c r="E442" s="41"/>
      <c r="F442" s="41"/>
      <c r="G442" s="42"/>
      <c r="H442" s="43"/>
      <c r="I442" s="43"/>
      <c r="J442" s="43"/>
      <c r="K442" s="43"/>
      <c r="L442" s="44"/>
      <c r="M442" s="116"/>
      <c r="N442" s="45"/>
      <c r="O442" s="45"/>
      <c r="P442" s="114"/>
      <c r="Q442" s="114"/>
      <c r="R442" s="114"/>
      <c r="S442" s="115"/>
    </row>
    <row r="443" spans="1:19" ht="16.8" thickBot="1" x14ac:dyDescent="0.35">
      <c r="B443" s="121">
        <v>27</v>
      </c>
      <c r="C443" s="85" t="s">
        <v>480</v>
      </c>
      <c r="D443" s="48"/>
      <c r="E443" s="48"/>
      <c r="F443" s="48"/>
      <c r="G443" s="49"/>
      <c r="H443" s="50"/>
      <c r="I443" s="50"/>
      <c r="J443" s="50"/>
      <c r="K443" s="50"/>
      <c r="L443" s="51"/>
      <c r="M443" s="113"/>
      <c r="N443" s="52"/>
      <c r="O443" s="52"/>
      <c r="P443" s="117"/>
      <c r="Q443" s="117"/>
      <c r="R443" s="117"/>
      <c r="S443" s="118"/>
    </row>
    <row r="444" spans="1:19" ht="16.8" thickBot="1" x14ac:dyDescent="0.35">
      <c r="B444" s="120">
        <v>24</v>
      </c>
      <c r="C444" s="86" t="s">
        <v>481</v>
      </c>
      <c r="D444" s="41"/>
      <c r="E444" s="41"/>
      <c r="F444" s="41"/>
      <c r="G444" s="42"/>
      <c r="H444" s="43"/>
      <c r="I444" s="43"/>
      <c r="J444" s="43"/>
      <c r="K444" s="43"/>
      <c r="L444" s="44"/>
      <c r="M444" s="116"/>
      <c r="N444" s="45"/>
      <c r="O444" s="45"/>
      <c r="P444" s="114"/>
      <c r="Q444" s="114"/>
      <c r="R444" s="114"/>
      <c r="S444" s="115"/>
    </row>
    <row r="445" spans="1:19" ht="16.8" thickBot="1" x14ac:dyDescent="0.35">
      <c r="B445" s="119">
        <v>12</v>
      </c>
      <c r="C445" s="85" t="s">
        <v>482</v>
      </c>
      <c r="D445" s="48"/>
      <c r="E445" s="48"/>
      <c r="F445" s="48"/>
      <c r="G445" s="49"/>
      <c r="H445" s="50"/>
      <c r="I445" s="50"/>
      <c r="J445" s="50"/>
      <c r="K445" s="50"/>
      <c r="L445" s="51"/>
      <c r="M445" s="113"/>
      <c r="N445" s="52"/>
      <c r="O445" s="52"/>
      <c r="P445" s="117"/>
      <c r="Q445" s="117"/>
      <c r="R445" s="117"/>
      <c r="S445" s="118"/>
    </row>
    <row r="446" spans="1:19" ht="16.8" thickBot="1" x14ac:dyDescent="0.35">
      <c r="B446" s="40">
        <v>10</v>
      </c>
      <c r="C446" s="86" t="s">
        <v>483</v>
      </c>
      <c r="D446" s="41"/>
      <c r="E446" s="41"/>
      <c r="F446" s="41"/>
      <c r="G446" s="42"/>
      <c r="H446" s="43"/>
      <c r="I446" s="43"/>
      <c r="J446" s="43"/>
      <c r="K446" s="43"/>
      <c r="L446" s="44"/>
      <c r="M446" s="116"/>
      <c r="N446" s="45"/>
      <c r="O446" s="46"/>
      <c r="P446" s="114"/>
      <c r="Q446" s="114"/>
      <c r="R446" s="114"/>
      <c r="S446" s="115"/>
    </row>
    <row r="447" spans="1:19" ht="16.8" thickBot="1" x14ac:dyDescent="0.35">
      <c r="B447" s="122">
        <v>1</v>
      </c>
      <c r="C447" s="85" t="s">
        <v>489</v>
      </c>
      <c r="D447" s="48"/>
      <c r="E447" s="48"/>
      <c r="F447" s="48"/>
      <c r="G447" s="49"/>
      <c r="H447" s="50"/>
      <c r="I447" s="50"/>
      <c r="J447" s="50"/>
      <c r="K447" s="50"/>
      <c r="L447" s="51"/>
      <c r="M447" s="113"/>
      <c r="N447" s="52"/>
      <c r="O447" s="52"/>
      <c r="P447" s="117"/>
      <c r="Q447" s="117"/>
      <c r="R447" s="117"/>
      <c r="S447" s="118"/>
    </row>
    <row r="448" spans="1:19" ht="16.8" thickBot="1" x14ac:dyDescent="0.35">
      <c r="B448" s="120">
        <f>SUM(B439:B447)</f>
        <v>128</v>
      </c>
      <c r="C448" s="86" t="s">
        <v>490</v>
      </c>
      <c r="D448" s="41"/>
      <c r="E448" s="41"/>
      <c r="F448" s="41"/>
      <c r="G448" s="43"/>
      <c r="H448" s="43"/>
      <c r="I448" s="43"/>
      <c r="J448" s="43"/>
      <c r="K448" s="43"/>
      <c r="L448" s="44"/>
      <c r="M448" s="116"/>
      <c r="N448" s="45"/>
      <c r="O448" s="45"/>
      <c r="P448" s="114"/>
      <c r="Q448" s="114"/>
      <c r="R448" s="114"/>
      <c r="S448" s="115"/>
    </row>
  </sheetData>
  <pageMargins left="0.55000000000000004" right="0.2" top="0.75" bottom="0.6" header="0.3" footer="0.3"/>
  <pageSetup scale="105" orientation="landscape" r:id="rId1"/>
  <headerFooter>
    <oddHeader>&amp;F</oddHeader>
    <oddFooter>Page &amp;P of &amp;N</oddFooter>
  </headerFooter>
  <rowBreaks count="1" manualBreakCount="1">
    <brk id="429" max="16383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opLeftCell="A9" workbookViewId="0">
      <selection activeCell="A8" sqref="A8"/>
    </sheetView>
  </sheetViews>
  <sheetFormatPr defaultRowHeight="14.4" x14ac:dyDescent="0.3"/>
  <cols>
    <col min="1" max="1" width="99.6640625" customWidth="1"/>
  </cols>
  <sheetData>
    <row r="1" spans="1:1" ht="144" customHeight="1" x14ac:dyDescent="0.3">
      <c r="A1" s="4" t="s">
        <v>434</v>
      </c>
    </row>
    <row r="2" spans="1:1" ht="165.75" customHeight="1" x14ac:dyDescent="0.3">
      <c r="A2" s="4" t="s">
        <v>435</v>
      </c>
    </row>
    <row r="3" spans="1:1" ht="244.5" customHeight="1" x14ac:dyDescent="0.3">
      <c r="A3" s="4" t="s">
        <v>436</v>
      </c>
    </row>
    <row r="4" spans="1:1" ht="232.5" customHeight="1" x14ac:dyDescent="0.3">
      <c r="A4" s="4" t="s">
        <v>437</v>
      </c>
    </row>
    <row r="5" spans="1:1" ht="228.75" customHeight="1" x14ac:dyDescent="0.3">
      <c r="A5" s="4" t="s">
        <v>438</v>
      </c>
    </row>
    <row r="6" spans="1:1" ht="228.75" customHeight="1" x14ac:dyDescent="0.3">
      <c r="A6" s="4" t="s">
        <v>439</v>
      </c>
    </row>
    <row r="7" spans="1:1" ht="231.75" customHeight="1" x14ac:dyDescent="0.3">
      <c r="A7" s="4" t="s">
        <v>440</v>
      </c>
    </row>
    <row r="8" spans="1:1" ht="236.25" customHeight="1" x14ac:dyDescent="0.3">
      <c r="A8" s="4" t="s">
        <v>441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headers</vt:lpstr>
      <vt:lpstr>High Cost Transportation</vt:lpstr>
      <vt:lpstr>SQL</vt:lpstr>
      <vt:lpstr>'High Cost Transportation'!Print_Titles</vt:lpstr>
    </vt:vector>
  </TitlesOfParts>
  <Company>Department of Public Instruction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Public Instruction</dc:creator>
  <cp:lastModifiedBy>Bruce Anderson</cp:lastModifiedBy>
  <cp:lastPrinted>2016-04-29T13:07:18Z</cp:lastPrinted>
  <dcterms:created xsi:type="dcterms:W3CDTF">2016-04-01T14:25:49Z</dcterms:created>
  <dcterms:modified xsi:type="dcterms:W3CDTF">2016-05-11T19:17:34Z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-885988874</vt:i4>
  </property>
  <property fmtid="{D5CDD505-2E9C-101B-9397-08002B2CF9AE}" pid="3" name="_NewReviewCycle">
    <vt:lpwstr/>
  </property>
  <property fmtid="{D5CDD505-2E9C-101B-9397-08002B2CF9AE}" pid="4" name="_EmailSubject">
    <vt:lpwstr>High Cost Transportation Extract</vt:lpwstr>
  </property>
  <property fmtid="{D5CDD505-2E9C-101B-9397-08002B2CF9AE}" pid="5" name="_AuthorEmail">
    <vt:lpwstr>William.Evans@dpi.wi.gov</vt:lpwstr>
  </property>
  <property fmtid="{D5CDD505-2E9C-101B-9397-08002B2CF9AE}" pid="6" name="_AuthorEmailDisplayName">
    <vt:lpwstr>Evans, William A.   DPI</vt:lpwstr>
  </property>
  <property fmtid="{D5CDD505-2E9C-101B-9397-08002B2CF9AE}" pid="7" name="_ReviewingToolsShownOnce">
    <vt:lpwstr/>
  </property>
</Properties>
</file>